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24226"/>
  <mc:AlternateContent xmlns:mc="http://schemas.openxmlformats.org/markup-compatibility/2006">
    <mc:Choice Requires="x15">
      <x15ac:absPath xmlns:x15ac="http://schemas.microsoft.com/office/spreadsheetml/2010/11/ac" url="C:\Users\marco\Google Drive\NodeXLML\"/>
    </mc:Choice>
  </mc:AlternateContent>
  <xr:revisionPtr revIDLastSave="0" documentId="8_{8F585957-8A31-4E32-BFF5-28634A18213A}" xr6:coauthVersionLast="44" xr6:coauthVersionMax="44" xr10:uidLastSave="{00000000-0000-0000-0000-000000000000}"/>
  <bookViews>
    <workbookView xWindow="-108" yWindow="-108" windowWidth="23256" windowHeight="1257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51" i="7" l="1"/>
  <c r="B150" i="7"/>
  <c r="B153" i="7"/>
  <c r="B152" i="7"/>
  <c r="P50" i="7"/>
  <c r="Q50" i="7" s="1"/>
  <c r="P2" i="7"/>
  <c r="B165" i="7"/>
  <c r="B164" i="7"/>
  <c r="B167" i="7"/>
  <c r="B166" i="7"/>
  <c r="R50" i="7"/>
  <c r="S50" i="7" s="1"/>
  <c r="R2" i="7"/>
  <c r="B137" i="7"/>
  <c r="B136" i="7"/>
  <c r="B139" i="7"/>
  <c r="B138" i="7"/>
  <c r="N50" i="7"/>
  <c r="O50" i="7" s="1"/>
  <c r="N2" i="7"/>
  <c r="B123" i="7"/>
  <c r="B122" i="7"/>
  <c r="B109" i="7"/>
  <c r="B108" i="7"/>
  <c r="B125" i="7"/>
  <c r="B124" i="7"/>
  <c r="L50" i="7"/>
  <c r="M50" i="7" s="1"/>
  <c r="L2" i="7"/>
  <c r="B95" i="7"/>
  <c r="B94" i="7"/>
  <c r="B81" i="7"/>
  <c r="B80" i="7"/>
  <c r="B111" i="7"/>
  <c r="B110" i="7"/>
  <c r="J50" i="7"/>
  <c r="K50" i="7" s="1"/>
  <c r="J2" i="7"/>
  <c r="B97" i="7"/>
  <c r="B96" i="7"/>
  <c r="H50" i="7"/>
  <c r="I50" i="7" s="1"/>
  <c r="H2" i="7"/>
  <c r="B83" i="7"/>
  <c r="B82" i="7"/>
  <c r="F50" i="7"/>
  <c r="G50" i="7" s="1"/>
  <c r="F2" i="7"/>
  <c r="B67" i="7"/>
  <c r="B66" i="7"/>
  <c r="B69" i="7"/>
  <c r="B68" i="7"/>
  <c r="T2" i="7"/>
  <c r="T50"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0" i="7"/>
  <c r="E50" i="7" s="1"/>
  <c r="D2" i="7"/>
  <c r="U50" i="7"/>
  <c r="P42" i="7" l="1"/>
  <c r="Q41" i="7" s="1"/>
  <c r="Q27" i="7"/>
  <c r="Q3" i="7"/>
  <c r="Q2" i="7"/>
  <c r="R3" i="7"/>
  <c r="R4" i="7" s="1"/>
  <c r="S3" i="7" s="1"/>
  <c r="T3" i="7"/>
  <c r="L3" i="7"/>
  <c r="M2" i="7" s="1"/>
  <c r="N3" i="7"/>
  <c r="H3" i="7"/>
  <c r="J3" i="7"/>
  <c r="D3" i="7"/>
  <c r="D4" i="7" s="1"/>
  <c r="E3" i="7" s="1"/>
  <c r="F3" i="7"/>
  <c r="U2" i="7"/>
  <c r="Q39" i="7" l="1"/>
  <c r="Q40" i="7"/>
  <c r="P43" i="7"/>
  <c r="P44" i="7" s="1"/>
  <c r="P45" i="7" s="1"/>
  <c r="P46" i="7" s="1"/>
  <c r="P47" i="7" s="1"/>
  <c r="P48" i="7" s="1"/>
  <c r="P49"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2" i="7" l="1"/>
  <c r="M41" i="7" s="1"/>
  <c r="M27" i="7"/>
  <c r="Q6" i="7"/>
  <c r="T5" i="7"/>
  <c r="M3" i="7"/>
  <c r="R6" i="7"/>
  <c r="S5" i="7" s="1"/>
  <c r="I3" i="7"/>
  <c r="N5" i="7"/>
  <c r="O3" i="7"/>
  <c r="M4" i="7"/>
  <c r="M5" i="7"/>
  <c r="M6" i="7"/>
  <c r="J5" i="7"/>
  <c r="K3" i="7"/>
  <c r="H6" i="7"/>
  <c r="I5" i="7" s="1"/>
  <c r="I4" i="7"/>
  <c r="F5" i="7"/>
  <c r="G3" i="7"/>
  <c r="D6" i="7"/>
  <c r="E5" i="7" s="1"/>
  <c r="U4" i="7"/>
  <c r="M39" i="7" l="1"/>
  <c r="M40" i="7"/>
  <c r="L43" i="7"/>
  <c r="L44" i="7" s="1"/>
  <c r="L45" i="7" s="1"/>
  <c r="L46" i="7" s="1"/>
  <c r="L47" i="7" s="1"/>
  <c r="L48" i="7" s="1"/>
  <c r="L49"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2" i="7"/>
  <c r="S41" i="7" s="1"/>
  <c r="N28" i="7"/>
  <c r="M42" i="7"/>
  <c r="J28" i="7"/>
  <c r="H42" i="7"/>
  <c r="I41" i="7" s="1"/>
  <c r="F28" i="7"/>
  <c r="D42" i="7"/>
  <c r="E41" i="7" s="1"/>
  <c r="I39" i="7" l="1"/>
  <c r="I40" i="7"/>
  <c r="E39" i="7"/>
  <c r="E40" i="7"/>
  <c r="S39" i="7"/>
  <c r="S40" i="7"/>
  <c r="I28" i="7"/>
  <c r="I38" i="7"/>
  <c r="E28" i="7"/>
  <c r="E38" i="7"/>
  <c r="S28" i="7"/>
  <c r="S38" i="7"/>
  <c r="K26" i="7"/>
  <c r="K27" i="7"/>
  <c r="G26" i="7"/>
  <c r="G27" i="7"/>
  <c r="O26" i="7"/>
  <c r="O27" i="7"/>
  <c r="Q42" i="7"/>
  <c r="T42" i="7"/>
  <c r="R43" i="7"/>
  <c r="S42" i="7" s="1"/>
  <c r="N42" i="7"/>
  <c r="O41" i="7" s="1"/>
  <c r="M43" i="7"/>
  <c r="J42" i="7"/>
  <c r="K41" i="7" s="1"/>
  <c r="H43" i="7"/>
  <c r="I42" i="7" s="1"/>
  <c r="F42" i="7"/>
  <c r="G41" i="7" s="1"/>
  <c r="D43" i="7"/>
  <c r="E42" i="7" s="1"/>
  <c r="U26" i="7"/>
  <c r="U40" i="7" l="1"/>
  <c r="U41" i="7"/>
  <c r="O39" i="7"/>
  <c r="O40" i="7"/>
  <c r="K39" i="7"/>
  <c r="K40" i="7"/>
  <c r="G39" i="7"/>
  <c r="G40" i="7"/>
  <c r="U38" i="7"/>
  <c r="U39" i="7"/>
  <c r="K28" i="7"/>
  <c r="K38" i="7"/>
  <c r="G28" i="7"/>
  <c r="G38" i="7"/>
  <c r="O28" i="7"/>
  <c r="O38" i="7"/>
  <c r="Q43" i="7"/>
  <c r="T43" i="7"/>
  <c r="R44" i="7"/>
  <c r="N43" i="7"/>
  <c r="O42" i="7" s="1"/>
  <c r="M44" i="7"/>
  <c r="J43" i="7"/>
  <c r="K42" i="7" s="1"/>
  <c r="H44" i="7"/>
  <c r="I43" i="7" s="1"/>
  <c r="F43" i="7"/>
  <c r="G42" i="7" s="1"/>
  <c r="D44" i="7"/>
  <c r="E43" i="7" s="1"/>
  <c r="U28" i="7"/>
  <c r="U42" i="7"/>
  <c r="Q44" i="7" l="1"/>
  <c r="T44" i="7"/>
  <c r="R45" i="7"/>
  <c r="S44" i="7" s="1"/>
  <c r="S43" i="7"/>
  <c r="N44" i="7"/>
  <c r="O43" i="7" s="1"/>
  <c r="M45" i="7"/>
  <c r="J44" i="7"/>
  <c r="K43" i="7" s="1"/>
  <c r="H45" i="7"/>
  <c r="I44" i="7" s="1"/>
  <c r="F44" i="7"/>
  <c r="G43" i="7" s="1"/>
  <c r="D45" i="7"/>
  <c r="E44" i="7" s="1"/>
  <c r="U43" i="7"/>
  <c r="Q45" i="7" l="1"/>
  <c r="T45" i="7"/>
  <c r="R46" i="7"/>
  <c r="S45" i="7" s="1"/>
  <c r="N45" i="7"/>
  <c r="O44" i="7" s="1"/>
  <c r="M46" i="7"/>
  <c r="J45" i="7"/>
  <c r="K44" i="7" s="1"/>
  <c r="H46" i="7"/>
  <c r="I45" i="7" s="1"/>
  <c r="F45" i="7"/>
  <c r="G44" i="7" s="1"/>
  <c r="D46" i="7"/>
  <c r="E45" i="7" s="1"/>
  <c r="U44" i="7"/>
  <c r="Q46" i="7" l="1"/>
  <c r="T46" i="7"/>
  <c r="R47" i="7"/>
  <c r="N46" i="7"/>
  <c r="O45" i="7" s="1"/>
  <c r="M47" i="7"/>
  <c r="J46" i="7"/>
  <c r="K45" i="7" s="1"/>
  <c r="H47" i="7"/>
  <c r="I46" i="7" s="1"/>
  <c r="F46" i="7"/>
  <c r="G45" i="7" s="1"/>
  <c r="D47" i="7"/>
  <c r="E46" i="7" s="1"/>
  <c r="U45" i="7"/>
  <c r="Q47" i="7" l="1"/>
  <c r="T47" i="7"/>
  <c r="R48" i="7"/>
  <c r="S47" i="7" s="1"/>
  <c r="S46" i="7"/>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S49" i="7"/>
  <c r="N49" i="7"/>
  <c r="O48" i="7" s="1"/>
  <c r="J49" i="7"/>
  <c r="K48" i="7" s="1"/>
  <c r="I49" i="7"/>
  <c r="F49" i="7"/>
  <c r="G48" i="7" s="1"/>
  <c r="E49" i="7"/>
  <c r="U48" i="7"/>
  <c r="O49" i="7" l="1"/>
  <c r="K49" i="7"/>
  <c r="G49" i="7"/>
  <c r="U4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<sst xmlns="http://schemas.openxmlformats.org/spreadsheetml/2006/main" count="10695" uniqueCount="4259">
  <si>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</si>
  <si>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</si>
  <si>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</si>
  <si>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</si>
  <si>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</si>
  <si>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</si>
  <si>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</si>
  <si>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</si>
  <si>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</si>
  <si>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</si>
  <si>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</si>
  <si>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</si>
  <si>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</si>
  <si>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</si>
  <si>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</si>
  <si>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</si>
  <si>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</si>
  <si>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</si>
  <si>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</si>
  <si>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</si>
  <si>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</si>
  <si>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</si>
  <si>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</si>
  <si>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</si>
  <si>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</si>
  <si>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</si>
  <si>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</si>
  <si>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</si>
  <si>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</si>
  <si>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</si>
  <si>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</si>
  <si>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</si>
  <si>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</si>
  <si>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</si>
  <si>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</si>
  <si>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</si>
  <si>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</si>
  <si>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</si>
  <si>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</si>
  <si>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</si>
  <si>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</si>
  <si>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</si>
  <si>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</si>
  <si>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</si>
  <si>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</si>
  <si>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</si>
  <si>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</si>
  <si>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</si>
  <si>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</si>
  <si>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</si>
  <si>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</si>
  <si>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</si>
  <si>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</si>
  <si>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</si>
  <si>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</si>
  <si>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</si>
  <si>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</si>
  <si>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</si>
  <si>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</si>
  <si>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</si>
  <si>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</si>
  <si>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</si>
  <si>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</si>
  <si>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</si>
  <si>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</si>
  <si>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</si>
  <si>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</si>
  <si>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</si>
  <si>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</si>
  <si>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</si>
  <si>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</si>
  <si>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</si>
  <si>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</si>
  <si>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</si>
  <si>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</si>
  <si>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</si>
  <si>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</si>
  <si>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</si>
  <si>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</si>
  <si>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</si>
  <si>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</si>
  <si>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</si>
  <si>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</si>
  <si>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</si>
  <si>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</si>
  <si>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</si>
  <si>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</si>
  <si>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</si>
  <si>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</si>
  <si>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</si>
  <si>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</si>
  <si>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</si>
  <si>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</si>
  <si>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</si>
  <si>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</si>
  <si>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</si>
  <si>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</si>
  <si>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</si>
  <si>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</si>
  <si>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</si>
  <si>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</si>
  <si>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</si>
  <si>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</si>
  <si>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</si>
  <si>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</si>
  <si>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</si>
  <si>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</si>
  <si>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</si>
  <si>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</si>
  <si>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</si>
  <si>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</si>
  <si>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</si>
  <si>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</si>
  <si>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</si>
  <si>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</si>
  <si>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</si>
  <si>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</si>
  <si>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</si>
  <si>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</si>
  <si>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</si>
  <si>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</si>
  <si>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</si>
  <si>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</si>
  <si>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</si>
  <si>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</si>
  <si>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</si>
  <si>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</si>
  <si>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</si>
  <si>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</si>
  <si>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</si>
  <si>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</si>
  <si>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</si>
  <si>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</si>
  <si>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</si>
  <si>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</si>
  <si>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</si>
  <si>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</si>
  <si>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</si>
  <si>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</si>
  <si>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</si>
  <si>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</si>
  <si>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</si>
  <si>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</si>
  <si>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</si>
  <si>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</si>
  <si>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</si>
  <si>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</si>
  <si>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</si>
  <si>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</si>
  <si>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</si>
  <si>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</si>
  <si>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</si>
  <si>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</si>
  <si>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</si>
  <si>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</si>
  <si>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</si>
  <si>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</si>
  <si>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</si>
  <si>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</si>
  <si>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</si>
  <si>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</si>
  <si>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</si>
  <si>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</si>
  <si>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</si>
  <si>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</si>
  <si>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</si>
  <si>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</si>
  <si>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</si>
  <si>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</si>
  <si>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</si>
  <si>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</si>
  <si>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</si>
  <si>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</si>
  <si>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</si>
  <si>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</si>
  <si>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</si>
  <si>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</si>
  <si>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</si>
  <si>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</si>
  <si>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</si>
  <si>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</si>
  <si>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</si>
  <si>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</si>
  <si>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</si>
  <si>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</si>
  <si>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</si>
  <si>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</si>
  <si>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</si>
  <si>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</si>
  <si>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</si>
  <si>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</si>
  <si>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</si>
  <si>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</si>
  <si>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</si>
  <si>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</si>
  <si>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</si>
  <si>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</si>
  <si>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</si>
  <si>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</si>
  <si>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</si>
  <si>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</si>
  <si>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</si>
  <si>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</si>
  <si>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</si>
  <si>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</si>
  <si>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</si>
  <si>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</si>
  <si>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</si>
  <si>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</si>
  <si>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</si>
  <si>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</si>
  <si>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</si>
  <si>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</si>
  <si>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</si>
  <si>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</si>
  <si>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</si>
  <si>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</si>
  <si>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alizain23461570</t>
  </si>
  <si>
    <t>om_naif80</t>
  </si>
  <si>
    <t>gsalnahdi</t>
  </si>
  <si>
    <t>sbins00974</t>
  </si>
  <si>
    <t>ahsuhalt</t>
  </si>
  <si>
    <t>oryx_qtr1</t>
  </si>
  <si>
    <t>shamshoom70</t>
  </si>
  <si>
    <t>_alsnafeah_</t>
  </si>
  <si>
    <t>__danaaz</t>
  </si>
  <si>
    <t>aa_albaker</t>
  </si>
  <si>
    <t>hhtsmn</t>
  </si>
  <si>
    <t>al47sl51qdxm06r</t>
  </si>
  <si>
    <t>jassimaalthani1</t>
  </si>
  <si>
    <t>abk8800</t>
  </si>
  <si>
    <t>amalessa1</t>
  </si>
  <si>
    <t>ama21aa</t>
  </si>
  <si>
    <t>danyastasy</t>
  </si>
  <si>
    <t>xhmnnsjjnqhuyw2</t>
  </si>
  <si>
    <t>aldrbeal</t>
  </si>
  <si>
    <t>fatima35278814</t>
  </si>
  <si>
    <t>n_alhijji</t>
  </si>
  <si>
    <t>raybalqatar</t>
  </si>
  <si>
    <t>talpha66</t>
  </si>
  <si>
    <t>hessa_n1</t>
  </si>
  <si>
    <t>9areral8lam</t>
  </si>
  <si>
    <t>koranaw1</t>
  </si>
  <si>
    <t>um5586</t>
  </si>
  <si>
    <t>mohdalmanna3i</t>
  </si>
  <si>
    <t>m__0209</t>
  </si>
  <si>
    <t>jassim5006</t>
  </si>
  <si>
    <t>issa200</t>
  </si>
  <si>
    <t>marcowenjones</t>
  </si>
  <si>
    <t>mkalmaa</t>
  </si>
  <si>
    <t>jovial_qtr</t>
  </si>
  <si>
    <t>hamad1279513117</t>
  </si>
  <si>
    <t>strawbxdo</t>
  </si>
  <si>
    <t>lonelydreamer25</t>
  </si>
  <si>
    <t>athenatique</t>
  </si>
  <si>
    <t>owohans</t>
  </si>
  <si>
    <t>mohd_qtr</t>
  </si>
  <si>
    <t>aeamzman1976</t>
  </si>
  <si>
    <t>ilbedi3</t>
  </si>
  <si>
    <t>noufmoh02885788</t>
  </si>
  <si>
    <t>qtr20083</t>
  </si>
  <si>
    <t>malhvjri</t>
  </si>
  <si>
    <t>asmaa1102</t>
  </si>
  <si>
    <t>shekaaaa81</t>
  </si>
  <si>
    <t>hassa2210</t>
  </si>
  <si>
    <t>jamal_ani</t>
  </si>
  <si>
    <t>7almohannadi73</t>
  </si>
  <si>
    <t>xx__1l</t>
  </si>
  <si>
    <t>amghnim</t>
  </si>
  <si>
    <t>nasser_alyafey</t>
  </si>
  <si>
    <t>__7095</t>
  </si>
  <si>
    <t>3enbins</t>
  </si>
  <si>
    <t>ftp1212</t>
  </si>
  <si>
    <t>umjassim_75</t>
  </si>
  <si>
    <t>cognitive_err0r</t>
  </si>
  <si>
    <t>kisstheturtle</t>
  </si>
  <si>
    <t>qatartarget</t>
  </si>
  <si>
    <t>es_alahbabi</t>
  </si>
  <si>
    <t>queerqatari</t>
  </si>
  <si>
    <t>sbfbsneq</t>
  </si>
  <si>
    <t>artalathal</t>
  </si>
  <si>
    <t>rashxd93</t>
  </si>
  <si>
    <t>alhaggis111</t>
  </si>
  <si>
    <t>whitequill</t>
  </si>
  <si>
    <t>m_almesnad</t>
  </si>
  <si>
    <t>yousef94_</t>
  </si>
  <si>
    <t>qtr55543311</t>
  </si>
  <si>
    <t>rvmfu1tiagjku8e</t>
  </si>
  <si>
    <t>iarabiangirl</t>
  </si>
  <si>
    <t>juaithssa</t>
  </si>
  <si>
    <t>am20199</t>
  </si>
  <si>
    <t>naaiiif_qtr84</t>
  </si>
  <si>
    <t>omarshg</t>
  </si>
  <si>
    <t>al_wajba</t>
  </si>
  <si>
    <t>_nouribk</t>
  </si>
  <si>
    <t>elyssmi87</t>
  </si>
  <si>
    <t>jsalehr</t>
  </si>
  <si>
    <t>mayyasahgaddas</t>
  </si>
  <si>
    <t>extra_thoughts</t>
  </si>
  <si>
    <t>msm21981462</t>
  </si>
  <si>
    <t>qtr3322q</t>
  </si>
  <si>
    <t>hamad_i</t>
  </si>
  <si>
    <t>ragdoll2000</t>
  </si>
  <si>
    <t>alhamli_70</t>
  </si>
  <si>
    <t>yousefbinaliiii</t>
  </si>
  <si>
    <t>rshmrii</t>
  </si>
  <si>
    <t>mozaalabdrahman</t>
  </si>
  <si>
    <t>aldohaa__</t>
  </si>
  <si>
    <t>bent_albalad_</t>
  </si>
  <si>
    <t>abdallaqatar</t>
  </si>
  <si>
    <t>qtr_uk96</t>
  </si>
  <si>
    <t>mr1499</t>
  </si>
  <si>
    <t>mashaeeell__</t>
  </si>
  <si>
    <t>eimanqatar</t>
  </si>
  <si>
    <t>hinqnzsgb2uux5w</t>
  </si>
  <si>
    <t>jaladqa</t>
  </si>
  <si>
    <t>dabsanjobran</t>
  </si>
  <si>
    <t>qtrmemeta</t>
  </si>
  <si>
    <t>oojrero</t>
  </si>
  <si>
    <t>i87aa</t>
  </si>
  <si>
    <t>itsh22</t>
  </si>
  <si>
    <t>alalmass</t>
  </si>
  <si>
    <t>bozaid_alyafei</t>
  </si>
  <si>
    <t>mbs999987</t>
  </si>
  <si>
    <t>alanoodms</t>
  </si>
  <si>
    <t>aseedtwit</t>
  </si>
  <si>
    <t>abdullaqatar7</t>
  </si>
  <si>
    <t>_iasmaq</t>
  </si>
  <si>
    <t>esweera</t>
  </si>
  <si>
    <t>aisha__2022</t>
  </si>
  <si>
    <t>ikhalid32</t>
  </si>
  <si>
    <t>ohlordagaaain</t>
  </si>
  <si>
    <t>qr0009</t>
  </si>
  <si>
    <t>alhammadijassim</t>
  </si>
  <si>
    <t>almufta7_m</t>
  </si>
  <si>
    <t>ahmed3336598161</t>
  </si>
  <si>
    <t>alharoonmariam</t>
  </si>
  <si>
    <t>qatarr_i</t>
  </si>
  <si>
    <t>hassanhome9227</t>
  </si>
  <si>
    <t>bint_al30d</t>
  </si>
  <si>
    <t>yousef97dx</t>
  </si>
  <si>
    <t>ahmadqtr</t>
  </si>
  <si>
    <t>dalal_sa21</t>
  </si>
  <si>
    <t>ghdooi</t>
  </si>
  <si>
    <t>jmssm2022</t>
  </si>
  <si>
    <t>f5m_qtri</t>
  </si>
  <si>
    <t>bo3oof_</t>
  </si>
  <si>
    <t>_meem_m</t>
  </si>
  <si>
    <t>sperantish</t>
  </si>
  <si>
    <t>yspb7ocfigzgnx7</t>
  </si>
  <si>
    <t>mqatardoha</t>
  </si>
  <si>
    <t>mohammed_qq1</t>
  </si>
  <si>
    <t>toomaqtr</t>
  </si>
  <si>
    <t>hamadk994</t>
  </si>
  <si>
    <t>bosand_qtr</t>
  </si>
  <si>
    <t>faleh55</t>
  </si>
  <si>
    <t>mubarak_albriki</t>
  </si>
  <si>
    <t>aey__3</t>
  </si>
  <si>
    <t>alqahtane_fahad</t>
  </si>
  <si>
    <t>s_al_noaimi</t>
  </si>
  <si>
    <t>faiaz83</t>
  </si>
  <si>
    <t>elbasiony_osama</t>
  </si>
  <si>
    <t>ymltu0enboh5izq</t>
  </si>
  <si>
    <t>metghlia</t>
  </si>
  <si>
    <t>lilywhi00429514</t>
  </si>
  <si>
    <t>athoobalqalb</t>
  </si>
  <si>
    <t>abadiqatar</t>
  </si>
  <si>
    <t>q6reeea</t>
  </si>
  <si>
    <t>alzaiiin</t>
  </si>
  <si>
    <t>almanso52233757</t>
  </si>
  <si>
    <t>__muna_aa</t>
  </si>
  <si>
    <t>202qt</t>
  </si>
  <si>
    <t>mnasr0678</t>
  </si>
  <si>
    <t>hamad16257110</t>
  </si>
  <si>
    <t>desertrose_86</t>
  </si>
  <si>
    <t>qataria_alyafei</t>
  </si>
  <si>
    <t>abdullaqat93</t>
  </si>
  <si>
    <t>right_19080</t>
  </si>
  <si>
    <t>azizalnafes974</t>
  </si>
  <si>
    <t>q6r</t>
  </si>
  <si>
    <t>bo__shams</t>
  </si>
  <si>
    <t>h0o077</t>
  </si>
  <si>
    <t>essadiaries</t>
  </si>
  <si>
    <t>_abmbm_</t>
  </si>
  <si>
    <t>stas992xx</t>
  </si>
  <si>
    <t>somaya1981</t>
  </si>
  <si>
    <t>aljaidahj</t>
  </si>
  <si>
    <t>q78qtr</t>
  </si>
  <si>
    <t>dar_altamimi</t>
  </si>
  <si>
    <t>s3eed95</t>
  </si>
  <si>
    <t>qtrqtr2233</t>
  </si>
  <si>
    <t>hudaalmohannad2</t>
  </si>
  <si>
    <t>i8lllllp</t>
  </si>
  <si>
    <t>9ay3w</t>
  </si>
  <si>
    <t>mashaell86</t>
  </si>
  <si>
    <t>bazooka_q6r</t>
  </si>
  <si>
    <t>rashid_alkuwari</t>
  </si>
  <si>
    <t>aljabera245</t>
  </si>
  <si>
    <t>oohendoo</t>
  </si>
  <si>
    <t>q400300</t>
  </si>
  <si>
    <t>namrod9009</t>
  </si>
  <si>
    <t>khalidaljumaily</t>
  </si>
  <si>
    <t>marzoqi_w</t>
  </si>
  <si>
    <t>lavender4_</t>
  </si>
  <si>
    <t>jbt_86</t>
  </si>
  <si>
    <t>mowaten441</t>
  </si>
  <si>
    <t>mi_amore_qtr</t>
  </si>
  <si>
    <t>reeemkha</t>
  </si>
  <si>
    <t>t_almansoori</t>
  </si>
  <si>
    <t>_fahadalmalki</t>
  </si>
  <si>
    <t>khalidm64224444</t>
  </si>
  <si>
    <t>nuqatar</t>
  </si>
  <si>
    <t>qf</t>
  </si>
  <si>
    <t>moi_qatar</t>
  </si>
  <si>
    <t>mariamaljattal</t>
  </si>
  <si>
    <t>mashrou3leila</t>
  </si>
  <si>
    <t>hotgirlhala</t>
  </si>
  <si>
    <t>MentionsInRetweet</t>
  </si>
  <si>
    <t>Retweet</t>
  </si>
  <si>
    <t>Mentions</t>
  </si>
  <si>
    <t>Replies to</t>
  </si>
  <si>
    <t>It’s very simple, if you’re against it just shut the fuck up and don’t be there!! Let others who want to attend attend. 
 #نرحب_بمشروع_ليلى_في_قطر #نرفض_محاضره_مشروع_ليلي</t>
  </si>
  <si>
    <t>لاحظت شيء يخص استنكار فرقة مشروع ليلى
مثل الاستنكار اللي صار في لبنان والأردن (اذا ماخانتني ذاكرتي) وقطر . 
على الرغم من اني متأكدة ومتيقنة ان هالدول استضافت فرق تقول وتروج لنفس الأفكار و"أسوأ" 
هل استنكاركم لهم لأنهم عرب؟
#نرفض_محاضرة_مشروع_ليلى 
#نرحب_بمشروع_ليلى_في_قطر</t>
  </si>
  <si>
    <t>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</si>
  <si>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#نرحب_بمشروع_ليلى_في_قطر
 #نرفض_محاضره_مشروع_ليلي
الله يعينكم يا اهل قطر</t>
  </si>
  <si>
    <t>قامت بينهم بسبب فرقة الشواذ🏳️‍🌈
#نرحب_بمشروع_ليلى_في_قطر
#نرفض_محاضره_مشروع_ليلي https://t.co/ooFthLtKTQ</t>
  </si>
  <si>
    <t>Locals won, you can simply GTFO. 
Try to make it happen in your own country where u have the right to do so. 
🤣🤣🤣🤣🤣🤣🤣🤣🤣
#نرحب_بمشروع_ليلى_في_قطر
#نرفض_محاضره_مشروع_ليلي https://t.co/0kyTjIL6R7 https://t.co/jgny2j6DE2</t>
  </si>
  <si>
    <t>ترفضون مشروع ليلى و المدارس بما فيها المعلمات متروسه شذوذ؟ و علاقات مثليين؟ انتو ليش تسون نفسكم مثاليين و مشاكلكم و بلاويكم تخشونها؟  #نرفض_محاضره_مشروع_ليلي
#نرحب_بمشروع_ليلى_في_قطر</t>
  </si>
  <si>
    <t>شششسالفه بوفلصصص لسانهـم طووويل .. اغلبكم طلعتو ويا #الشذوووذ ؟'
ديرتنا وبكيفنا والشي ال مب راضين فيه ماراح يتم ..
ي غريب گُن اديب ..😅✔️
#نرفض_محاضرة_مشروع_ليلى 
 #نرحب_بمشروع_ليلى_في_قطر</t>
  </si>
  <si>
    <t>😁وتكنسل مشروع ليلى 👏🏻👏🏻  الحين لازم رد فعل تجاه اللي صار من قبل قلة من الشرذمة اللي اثاروا الرأي العام بدعوة صريحة لاستقبال هالعفن .. هم كم شخص يتحولون للنيابة للتحقيق هذي اسمها اثارة رأي عام 😒 .. وصاختهم يحتفظون فيها لنفسهم
#نرفض_محاضرة_مشروع_ليلى 
#نرحب_بمشروع_ليلى_في_قطر</t>
  </si>
  <si>
    <t>#نرحب_بمشروع_ليلى_في_قطر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</si>
  <si>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</si>
  <si>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https://twitter.com/nuqatar/status/1223655728784773120</t>
  </si>
  <si>
    <t>https://twitter.com/q6r/status/1223495547149045760</t>
  </si>
  <si>
    <t>twitter.com</t>
  </si>
  <si>
    <t>قطر</t>
  </si>
  <si>
    <t>qatar</t>
  </si>
  <si>
    <t>نرحب_بمشروع_ليلى_في_قطر نرفض_محاضره_مشروع_ليلي</t>
  </si>
  <si>
    <t>نرفض_محاضرة_مشروع_ليلى نرحب_بمشروع_ليلى_في_قطر</t>
  </si>
  <si>
    <t>نرفض_محاضره_مشروع_ليلي نرحب_بمشروع_ليلى_في_قطر</t>
  </si>
  <si>
    <t>الشذوووذ</t>
  </si>
  <si>
    <t>نرحب_بمشروع_ليلى_في_قطر نرفض_محاضرة_مشروع_ليلى</t>
  </si>
  <si>
    <t>نرحب_بمشروع_ليلى_في_قطر</t>
  </si>
  <si>
    <t>الشذوووذ نرفض_محاضرة_مشروع_ليلى نرحب_بمشروع_ليلى_في_قطر</t>
  </si>
  <si>
    <t>https://pbs.twimg.com/ext_tw_video_thumb/1223671552383819777/pu/img/IP3CwYUdPz50r9g_.jpg</t>
  </si>
  <si>
    <t>http://abs.twimg.com/sticky/default_profile_images/default_profile_normal.png</t>
  </si>
  <si>
    <t>http://pbs.twimg.com/profile_images/1217934469031759872/iTpvFCCJ_normal.jpg</t>
  </si>
  <si>
    <t>http://pbs.twimg.com/profile_images/1572513416/image_normal.jpg</t>
  </si>
  <si>
    <t>http://pbs.twimg.com/profile_images/874769669244284928/vKnNV2cW_normal.jpg</t>
  </si>
  <si>
    <t>http://pbs.twimg.com/profile_images/1177966392748003328/O0YX7xZQ_normal.jpg</t>
  </si>
  <si>
    <t>http://pbs.twimg.com/profile_images/1099009406635835397/dt8-Dawm_normal.jpg</t>
  </si>
  <si>
    <t>http://pbs.twimg.com/profile_images/1223320088293658624/AyMThxe9_normal.jpg</t>
  </si>
  <si>
    <t>http://pbs.twimg.com/profile_images/1040679424461484032/ltPD6yH2_normal.jpg</t>
  </si>
  <si>
    <t>http://pbs.twimg.com/profile_images/691542133195563008/NkYJlznw_normal.jpg</t>
  </si>
  <si>
    <t>http://pbs.twimg.com/profile_images/1223324402265268230/ulr0ueZf_normal.jpg</t>
  </si>
  <si>
    <t>http://pbs.twimg.com/profile_images/1195703054739365888/7glFl7kQ_normal.jpg</t>
  </si>
  <si>
    <t>http://pbs.twimg.com/profile_images/1220626603643998208/vqdcS_Gl_normal.jpg</t>
  </si>
  <si>
    <t>http://pbs.twimg.com/profile_images/1223196864155136001/MY3IFtF6_normal.jpg</t>
  </si>
  <si>
    <t>http://pbs.twimg.com/profile_images/1132300670135095297/gW8YFQVA_normal.jpg</t>
  </si>
  <si>
    <t>http://pbs.twimg.com/profile_images/1213904388579889160/1SV1-hxv_normal.jpg</t>
  </si>
  <si>
    <t>http://pbs.twimg.com/profile_images/443589179445088257/0MsEmWmn_normal.jpeg</t>
  </si>
  <si>
    <t>http://pbs.twimg.com/profile_images/902902965421326337/tFuJ1TMx_normal.jpg</t>
  </si>
  <si>
    <t>http://pbs.twimg.com/profile_images/1209337557533757445/CVEI4LXh_normal.jpg</t>
  </si>
  <si>
    <t>http://pbs.twimg.com/profile_images/1077037633765818369/DNsvp625_normal.jpg</t>
  </si>
  <si>
    <t>http://pbs.twimg.com/profile_images/1168998961660735488/JvA4O1hz_normal.jpg</t>
  </si>
  <si>
    <t>http://pbs.twimg.com/profile_images/1210099016391888896/2VGAuuQi_normal.jpg</t>
  </si>
  <si>
    <t>http://pbs.twimg.com/profile_images/1149065014613106689/wSzF019C_normal.jpg</t>
  </si>
  <si>
    <t>http://pbs.twimg.com/profile_images/1108202694353793024/Q7IApVeS_normal.jpg</t>
  </si>
  <si>
    <t>http://pbs.twimg.com/profile_images/1207055304258658304/BLS_MxGI_normal.jpg</t>
  </si>
  <si>
    <t>http://pbs.twimg.com/profile_images/1150899203603873792/NckgH54q_normal.jpg</t>
  </si>
  <si>
    <t>http://pbs.twimg.com/profile_images/1196408433991462914/5UIwoEDm_normal.jpg</t>
  </si>
  <si>
    <t>http://pbs.twimg.com/profile_images/1177534043736461312/-dNiey0t_normal.jpg</t>
  </si>
  <si>
    <t>http://pbs.twimg.com/profile_images/888035241612398592/75hFjLDf_normal.jpg</t>
  </si>
  <si>
    <t>http://pbs.twimg.com/profile_images/1137279921351532545/SwQvY3i6_normal.jpg</t>
  </si>
  <si>
    <t>http://pbs.twimg.com/profile_images/1214596577265885184/b8_363by_normal.jpg</t>
  </si>
  <si>
    <t>http://pbs.twimg.com/profile_images/1198291954485911552/WRcujh21_normal.jpg</t>
  </si>
  <si>
    <t>http://pbs.twimg.com/profile_images/1169504319760207872/zmBYqQjy_normal.jpg</t>
  </si>
  <si>
    <t>http://pbs.twimg.com/profile_images/950849987159699458/3c8SB13x_normal.jpg</t>
  </si>
  <si>
    <t>http://pbs.twimg.com/profile_images/1105061109629968385/RSSEJrR2_normal.jpg</t>
  </si>
  <si>
    <t>http://pbs.twimg.com/profile_images/1173899705929125888/c8Amv4me_normal.jpg</t>
  </si>
  <si>
    <t>http://pbs.twimg.com/profile_images/1213022451011072001/rAMerF3w_normal.jpg</t>
  </si>
  <si>
    <t>http://pbs.twimg.com/profile_images/1071288110976253952/ZjI1dOpH_normal.jpg</t>
  </si>
  <si>
    <t>http://pbs.twimg.com/profile_images/1223687718301061122/h1xMvdNl_normal.jpg</t>
  </si>
  <si>
    <t>http://pbs.twimg.com/profile_images/1221798143358111744/-nOYw_IR_normal.jpg</t>
  </si>
  <si>
    <t>http://pbs.twimg.com/profile_images/1003777768276967424/VarerILi_normal.jpg</t>
  </si>
  <si>
    <t>http://pbs.twimg.com/profile_images/1186705199550914562/tJoGwS6H_normal.jpg</t>
  </si>
  <si>
    <t>http://pbs.twimg.com/profile_images/1174672383371808768/bPYCIXXM_normal.jpg</t>
  </si>
  <si>
    <t>http://pbs.twimg.com/profile_images/1169118554798678017/--DX_Jce_normal.jpg</t>
  </si>
  <si>
    <t>http://pbs.twimg.com/profile_images/1208127711245406210/odv46qik_normal.jpg</t>
  </si>
  <si>
    <t>http://pbs.twimg.com/profile_images/1210226355922722816/jsmbfmFA_normal.jpg</t>
  </si>
  <si>
    <t>http://pbs.twimg.com/profile_images/1159460543784243200/cns1HdoQ_normal.jpg</t>
  </si>
  <si>
    <t>http://pbs.twimg.com/profile_images/649609639760236545/MWdt818M_normal.jpg</t>
  </si>
  <si>
    <t>http://pbs.twimg.com/profile_images/1215730176153309191/I9MosEmL_normal.jpg</t>
  </si>
  <si>
    <t>http://pbs.twimg.com/profile_images/1212759410818322432/UF1AkQoc_normal.jpg</t>
  </si>
  <si>
    <t>http://pbs.twimg.com/profile_images/1199237334463631365/Qi86Abff_normal.jpg</t>
  </si>
  <si>
    <t>http://pbs.twimg.com/profile_images/1222533841434423297/lcFjOgB9_normal.jpg</t>
  </si>
  <si>
    <t>http://pbs.twimg.com/profile_images/1219998874401636352/hOkKaQG8_normal.jpg</t>
  </si>
  <si>
    <t>http://pbs.twimg.com/profile_images/1219157983210270720/8FRCOJCP_normal.jpg</t>
  </si>
  <si>
    <t>http://pbs.twimg.com/profile_images/1159271723969187840/2GfRq-c7_normal.jpg</t>
  </si>
  <si>
    <t>http://pbs.twimg.com/profile_images/1145882125557739521/674QPGSt_normal.jpg</t>
  </si>
  <si>
    <t>http://pbs.twimg.com/profile_images/1221471136954773505/WVoNkLQZ_normal.jpg</t>
  </si>
  <si>
    <t>http://pbs.twimg.com/profile_images/986569748237336576/uaICCSxP_normal.jpg</t>
  </si>
  <si>
    <t>http://pbs.twimg.com/profile_images/1220511565771833344/_g8Ymoqb_normal.jpg</t>
  </si>
  <si>
    <t>http://pbs.twimg.com/profile_images/1223633805728198656/2dtV43xU_normal.jpg</t>
  </si>
  <si>
    <t>http://pbs.twimg.com/profile_images/1214265544041517056/sWuitngo_normal.jpg</t>
  </si>
  <si>
    <t>http://pbs.twimg.com/profile_images/1216021537305845763/W_mXTp9N_normal.jpg</t>
  </si>
  <si>
    <t>http://pbs.twimg.com/profile_images/1223667139992805377/-NTKQSvi_normal.jpg</t>
  </si>
  <si>
    <t>http://pbs.twimg.com/profile_images/1198237287089397760/pQ_eWSVu_normal.jpg</t>
  </si>
  <si>
    <t>http://pbs.twimg.com/profile_images/1209457973925437440/0gPV9gwR_normal.jpg</t>
  </si>
  <si>
    <t>http://pbs.twimg.com/profile_images/812350277940613120/tLi1IiEs_normal.jpg</t>
  </si>
  <si>
    <t>http://pbs.twimg.com/profile_images/1220840967152046081/yYUhM1bl_normal.jpg</t>
  </si>
  <si>
    <t>http://pbs.twimg.com/profile_images/1221080713920946176/Cn4MoGrB_normal.jpg</t>
  </si>
  <si>
    <t>http://pbs.twimg.com/profile_images/1072422891134828546/3pniZS5Z_normal.jpg</t>
  </si>
  <si>
    <t>http://pbs.twimg.com/profile_images/1188362741259460609/1nNX5QXl_normal.jpg</t>
  </si>
  <si>
    <t>http://pbs.twimg.com/profile_images/884820096870359040/UcQ03vwK_normal.jpg</t>
  </si>
  <si>
    <t>http://pbs.twimg.com/profile_images/1220043580695351297/HOoD9J2E_normal.jpg</t>
  </si>
  <si>
    <t>http://pbs.twimg.com/profile_images/1221462891943092225/9zfhzMFx_normal.jpg</t>
  </si>
  <si>
    <t>http://pbs.twimg.com/profile_images/1185426756079099904/kLdSOJ14_normal.jpg</t>
  </si>
  <si>
    <t>http://pbs.twimg.com/profile_images/1198151134956965889/Rx4SyiSx_normal.jpg</t>
  </si>
  <si>
    <t>http://pbs.twimg.com/profile_images/1184472241049915393/AHbxi6Ug_normal.jpg</t>
  </si>
  <si>
    <t>http://pbs.twimg.com/profile_images/1160797218577801216/GWeXgIL5_normal.jpg</t>
  </si>
  <si>
    <t>http://pbs.twimg.com/profile_images/1169204371768451074/GWPvDOCN_normal.jpg</t>
  </si>
  <si>
    <t>http://pbs.twimg.com/profile_images/1215553835319595008/_Wrad2RZ_normal.jpg</t>
  </si>
  <si>
    <t>http://pbs.twimg.com/profile_images/1168949638315073536/FoSYNB94_normal.jpg</t>
  </si>
  <si>
    <t>http://pbs.twimg.com/profile_images/1186084874031128576/bFYukzTD_normal.jpg</t>
  </si>
  <si>
    <t>http://pbs.twimg.com/profile_images/1217311813743841280/xCCGfjno_normal.jpg</t>
  </si>
  <si>
    <t>http://pbs.twimg.com/profile_images/1169961789058162690/TNa_dTBj_normal.jpg</t>
  </si>
  <si>
    <t>http://pbs.twimg.com/profile_images/1213399924173348864/Dw9yVZWn_normal.jpg</t>
  </si>
  <si>
    <t>http://pbs.twimg.com/profile_images/1222563812093632512/mCAWymGD_normal.jpg</t>
  </si>
  <si>
    <t>http://pbs.twimg.com/profile_images/867848824005505024/A5EXiGl0_normal.jpg</t>
  </si>
  <si>
    <t>http://pbs.twimg.com/profile_images/1215990825336950784/01V7qdVr_normal.jpg</t>
  </si>
  <si>
    <t>http://pbs.twimg.com/profile_images/1218605995120705536/IzaM5qf1_normal.jpg</t>
  </si>
  <si>
    <t>http://pbs.twimg.com/profile_images/813289649376546816/JXNlYf-G_normal.jpg</t>
  </si>
  <si>
    <t>http://pbs.twimg.com/profile_images/1218127746536177664/jRVUJ-Z5_normal.jpg</t>
  </si>
  <si>
    <t>http://pbs.twimg.com/profile_images/1212550478183186432/OYgbUDSM_normal.jpg</t>
  </si>
  <si>
    <t>http://pbs.twimg.com/profile_images/1211566568980787201/TUDyn1Or_normal.jpg</t>
  </si>
  <si>
    <t>http://pbs.twimg.com/profile_images/984263254712123393/xC8WtJus_normal.jpg</t>
  </si>
  <si>
    <t>http://pbs.twimg.com/profile_images/1188836981385682944/HAVcGjyY_normal.jpg</t>
  </si>
  <si>
    <t>http://pbs.twimg.com/profile_images/1223249114198085632/Jo88vELS_normal.jpg</t>
  </si>
  <si>
    <t>http://pbs.twimg.com/profile_images/1223545015235948544/Li2WIOib_normal.jpg</t>
  </si>
  <si>
    <t>http://pbs.twimg.com/profile_images/983919045668990976/K3ocqEbM_normal.jpg</t>
  </si>
  <si>
    <t>http://pbs.twimg.com/profile_images/1211392400855306240/Ep56Nbha_normal.jpg</t>
  </si>
  <si>
    <t>http://pbs.twimg.com/profile_images/1069442284171812864/RX2t3edU_normal.jpg</t>
  </si>
  <si>
    <t>http://pbs.twimg.com/profile_images/1176113350088036358/QCg6MjLq_normal.jpg</t>
  </si>
  <si>
    <t>http://pbs.twimg.com/profile_images/1213534359468290050/IyN_SNWA_normal.jpg</t>
  </si>
  <si>
    <t>http://pbs.twimg.com/profile_images/1222236426064056320/84Ywdp3z_normal.jpg</t>
  </si>
  <si>
    <t>http://pbs.twimg.com/profile_images/1170773512468008960/sWL9SJEh_normal.jpg</t>
  </si>
  <si>
    <t>http://pbs.twimg.com/profile_images/902477343570014208/6iy7odBU_normal.jpg</t>
  </si>
  <si>
    <t>http://pbs.twimg.com/profile_images/993896260326305795/-UIf00eN_normal.jpg</t>
  </si>
  <si>
    <t>http://pbs.twimg.com/profile_images/872862553755590656/xC8996UE_normal.jpg</t>
  </si>
  <si>
    <t>http://pbs.twimg.com/profile_images/1172040184013176834/2CNE1TI0_normal.jpg</t>
  </si>
  <si>
    <t>http://pbs.twimg.com/profile_images/1183812266162036736/yMHwGMPr_normal.jpg</t>
  </si>
  <si>
    <t>http://pbs.twimg.com/profile_images/1215341081694547969/BY_fag40_normal.jpg</t>
  </si>
  <si>
    <t>http://pbs.twimg.com/profile_images/1223696923858821120/9V9YqDxX_normal.jpg</t>
  </si>
  <si>
    <t>http://pbs.twimg.com/profile_images/1180938821363535872/UW7kYma8_normal.jpg</t>
  </si>
  <si>
    <t>http://pbs.twimg.com/profile_images/1201539739993694208/DiyRSHrS_normal.jpg</t>
  </si>
  <si>
    <t>http://pbs.twimg.com/profile_images/1176557216339505168/Drq-TE1k_normal.jpg</t>
  </si>
  <si>
    <t>http://pbs.twimg.com/profile_images/1222665650507780098/zbzg4Vtr_normal.jpg</t>
  </si>
  <si>
    <t>http://pbs.twimg.com/profile_images/902579116402122752/CwEBVv4q_normal.jpg</t>
  </si>
  <si>
    <t>http://pbs.twimg.com/profile_images/1210300454246047744/EzstoCUv_normal.jpg</t>
  </si>
  <si>
    <t>http://pbs.twimg.com/profile_images/1220357087332405250/uF2h0nzA_normal.jpg</t>
  </si>
  <si>
    <t>http://pbs.twimg.com/profile_images/1200550376849711106/1tZk38Dg_normal.jpg</t>
  </si>
  <si>
    <t>http://pbs.twimg.com/profile_images/685501395789844480/W1A6xvci_normal.jpg</t>
  </si>
  <si>
    <t>http://pbs.twimg.com/profile_images/1222173643519799297/X831jDBU_normal.jpg</t>
  </si>
  <si>
    <t>http://pbs.twimg.com/profile_images/1168182952011948033/Ltj6cPJX_normal.jpg</t>
  </si>
  <si>
    <t>http://pbs.twimg.com/profile_images/1139178472369266689/5Q2O_j24_normal.jpg</t>
  </si>
  <si>
    <t>http://pbs.twimg.com/profile_images/1091378537486008320/8mEM9GHr_normal.jpg</t>
  </si>
  <si>
    <t>http://pbs.twimg.com/profile_images/1222530896173113349/S014X_-w_normal.jpg</t>
  </si>
  <si>
    <t>http://pbs.twimg.com/profile_images/1220095956777152514/E-AxK0TK_normal.jpg</t>
  </si>
  <si>
    <t>http://pbs.twimg.com/profile_images/1221192436900253696/9HFe1RBs_normal.jpg</t>
  </si>
  <si>
    <t>http://pbs.twimg.com/profile_images/1003781647899058176/UXEacVy__normal.jpg</t>
  </si>
  <si>
    <t>http://pbs.twimg.com/profile_images/876586522165862400/bJQuhq6g_normal.jpg</t>
  </si>
  <si>
    <t>http://pbs.twimg.com/profile_images/1222509460016586753/5NUqgjkg_normal.jpg</t>
  </si>
  <si>
    <t>http://pbs.twimg.com/profile_images/1220716907260796930/Y3aNOXCT_normal.jpg</t>
  </si>
  <si>
    <t>http://pbs.twimg.com/profile_images/1201597768072077315/06_BZZI8_normal.jpg</t>
  </si>
  <si>
    <t>http://pbs.twimg.com/profile_images/1168956149422592005/MD0vtoOd_normal.jpg</t>
  </si>
  <si>
    <t>http://pbs.twimg.com/profile_images/1202294036096323585/8AWfc9wW_normal.jpg</t>
  </si>
  <si>
    <t>http://pbs.twimg.com/profile_images/872228753841246208/5kjvlhC4_normal.jpg</t>
  </si>
  <si>
    <t>http://pbs.twimg.com/profile_images/1221403993282371585/rV9u1RUA_normal.jpg</t>
  </si>
  <si>
    <t>http://pbs.twimg.com/profile_images/1219062885353250816/540ZycdJ_normal.jpg</t>
  </si>
  <si>
    <t>http://pbs.twimg.com/profile_images/909863222664036353/zUI9WpJt_normal.jpg</t>
  </si>
  <si>
    <t>http://pbs.twimg.com/profile_images/1169090586638520322/bHz188xv_normal.jpg</t>
  </si>
  <si>
    <t>http://pbs.twimg.com/profile_images/1211871858477469696/3XWcUlqx_normal.jpg</t>
  </si>
  <si>
    <t>http://pbs.twimg.com/profile_images/1178110385372700673/-jICWLhs_normal.jpg</t>
  </si>
  <si>
    <t>http://pbs.twimg.com/profile_images/1202710395426922497/6L05UU-H_normal.jpg</t>
  </si>
  <si>
    <t>http://pbs.twimg.com/profile_images/995729294793068544/-MhddA_7_normal.jpg</t>
  </si>
  <si>
    <t>http://pbs.twimg.com/profile_images/1092968883261243392/DF2dDY4R_normal.jpg</t>
  </si>
  <si>
    <t>http://pbs.twimg.com/profile_images/1009109544579067909/W_rOblhf_normal.jpg</t>
  </si>
  <si>
    <t>http://pbs.twimg.com/profile_images/876473985617190912/w4d7dxNL_normal.jpg</t>
  </si>
  <si>
    <t>http://pbs.twimg.com/profile_images/1220922163240284160/29RiL9_t_normal.jpg</t>
  </si>
  <si>
    <t>http://pbs.twimg.com/profile_images/1074962128417841152/C776TMKv_normal.jpg</t>
  </si>
  <si>
    <t>http://pbs.twimg.com/profile_images/956818063147655168/27U6sGic_normal.jpg</t>
  </si>
  <si>
    <t>http://pbs.twimg.com/profile_images/1208078369079910406/skFAgd1j_normal.jpg</t>
  </si>
  <si>
    <t>http://pbs.twimg.com/profile_images/1218604586103001089/HbeQ6Sd0_normal.jpg</t>
  </si>
  <si>
    <t>http://pbs.twimg.com/profile_images/1211606062450794496/YyUJRE0O_normal.jpg</t>
  </si>
  <si>
    <t>http://pbs.twimg.com/profile_images/671914746644406272/Lplpyxv5_normal.jpg</t>
  </si>
  <si>
    <t>http://pbs.twimg.com/profile_images/876127816202412033/0wwY9dGD_normal.jpg</t>
  </si>
  <si>
    <t>http://pbs.twimg.com/profile_images/872227895854460930/7LDwjtYO_normal.jpg</t>
  </si>
  <si>
    <t>http://pbs.twimg.com/profile_images/1042481136293818369/iD9o7sL5_normal.jpg</t>
  </si>
  <si>
    <t>http://pbs.twimg.com/profile_images/1158706367986839553/q2HFg_IA_normal.jpg</t>
  </si>
  <si>
    <t>http://pbs.twimg.com/profile_images/1081580525792493568/upJcjbWu_normal.jpg</t>
  </si>
  <si>
    <t>http://pbs.twimg.com/profile_images/1198771188975243264/NorMsZXv_normal.jpg</t>
  </si>
  <si>
    <t>http://pbs.twimg.com/profile_images/1198983811733872640/ZVZCJCCW_normal.jpg</t>
  </si>
  <si>
    <t>http://pbs.twimg.com/profile_images/1223730655898558465/Bnzf2Qd5_normal.jpg</t>
  </si>
  <si>
    <t>http://pbs.twimg.com/profile_images/1221108569132740608/ceic_pJF_normal.jpg</t>
  </si>
  <si>
    <t>http://pbs.twimg.com/profile_images/894928375046975488/6Ej7wPOt_normal.jpg</t>
  </si>
  <si>
    <t>http://pbs.twimg.com/profile_images/1092444665981341696/4057QdSs_normal.jpg</t>
  </si>
  <si>
    <t>http://pbs.twimg.com/profile_images/872786492938047488/SF74yXDE_normal.jpg</t>
  </si>
  <si>
    <t>http://pbs.twimg.com/profile_images/1207010695444860931/GOYCCJ63_normal.jpg</t>
  </si>
  <si>
    <t>http://pbs.twimg.com/profile_images/1047175252567056384/cyRFWgJl_normal.jpg</t>
  </si>
  <si>
    <t>http://pbs.twimg.com/profile_images/1222253461997334529/rRLLR8wY_normal.jpg</t>
  </si>
  <si>
    <t>http://pbs.twimg.com/profile_images/1214491471388315648/oYIidoPe_normal.jpg</t>
  </si>
  <si>
    <t>http://pbs.twimg.com/profile_images/1198298138945171456/t0C6uNNv_normal.jpg</t>
  </si>
  <si>
    <t>http://pbs.twimg.com/profile_images/1212505777858138113/277Wktwf_normal.jpg</t>
  </si>
  <si>
    <t>http://pbs.twimg.com/profile_images/1216635068933865473/sQC57pHk_normal.jpg</t>
  </si>
  <si>
    <t>http://pbs.twimg.com/profile_images/459574717687418882/up8Alllr_normal.jpeg</t>
  </si>
  <si>
    <t>http://pbs.twimg.com/profile_images/1145622738448670722/U1kbyRRg_normal.jpg</t>
  </si>
  <si>
    <t>http://pbs.twimg.com/profile_images/1168974082148376576/OTTlLFY8_normal.jpg</t>
  </si>
  <si>
    <t>http://pbs.twimg.com/profile_images/1222609405927137282/oQFvXyLy_normal.jpg</t>
  </si>
  <si>
    <t>http://pbs.twimg.com/profile_images/1140599178470576129/bhWjlfmi_normal.jpg</t>
  </si>
  <si>
    <t>http://pbs.twimg.com/profile_images/1207323151505510408/2odWYCvV_normal.jpg</t>
  </si>
  <si>
    <t>http://pbs.twimg.com/profile_images/1154712373644713985/IDV0FeLP_normal.jpg</t>
  </si>
  <si>
    <t>http://pbs.twimg.com/profile_images/887479526459965440/3-GBICEW_normal.jpg</t>
  </si>
  <si>
    <t>http://pbs.twimg.com/profile_images/1100795263071997959/WvuiZy1W_normal.jpg</t>
  </si>
  <si>
    <t>http://pbs.twimg.com/profile_images/910415787386695680/sjYFtTTj_normal.jpg</t>
  </si>
  <si>
    <t>http://pbs.twimg.com/profile_images/759076799930327040/0sIXcY9g_normal.jpg</t>
  </si>
  <si>
    <t>http://pbs.twimg.com/profile_images/1211219678460366849/KrcQGuqi_normal.jpg</t>
  </si>
  <si>
    <t>http://pbs.twimg.com/profile_images/1201884931993018373/9YTQHouM_normal.jpg</t>
  </si>
  <si>
    <t>http://pbs.twimg.com/profile_images/1214658500124663809/vLKq8K8s_normal.jpg</t>
  </si>
  <si>
    <t>http://pbs.twimg.com/profile_images/1214591771352670208/eDTqah6Z_normal.jpg</t>
  </si>
  <si>
    <t>http://pbs.twimg.com/profile_images/1210262103828901888/3qfknoTd_normal.jpg</t>
  </si>
  <si>
    <t>http://pbs.twimg.com/profile_images/1126258004670730245/0T6cK-ki_normal.jpg</t>
  </si>
  <si>
    <t>http://pbs.twimg.com/profile_images/1194508550959194112/NEbidapR_normal.jpg</t>
  </si>
  <si>
    <t>19:32:58</t>
  </si>
  <si>
    <t>07:48:59</t>
  </si>
  <si>
    <t>09:42:48</t>
  </si>
  <si>
    <t>09:27:35</t>
  </si>
  <si>
    <t>09:21:16</t>
  </si>
  <si>
    <t>04:39:18</t>
  </si>
  <si>
    <t>15:06:09</t>
  </si>
  <si>
    <t>02:32:49</t>
  </si>
  <si>
    <t>11:19:31</t>
  </si>
  <si>
    <t>14:59:12</t>
  </si>
  <si>
    <t>15:50:36</t>
  </si>
  <si>
    <t>17:53:55</t>
  </si>
  <si>
    <t>18:02:28</t>
  </si>
  <si>
    <t>18:13:08</t>
  </si>
  <si>
    <t>18:48:57</t>
  </si>
  <si>
    <t>18:22:30</t>
  </si>
  <si>
    <t>19:17:45</t>
  </si>
  <si>
    <t>09:58:20</t>
  </si>
  <si>
    <t>18:29:26</t>
  </si>
  <si>
    <t>19:46:29</t>
  </si>
  <si>
    <t>19:47:58</t>
  </si>
  <si>
    <t>19:51:01</t>
  </si>
  <si>
    <t>16:00:21</t>
  </si>
  <si>
    <t>20:05:16</t>
  </si>
  <si>
    <t>20:09:41</t>
  </si>
  <si>
    <t>19:15:35</t>
  </si>
  <si>
    <t>15:34:12</t>
  </si>
  <si>
    <t>18:29:32</t>
  </si>
  <si>
    <t>20:54:28</t>
  </si>
  <si>
    <t>20:54:48</t>
  </si>
  <si>
    <t>21:27:11</t>
  </si>
  <si>
    <t>21:33:16</t>
  </si>
  <si>
    <t>21:44:03</t>
  </si>
  <si>
    <t>22:25:32</t>
  </si>
  <si>
    <t>22:26:08</t>
  </si>
  <si>
    <t>22:46:11</t>
  </si>
  <si>
    <t>22:53:32</t>
  </si>
  <si>
    <t>21:27:59</t>
  </si>
  <si>
    <t>21:28:58</t>
  </si>
  <si>
    <t>00:00:16</t>
  </si>
  <si>
    <t>00:07:33</t>
  </si>
  <si>
    <t>01:48:37</t>
  </si>
  <si>
    <t>02:51:13</t>
  </si>
  <si>
    <t>22:02:47</t>
  </si>
  <si>
    <t>20:28:55</t>
  </si>
  <si>
    <t>18:45:49</t>
  </si>
  <si>
    <t>18:56:44</t>
  </si>
  <si>
    <t>18:01:58</t>
  </si>
  <si>
    <t>03:05:53</t>
  </si>
  <si>
    <t>18:17:00</t>
  </si>
  <si>
    <t>03:32:25</t>
  </si>
  <si>
    <t>09:10:23</t>
  </si>
  <si>
    <t>17:38:40</t>
  </si>
  <si>
    <t>19:11:58</t>
  </si>
  <si>
    <t>04:21:52</t>
  </si>
  <si>
    <t>04:35:22</t>
  </si>
  <si>
    <t>10:09:55</t>
  </si>
  <si>
    <t>14:19:52</t>
  </si>
  <si>
    <t>21:05:45</t>
  </si>
  <si>
    <t>04:36:19</t>
  </si>
  <si>
    <t>https://twitter.com/lonelydreamer25/status/1223538376697110528</t>
  </si>
  <si>
    <t>https://twitter.com/owohans/status/1223536786418339841</t>
  </si>
  <si>
    <t>https://twitter.com/ftp1212/status/1223623578194604033</t>
  </si>
  <si>
    <t>https://twitter.com/cognitive_err0r/status/1223621827437760517</t>
  </si>
  <si>
    <t>https://twitter.com/kisstheturtle/status/1223634765670158336</t>
  </si>
  <si>
    <t>https://twitter.com/es_alahbabi/status/1223667949489225735</t>
  </si>
  <si>
    <t>https://twitter.com/sbfbsneq/status/1223670634259140608</t>
  </si>
  <si>
    <t>https://twitter.com/iarabiangirl/status/1223672991428595714</t>
  </si>
  <si>
    <t>https://twitter.com/juaithssa/status/1223686897333153793</t>
  </si>
  <si>
    <t>https://twitter.com/al_wajba/status/1223674734799396867</t>
  </si>
  <si>
    <t>https://twitter.com/elyssmi87/status/1223694127851884544</t>
  </si>
  <si>
    <t>https://twitter.com/extra_thoughts/status/1223695266752139265</t>
  </si>
  <si>
    <t>https://twitter.com/qtr3322q/status/1223698852257107968</t>
  </si>
  <si>
    <t>https://twitter.com/hamad_i/status/1223699965685444608</t>
  </si>
  <si>
    <t>https://twitter.com/qtr_uk96/status/1223690726430724096</t>
  </si>
  <si>
    <t>https://twitter.com/mashaeeell__/status/1223711233565777922</t>
  </si>
  <si>
    <t>https://twitter.com/qtrmemeta/status/1223719469916266504</t>
  </si>
  <si>
    <t>https://twitter.com/oojrero/status/1223720998970777600</t>
  </si>
  <si>
    <t>https://twitter.com/itsh22/status/1223723711896915969</t>
  </si>
  <si>
    <t>https://twitter.com/alalmass/status/1223665797471592453</t>
  </si>
  <si>
    <t>https://twitter.com/bint_al30d/status/1223734153147043846</t>
  </si>
  <si>
    <t>https://twitter.com/bint_al30d/status/1223734305496715266</t>
  </si>
  <si>
    <t>https://twitter.com/sperantish/status/1223741200538140672</t>
  </si>
  <si>
    <t>https://twitter.com/mohammed_qq1/status/1223719667589636096</t>
  </si>
  <si>
    <t>https://twitter.com/hamadk994/status/1223719915342962691</t>
  </si>
  <si>
    <t>https://twitter.com/bosand_qtr/status/1223757991779930112</t>
  </si>
  <si>
    <t>https://twitter.com/faleh55/status/1223759826569875457</t>
  </si>
  <si>
    <t>https://twitter.com/athoobalqalb/status/1223785258124029954</t>
  </si>
  <si>
    <t>https://twitter.com/almanso52233757/status/1223801011892035584</t>
  </si>
  <si>
    <t>https://twitter.com/__muna_aa/status/1223728427792064513</t>
  </si>
  <si>
    <t>https://twitter.com/qataria_alyafei/status/1223704806675578880</t>
  </si>
  <si>
    <t>https://twitter.com/essadiaries/status/1223671606029045760</t>
  </si>
  <si>
    <t>https://twitter.com/_abmbm_/status/1223811382602358784</t>
  </si>
  <si>
    <t>https://twitter.com/i8lllllp/status/1223661962111995904</t>
  </si>
  <si>
    <t>https://twitter.com/i8lllllp/status/1223667822510968833</t>
  </si>
  <si>
    <t>https://twitter.com/9ay3w/status/1223685441653747712</t>
  </si>
  <si>
    <t>https://twitter.com/mashaell86/status/1223823824979931137</t>
  </si>
  <si>
    <t>https://twitter.com/aljabera245/status/1223827225096736770</t>
  </si>
  <si>
    <t>https://twitter.com/mowaten441/status/1223714074414002178</t>
  </si>
  <si>
    <t>https://twitter.com/lavender4_/status/1223827463073038336</t>
  </si>
  <si>
    <t>https://twitter.com/bohomoud007/status/1223673732436316169</t>
  </si>
  <si>
    <t>1223538376697110528</t>
  </si>
  <si>
    <t>1223536786418339841</t>
  </si>
  <si>
    <t>1223623578194604033</t>
  </si>
  <si>
    <t>1223621827437760517</t>
  </si>
  <si>
    <t>1223634765670158336</t>
  </si>
  <si>
    <t>1223667949489225735</t>
  </si>
  <si>
    <t>1223670634259140608</t>
  </si>
  <si>
    <t>1223672991428595714</t>
  </si>
  <si>
    <t>1223686897333153793</t>
  </si>
  <si>
    <t>1223536590896668673</t>
  </si>
  <si>
    <t>1223674734799396867</t>
  </si>
  <si>
    <t>1223694127851884544</t>
  </si>
  <si>
    <t>1223695266752139265</t>
  </si>
  <si>
    <t>1223698852257107968</t>
  </si>
  <si>
    <t>1223699965685444608</t>
  </si>
  <si>
    <t>1223690726430724096</t>
  </si>
  <si>
    <t>1223711233565777922</t>
  </si>
  <si>
    <t>1223719469916266504</t>
  </si>
  <si>
    <t>1223720998970777600</t>
  </si>
  <si>
    <t>1223723711896915969</t>
  </si>
  <si>
    <t>1223665797471592453</t>
  </si>
  <si>
    <t>1223734153147043846</t>
  </si>
  <si>
    <t>1223734305496715266</t>
  </si>
  <si>
    <t>1223741200538140672</t>
  </si>
  <si>
    <t>1223719667589636096</t>
  </si>
  <si>
    <t>1223719915342962691</t>
  </si>
  <si>
    <t>1223757991779930112</t>
  </si>
  <si>
    <t>1223759826569875457</t>
  </si>
  <si>
    <t>1223785258124029954</t>
  </si>
  <si>
    <t>1223801011892035584</t>
  </si>
  <si>
    <t>1223728427792064513</t>
  </si>
  <si>
    <t>1223704806675578880</t>
  </si>
  <si>
    <t>1223671606029045760</t>
  </si>
  <si>
    <t>1223811382602358784</t>
  </si>
  <si>
    <t>1223661962111995904</t>
  </si>
  <si>
    <t>1223667822510968833</t>
  </si>
  <si>
    <t>1223685441653747712</t>
  </si>
  <si>
    <t>1223823824979931137</t>
  </si>
  <si>
    <t>1223827225096736770</t>
  </si>
  <si>
    <t>1223714074414002178</t>
  </si>
  <si>
    <t>1223827463073038336</t>
  </si>
  <si>
    <t>1223673732436316169</t>
  </si>
  <si>
    <t>1223655728784773120</t>
  </si>
  <si>
    <t>1223541881201664001</t>
  </si>
  <si>
    <t/>
  </si>
  <si>
    <t>8796272</t>
  </si>
  <si>
    <t>131393692</t>
  </si>
  <si>
    <t>4751418250</t>
  </si>
  <si>
    <t>ar</t>
  </si>
  <si>
    <t>en</t>
  </si>
  <si>
    <t>und</t>
  </si>
  <si>
    <t>1223495547149045760</t>
  </si>
  <si>
    <t>Twitter for iPhone</t>
  </si>
  <si>
    <t>Twitter for Android</t>
  </si>
  <si>
    <t>Twitter for iPad</t>
  </si>
  <si>
    <t>Twitter Web App</t>
  </si>
  <si>
    <t>Tweetbot for iΟS</t>
  </si>
  <si>
    <t>Flamingo for Android</t>
  </si>
  <si>
    <t>Twitter for Mac</t>
  </si>
  <si>
    <t>51.1085051,24.5563659 
51.6214602,24.5563659 
51.6214602,25.2310213 
51.1085051,25.2310213</t>
  </si>
  <si>
    <t>51.4477039,25.2216 
51.630581,25.2216 
51.630581,25.4277362 
51.4477039,25.4277362</t>
  </si>
  <si>
    <t>50.9578212,25.5579431 
51.6230478,25.5579431 
51.6230478,25.9691448 
50.9578212,25.9691448</t>
  </si>
  <si>
    <t>-3.8890049,40.3120713 
-3.5180102,40.3120713 
-3.5180102,40.6435181 
-3.8890049,40.6435181</t>
  </si>
  <si>
    <t>Qatar</t>
  </si>
  <si>
    <t>United States</t>
  </si>
  <si>
    <t>Spain</t>
  </si>
  <si>
    <t>QA</t>
  </si>
  <si>
    <t>ES</t>
  </si>
  <si>
    <t>Al Wakra, Qatar</t>
  </si>
  <si>
    <t>Doha, Qatar</t>
  </si>
  <si>
    <t>Al Khor, Qatar</t>
  </si>
  <si>
    <t>Al Rayyan, Qatar</t>
  </si>
  <si>
    <t>Umm Salal, Qatar</t>
  </si>
  <si>
    <t>Madrid, Spain</t>
  </si>
  <si>
    <t>003941d92d5d23b8</t>
  </si>
  <si>
    <t>0181f32937df0de8</t>
  </si>
  <si>
    <t>004ea2c076d97d71</t>
  </si>
  <si>
    <t>206c436ce43a43a3</t>
  </si>
  <si>
    <t>Al Wakra</t>
  </si>
  <si>
    <t>Doha</t>
  </si>
  <si>
    <t>Al Khor</t>
  </si>
  <si>
    <t>Madrid</t>
  </si>
  <si>
    <t>admin</t>
  </si>
  <si>
    <t>city</t>
  </si>
  <si>
    <t>https://api.twitter.com/1.1/geo/id/003941d92d5d23b8.json</t>
  </si>
  <si>
    <t>https://api.twitter.com/1.1/geo/id/0181f32937df0de8.json</t>
  </si>
  <si>
    <t>https://api.twitter.com/1.1/geo/id/004ea2c076d97d71.json</t>
  </si>
  <si>
    <t>https://api.twitter.com/1.1/geo/id/206c436ce43a43a3.json</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</si>
  <si>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</si>
  <si>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</si>
  <si>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</si>
  <si>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</si>
  <si>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</si>
  <si>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</si>
  <si>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</si>
  <si>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</si>
  <si>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</si>
  <si>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</si>
  <si>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</si>
  <si>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</si>
  <si>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</si>
  <si>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</si>
  <si>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</si>
  <si>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</si>
  <si>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</si>
  <si>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</si>
  <si>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</si>
  <si>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</si>
  <si>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</si>
  <si>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Northwestern Qatar</t>
  </si>
  <si>
    <t>Qatar Foundation</t>
  </si>
  <si>
    <t>فيصل</t>
  </si>
  <si>
    <t>🙈🙉🙊</t>
  </si>
  <si>
    <t>عبدالله الملا @smaismaqtr</t>
  </si>
  <si>
    <t>فيصل محمد المرزوقي</t>
  </si>
  <si>
    <t>أم نــــايــــف</t>
  </si>
  <si>
    <t>Ghanim Al-Nahdi</t>
  </si>
  <si>
    <t>وزارة الداخلية - قطر</t>
  </si>
  <si>
    <t>محمد</t>
  </si>
  <si>
    <t>sbins</t>
  </si>
  <si>
    <t>ABS</t>
  </si>
  <si>
    <t>🇶🇦هند💚HND</t>
  </si>
  <si>
    <t>N🇶🇦</t>
  </si>
  <si>
    <t>ابوراشد</t>
  </si>
  <si>
    <t>☁️غيم بنت محمد⛈</t>
  </si>
  <si>
    <t>مريم الجتال❤🇶🇦</t>
  </si>
  <si>
    <t>المـهــا</t>
  </si>
  <si>
    <t>َ</t>
  </si>
  <si>
    <t>شمشوم الجبار 70</t>
  </si>
  <si>
    <t>لا اله الا الله</t>
  </si>
  <si>
    <t>بنت الخيارين</t>
  </si>
  <si>
    <t>الله الوطن الأمير</t>
  </si>
  <si>
    <t>daنّaalعِmadi.</t>
  </si>
  <si>
    <t>علي بن عبدالله 🇶🇦</t>
  </si>
  <si>
    <t>العشق قطر</t>
  </si>
  <si>
    <t>Mona</t>
  </si>
  <si>
    <t>البرنس</t>
  </si>
  <si>
    <t>jassim a althani</t>
  </si>
  <si>
    <t>Ahmad KH. Al-humaidi 🇶🇦</t>
  </si>
  <si>
    <t>Amal</t>
  </si>
  <si>
    <t>Abdulla A</t>
  </si>
  <si>
    <t>Danya 🌿</t>
  </si>
  <si>
    <t>🇶🇦سيف 🇶🇦</t>
  </si>
  <si>
    <t>عيسى بن فهد 🇶🇦</t>
  </si>
  <si>
    <t>Thamer Bin Rashid</t>
  </si>
  <si>
    <t>Fatima .s. Alsayed</t>
  </si>
  <si>
    <t>Nasser</t>
  </si>
  <si>
    <t>بوطلال</t>
  </si>
  <si>
    <t>Dr . JOKER -QATAR 🇶🇦</t>
  </si>
  <si>
    <t>T_alpha 2022#</t>
  </si>
  <si>
    <t>hessa 🇶🇦</t>
  </si>
  <si>
    <t>صرير القلم🇶🇦</t>
  </si>
  <si>
    <t>Koranaw</t>
  </si>
  <si>
    <t>زهرة اللاڤندر</t>
  </si>
  <si>
    <t>محمد المناعي</t>
  </si>
  <si>
    <t>بوخلف .. qatar</t>
  </si>
  <si>
    <t>ال قطر</t>
  </si>
  <si>
    <t>issa alfakhru</t>
  </si>
  <si>
    <t>Marc Owen Jones</t>
  </si>
  <si>
    <t>Mashrou' Leila</t>
  </si>
  <si>
    <t>الأســده بــخــوتـه بــاشــا😎</t>
  </si>
  <si>
    <t>naseer</t>
  </si>
  <si>
    <t>w.</t>
  </si>
  <si>
    <t>Tamimi Qatari</t>
  </si>
  <si>
    <t>🕷</t>
  </si>
  <si>
    <t>🐰جيجي</t>
  </si>
  <si>
    <t>محمد بن سلطان</t>
  </si>
  <si>
    <t>مشعل ٧٦</t>
  </si>
  <si>
    <t>؏ـائِشة❥</t>
  </si>
  <si>
    <t>المستشار</t>
  </si>
  <si>
    <t>..🖤💙🇰🇼</t>
  </si>
  <si>
    <t>Nouf Mohammed</t>
  </si>
  <si>
    <t>بنت قطر</t>
  </si>
  <si>
    <t>Abdullah</t>
  </si>
  <si>
    <t>ASMA|🇶🇦</t>
  </si>
  <si>
    <t>ام نايف حساب ١٤</t>
  </si>
  <si>
    <t>Hassa22</t>
  </si>
  <si>
    <t>Reem</t>
  </si>
  <si>
    <t>Jamal Al Ani</t>
  </si>
  <si>
    <t>QATA®IA♥مواطنة</t>
  </si>
  <si>
    <t>عبدالله القحطـاني 🇶🇦</t>
  </si>
  <si>
    <t>ام غانم</t>
  </si>
  <si>
    <t>ناصر اليافعي</t>
  </si>
  <si>
    <t>﮼ساره 🕊</t>
  </si>
  <si>
    <t>.</t>
  </si>
  <si>
    <t>غَرِيب - لآإلـٰه إلّآالله 🇶🇦</t>
  </si>
  <si>
    <t>if you push that button, your got to go ♓♐♊</t>
  </si>
  <si>
    <t>يم رم</t>
  </si>
  <si>
    <t>f</t>
  </si>
  <si>
    <t>brain damage</t>
  </si>
  <si>
    <t>Target Qatar</t>
  </si>
  <si>
    <t>دلال السبر</t>
  </si>
  <si>
    <t>SARAH ⚖️</t>
  </si>
  <si>
    <t>ِ</t>
  </si>
  <si>
    <t>Zee</t>
  </si>
  <si>
    <t>SAAD,,🇸🇦🇰🇼</t>
  </si>
  <si>
    <t>سعادة القلوب (الإنسانية فوق العنصرية) #فلسطين</t>
  </si>
  <si>
    <t>Hajri</t>
  </si>
  <si>
    <t>alhaggis11</t>
  </si>
  <si>
    <t>الـ عَ ـين🇶🇦</t>
  </si>
  <si>
    <t>نوف بنت ناصر آل ثاني</t>
  </si>
  <si>
    <t>mohammed almesnad</t>
  </si>
  <si>
    <t>Yousef Fakhro 🇶🇦 🇫🇷</t>
  </si>
  <si>
    <t>jassim جاسم ⁦⚖️⁩</t>
  </si>
  <si>
    <t>سالم مبارك الخويطر(بومبارك)..</t>
  </si>
  <si>
    <t>چ I am indeed</t>
  </si>
  <si>
    <t>سليمان بن صالح الجعيثن</t>
  </si>
  <si>
    <t>AM2019 #المعالي_كايدة 🇶🇦</t>
  </si>
  <si>
    <t>#الاسكوبلي زكريت</t>
  </si>
  <si>
    <t>عمر</t>
  </si>
  <si>
    <t>الوجبة • Al-Wajba</t>
  </si>
  <si>
    <t>ϟعيسى</t>
  </si>
  <si>
    <t>نـــورا☁️</t>
  </si>
  <si>
    <t>غادة الموسوي🇶🇦</t>
  </si>
  <si>
    <t>﮼سهيل</t>
  </si>
  <si>
    <t>جابر</t>
  </si>
  <si>
    <t>meso🧚🏼‍♀️</t>
  </si>
  <si>
    <t>🕯</t>
  </si>
  <si>
    <t>Msm</t>
  </si>
  <si>
    <t>11💕🇶🇦💕هند / قطر العز</t>
  </si>
  <si>
    <t>Hamad I Al–Badr</t>
  </si>
  <si>
    <t>كتكوته🐥</t>
  </si>
  <si>
    <t>راشد الهاملي 🇶🇦</t>
  </si>
  <si>
    <t>قطــر💞🇶🇦</t>
  </si>
  <si>
    <t>جاسم بن ثاني 🇶🇦</t>
  </si>
  <si>
    <t>Mozaalabdrahman 🇶🇦</t>
  </si>
  <si>
    <t>﮼القطرية.🇶🇦</t>
  </si>
  <si>
    <t>بنت البلد ~ المعالي كايده ~</t>
  </si>
  <si>
    <t>Al-khaldi</t>
  </si>
  <si>
    <t>M.ALSUWAIDI</t>
  </si>
  <si>
    <t>Eiman</t>
  </si>
  <si>
    <t>الجوري</t>
  </si>
  <si>
    <t>جـــلاد</t>
  </si>
  <si>
    <t>بوحسناء</t>
  </si>
  <si>
    <t>مريَـم</t>
  </si>
  <si>
    <t>Rero_Ooj💜🐱💙🌼</t>
  </si>
  <si>
    <t>🇶🇦</t>
  </si>
  <si>
    <t>its h22</t>
  </si>
  <si>
    <t>🇶🇦ALRUMAIHI🇶🇦</t>
  </si>
  <si>
    <t>abdulaziz alyafei</t>
  </si>
  <si>
    <t>محمد المنصوري</t>
  </si>
  <si>
    <t>AlAnood 🇶🇦</t>
  </si>
  <si>
    <t>﮼عنيّد</t>
  </si>
  <si>
    <t>‎‏﮼عبدالله،السليطي</t>
  </si>
  <si>
    <t>Asma Al-Qahtani</t>
  </si>
  <si>
    <t>ساراعبدالعزيز الخاطر</t>
  </si>
  <si>
    <t>Aisha.2019</t>
  </si>
  <si>
    <t>i khalid خالد القطري</t>
  </si>
  <si>
    <t>𝓈𝒶𝓇𝒶𝒽</t>
  </si>
  <si>
    <t>Saif Al-Qahtani 😘💎⚖️🇶🇦</t>
  </si>
  <si>
    <t>قرناس #المعالي_كايده</t>
  </si>
  <si>
    <t>Mohammad Al- Muftah</t>
  </si>
  <si>
    <t>احمد مبارك العلي</t>
  </si>
  <si>
    <t>مريم الهارون</t>
  </si>
  <si>
    <t>#المعالي_كايده 🇶🇦</t>
  </si>
  <si>
    <t>Hassanhome9227</t>
  </si>
  <si>
    <t>بٰـنـْت حَـمَد</t>
  </si>
  <si>
    <t>YOUSEF 🇵🇸🇶🇦</t>
  </si>
  <si>
    <t>Ahmad~Qatar 🇶🇦</t>
  </si>
  <si>
    <t>جاسم بن محمد،لن ننسى حصارحلف الفجار5/6/2017</t>
  </si>
  <si>
    <t>فَخــم 🇶🇦</t>
  </si>
  <si>
    <t>A.ALEMADI♥</t>
  </si>
  <si>
    <t>Spera.</t>
  </si>
  <si>
    <t>SALEH</t>
  </si>
  <si>
    <t>M.M</t>
  </si>
  <si>
    <t>S Al Noaimi</t>
  </si>
  <si>
    <t>❤️</t>
  </si>
  <si>
    <t>Tooma 🇶🇦🕊</t>
  </si>
  <si>
    <t>Hamad Al-Dosari</t>
  </si>
  <si>
    <t>محمد اليافعي</t>
  </si>
  <si>
    <t>ډٶحۂ ڀڼ قطڕ 🇶🇦</t>
  </si>
  <si>
    <t>مبارك البريكي</t>
  </si>
  <si>
    <t>𝒜</t>
  </si>
  <si>
    <t>FAHAD ALQATARI (5/6/2017)</t>
  </si>
  <si>
    <t>Maha Qatar 🇶🇦</t>
  </si>
  <si>
    <t>Osama_elbasiony</t>
  </si>
  <si>
    <t>كل عام من عمري 18</t>
  </si>
  <si>
    <t>أختك يا #تميم 🇶🇦♥️</t>
  </si>
  <si>
    <t>Lily White</t>
  </si>
  <si>
    <t>⚖؏ذوٷڀ❥</t>
  </si>
  <si>
    <t>ناصر النعيمي 🇶🇦ن م🇶🇦</t>
  </si>
  <si>
    <t>قطريه وكلي فخر ⚔️🇶🇦</t>
  </si>
  <si>
    <t>Noora 🇶🇦</t>
  </si>
  <si>
    <t>صجك</t>
  </si>
  <si>
    <t>M N</t>
  </si>
  <si>
    <t>7mad_qtr</t>
  </si>
  <si>
    <t>عطيته امانة قلبي ورجعه مكسور</t>
  </si>
  <si>
    <t>خالد المري القطري</t>
  </si>
  <si>
    <t>بنت علي</t>
  </si>
  <si>
    <t>Abdulrahman Shams</t>
  </si>
  <si>
    <t>๛ﺻζ</t>
  </si>
  <si>
    <t>アブドラ</t>
  </si>
  <si>
    <t>Sultan_AK</t>
  </si>
  <si>
    <t>المعالي كايده</t>
  </si>
  <si>
    <t>Jassim AL-Jaidah</t>
  </si>
  <si>
    <t>بــوراشـــد القــــطـــري</t>
  </si>
  <si>
    <t>دُّرّة قطر 🇶🇦⚜️</t>
  </si>
  <si>
    <t>سعيد بن يوسف الكواري</t>
  </si>
  <si>
    <t>Huda Al-Mohannadi</t>
  </si>
  <si>
    <t>سيجار | cigar</t>
  </si>
  <si>
    <t>Bazooka_QTR</t>
  </si>
  <si>
    <t>راشد القطري 🇶🇦</t>
  </si>
  <si>
    <t>Shaikha Al-Jaber</t>
  </si>
  <si>
    <t>🇶🇦🇸🇦 نشوان 🇸🇦🇶🇦</t>
  </si>
  <si>
    <t>خالد الجميلي</t>
  </si>
  <si>
    <t>الخزامى</t>
  </si>
  <si>
    <t>فهد المالكي</t>
  </si>
  <si>
    <t>khalid Al-Abbasi</t>
  </si>
  <si>
    <t>@NorthwesternU's campus in Doha, Qatar gives students a global and holistic education. Bachelor's degrees in communication and journalism. Member of @QF.</t>
  </si>
  <si>
    <t>نوفر فرص التعلم لمدى الحياة، ونتبنى ثقافة الابتكار من أجل تمكين مجتمعنا Offering lifelong learning, fostering a culture of innovation &amp; empowering our community</t>
  </si>
  <si>
    <t>‏‏‏‏السياسه : هي ان تتحكم في الانظمه كي تستطيع سلب ثروة شعوبها .
الانظمه : مجرد ادوات قمعية لتخويف الشعوب لاستمرار نهب ثرواتها .</t>
  </si>
  <si>
    <t>إذا كنت تكره ديني الإسلام ووطني قطر فحسابي سيوجعك، أناشيد https://t.co/wjsrZ026RS، شريك مؤسس @smaismaqtr ﴿الله ولي الذين آمنوا يخرجهم من الظلمات إلى النور﴾</t>
  </si>
  <si>
    <t>لا شيء يستحق العناء ،،، إعلامي</t>
  </si>
  <si>
    <t>#مبتعث ..</t>
  </si>
  <si>
    <t>تعرَّف على أنشطة وخدمات الوزارة من خلال حسابها الرسمي @MOI_Qatar #الداخلية_قطر</t>
  </si>
  <si>
    <t>Be strong, be fearless, be beautiful. And believe that anything is possible . #كلنا_قطر</t>
  </si>
  <si>
    <t>الريتويت لا يعني بالضرورة الموافقة</t>
  </si>
  <si>
    <t>مالي شبيه الا..السحابة❄️. لا اله الا الله محمد رسول الله .. اصدق ما ..نطقت به الجوارح</t>
  </si>
  <si>
    <t>كل نفسٍ ذائقة الموت، يومً ما سوف لن أكون معكم وسأرحل من هذه الدنيا. إن وجدتم ما يأجرني فانشروه، وإن وجدتم ما يأثمني فاتركوه واكتفوا بالدعاء.</t>
  </si>
  <si>
    <t>كائن فضائي..غير مسؤوله عن مايفهمه الاخرون.. أتحدث العربية والانجليزية والاسبانية ... اعشق القراءة والهدوء والزراعه والطبخ اللذيذ الصحي....</t>
  </si>
  <si>
    <t>‏‏‏‏منسقه اعلامية -معدة ومقدمة برامج - احب قراءة الشعر والخواطر والقصص الاجتماعية -احب الموسيقى الهادئة - احب الرياضه ومشاهدة مباريات كرة القدم واعشق نادي السد</t>
  </si>
  <si>
    <t>الحساب تحت التجربه</t>
  </si>
  <si>
    <t>" لاتخشى دنياك ان الله كافلها "</t>
  </si>
  <si>
    <t>‏‏‏‏‏انسانة تسعى للخير.. اللهم انصر الإسلام والمسلمين... نصرك لأمة محمد يا رب..</t>
  </si>
  <si>
    <t>قـطـر 🇶🇦</t>
  </si>
  <si>
    <t>https://t.co/ydDh0oSM1o</t>
  </si>
  <si>
    <t>‏‏‏‏‏‏‏‏نعد الليالي والليالي تعدنا .. 
العمر يفني والليالي بزايد</t>
  </si>
  <si>
    <t>وقل اعملوا</t>
  </si>
  <si>
    <t>انستقرام jba___althani</t>
  </si>
  <si>
    <t>سبحان الله وبحمده سبحان الله العظيم،،،، اللهم أغفر لأبي وأرحمه برحتمك يارب العالمين</t>
  </si>
  <si>
    <t>من قطر 🇶🇦   كعبه المظيوم❤️</t>
  </si>
  <si>
    <t>‏‏‏مرحباً أو مَرَّ حُبا..
🇯🇴|🇶🇦</t>
  </si>
  <si>
    <t>‏‏اللهم اصلح أحوال المؤمنين</t>
  </si>
  <si>
    <t>‏‏‏‏‏‏‏24/05/2017 ● 
‏‏‏‏‏‏‏‏‏‏عسى ان تكرهو شيئاً وهو خير لكم
(ويمكرون ويمكر الله والله خير الماكرين)</t>
  </si>
  <si>
    <t>Arizona State University ، Bachelor of Economics ، Husband and a Father. في زحام من النعم من فضل ربي</t>
  </si>
  <si>
    <t>اللهم املأ قلبي حباً لك و خشية منك وإيماناً بك وشوقاً إليك يا ذا الجلال و الاكرام (خاص لأبو منصور )🌷.. بني هاشم</t>
  </si>
  <si>
    <t>나세르 💛</t>
  </si>
  <si>
    <t>سبحان الله وبحمده سبحان الله العظيم</t>
  </si>
  <si>
    <t>⛔️✉️⛔️  #تميم_بن_حمد 🇶🇦✌🏼  #الوعد2022 🇶🇦lions Hunter</t>
  </si>
  <si>
    <t>ماذا أعددنا للرحيل</t>
  </si>
  <si>
    <t>Don’t be shy to say hi in either DM or IRL. I love hugs. I play a lot of video games. ABP.</t>
  </si>
  <si>
    <t>Director of legal affairs, PHD researcher in public policies, columnist, editor of the poem page in Alarab news, author of "The guide to living in Qatar"</t>
  </si>
  <si>
    <t>دائماً هناك شيء سعيد في الطريق فقط أتقنوا أختيار الباب الصحيح</t>
  </si>
  <si>
    <t>يا مطوعين الصعايب https://t.co/PVifeMBhzZ</t>
  </si>
  <si>
    <t>قارئ للتاريخ ،،،،، عذاراً ،،،، لا أجادل، والرتويت لايمثلني .....نحن شركاء في اصلاح المجتمع ... سبحان الله وبحمده</t>
  </si>
  <si>
    <t>Ast Prof Mid East Studies @HBKU | Digital Humanities | PhD @durham_uni | Fellow @ExeterIAIS | Repression | Info Controls | SocMedia Disinfo | PGP https://t.co/cRirFXh0Sg</t>
  </si>
  <si>
    <t>the Beirut School North American tour 2019: https://t.co/ZgWQglhGnZ</t>
  </si>
  <si>
    <t>قضاء الرملة</t>
  </si>
  <si>
    <t>‏‏‏‏‏حساب رقم٣ بديل لحساب الأسده بخوته باشا وبخوته ارطغرل القطرية الأسطوريين😔😠
الخاص ميت دماغياً
‏‏‏‏‏‏An Extraordinary Gladiator &amp; Brave LADY</t>
  </si>
  <si>
    <t>—</t>
  </si>
  <si>
    <t>abp, artist, aesthete. Aspiring mountain hermit 🏔 — «aut imiteris aut oderis mundi»</t>
  </si>
  <si>
    <t>ادع إلى سبيل ربك بالحكمة والموعظة الحسنة وجادلهم بالتي هي أحسن | @foralhvjri</t>
  </si>
  <si>
    <t>An engineer and entrepreneur. Interested in global politics, business and technology.</t>
  </si>
  <si>
    <t>وتمر الأيام... وتبقى الذكريات.... (سبحان الله وبحمده سبحان الله العظيم) أستغفر الله وأتوب أليه اللهم أني أسألك حسن الخاتمه</t>
  </si>
  <si>
    <t>َ اللهّم استرنيّ فوقَ الأرض و تحتَ الأرض و يومَ العرض ❥η̵ ♉ Respect to be Respected ((وَأَعْرِضْ عَنِ الْجَاهِلِينَ))</t>
  </si>
  <si>
    <t>.. 🔜🎶 #احبـهـ وكفى</t>
  </si>
  <si>
    <t>يبقى الأمل بالله بداخلنا يوقظ كل شيء جميل💛.</t>
  </si>
  <si>
    <t>Interior Design | VCUQ ’21</t>
  </si>
  <si>
    <t>ممنوع الخاص أو حظر🇶🇦🇶🇦🇶🇦🇶🇦🇶🇦</t>
  </si>
  <si>
    <t>life motto: ballin’ on a budget</t>
  </si>
  <si>
    <t>عمري قطر أرويها بدمي ..... 🇶🇦❤️</t>
  </si>
  <si>
    <t>في ميزان الرجال مافيهم من يسوى ريال</t>
  </si>
  <si>
    <t>🇶🇦قطر وسيادتها خط احمر /اغرد خارج نطاق السياسة -امقت الامعة🐑 والجبناء -مهما بلغت من العلم سيظل رقي أخلاقك اعلى شهاده .#الًوعد_2022قطر تستحق الأفضل من ابناءها</t>
  </si>
  <si>
    <t>من دار التميمي #تميم 🇶🇦</t>
  </si>
  <si>
    <t>‏‏(وَمِنْ آيَاتِهِ أَنْ خَلَقَ لَكُم مِّنْ أَنفُسِكُمْ أَزْوَاجًا لِّتَسْكُنُوا إِلَيْهَا وَجَعَلَ بَيْنَكُم مَّوَدَّةً وَرَحْمَةً)</t>
  </si>
  <si>
    <t>‏‏‏ (بوعبدالله) nasser AlYafei
أحب الصالحين ولست منهم *** وأرجو أن أنال بهم شفاعة
وأكره من تجارته المعاصي *** وإن كنا سواء في البضاعة</t>
  </si>
  <si>
    <t>﴿ توفّني مُسلِماً وألحِقني بالصّالحِين ﴾ .. اللهم ارحم #محمد_السليطي . NU-Q👩🏻‍🎓</t>
  </si>
  <si>
    <t>"ربي ستُبصِرني في القبرِ مُنطرحاً وليسَ حولي إلهي مَن يُسليني فكُن أنيسي إذا ما صرتُ مُنفرداً تحتَ الترابِ وليسَ سواكَ يُنجيني" .. ( الله الوطن الأمير ) 🇶🇦❤️</t>
  </si>
  <si>
    <t>Entrepreneur, philanthropist, three-term mayor of New York City, father, grandfather, data nerd. Running for president to defeat Donald Trump &amp; rebuild America.</t>
  </si>
  <si>
    <t>أنا صعلوكة مسالمة</t>
  </si>
  <si>
    <t>🇵🇸حد يمسك يد يوني/اينوسكي/مومو الحين بليز بليز بريتي بليز💟🎀</t>
  </si>
  <si>
    <t>حسبي الله لا إله إلا هو عليه توكلت وهو رب العرش العظيم</t>
  </si>
  <si>
    <t>القراءة بين صفحات التاريخ هواية ... ناقدة للأحداث المتغيرة .</t>
  </si>
  <si>
    <t>اللهم اني أسالك حسن الخاتمة.</t>
  </si>
  <si>
    <t>he/they. Queer &amp; Trans Qatari 🏳️‍🌈🇶🇦✊🏻. Fuck off homophobes. Fuck the cistem. RISE UP.</t>
  </si>
  <si>
    <t>.....</t>
  </si>
  <si>
    <t>أنا مع كل مسلم في العالم الإسلامي إلى أن يتحرر من سطوة أعدائه ( أمتي الإسلامية والعربية لازالت تحت الاحتلال وحدود سايكس بيكو)</t>
  </si>
  <si>
    <t>we're all ugly to somebody.</t>
  </si>
  <si>
    <t>مآ عـذرت الجرح لكن وش أقول ؟؟      .........     من يـحب أنـسان لازم يــ ع ــذر 🥀</t>
  </si>
  <si>
    <t>وَمَا بِكُمْ مِنْ نِعْمَةٍ فَمِنَ الله</t>
  </si>
  <si>
    <t>من أحبني فأنا في قلبه.. ومن كرّهني فأنا في عقله وفِي كلتا الحالتين أنا موجودة ..ريال مدريد ❤️ Law &amp; Order 👩🏻‍⚖️</t>
  </si>
  <si>
    <t>Legal ⚖️</t>
  </si>
  <si>
    <t>مسلم عربي احب وطني ⁦🇶🇦⁩ قطر
جندي من جنود الوطن . 
من حملة الوثائق القطرية انتظر الفرج من الله عز وجل
ومن سمو الامير الشيخ تميم بن حمد ال ثاني حفظه الله .</t>
  </si>
  <si>
    <t>الحمدلله..🇰🇼🇦🇪🇸🇦🇶🇦🇧🇭🇴🇲 حفظ الله خليجنا..</t>
  </si>
  <si>
    <t>I'm gonna live live live till I die | البديل:@iArabian_Girl</t>
  </si>
  <si>
    <t>‏‏‏‏‏‏‏‏‏‏‏‏هنا أكتب أرائي النابعه من إيمان لا يحتمل التأويل..
إذا مهب جايزن لك.. الله لا يهينك ألغي المتابعه.
        ‏‏الحساب الثامن من ٢٠٠٩ والأول باسمي الص</t>
  </si>
  <si>
    <t>Independent voice ⭐️ يوماً ما سأقول لحلمي ‏لم يكن الأمر سهلاً ولكني فعلتها ."</t>
  </si>
  <si>
    <t>ماعندي حساب بديل</t>
  </si>
  <si>
    <t>The surest way to corrupt a youth is to instruct him to hold in higher esteem those who think alike than those who think differently</t>
  </si>
  <si>
    <t>always&amp;forever 5/4 analyst 🦌</t>
  </si>
  <si>
    <t>روح أحبها رحلت ولا زال يهلكني الحنين لملامحه اللهم نور قبره واغمره برحمتك يالله</t>
  </si>
  <si>
    <t>اخصائية تغذية🇬🇧اعشق علم التغذية، تابعني ع مسؤوليتك اتحلطم وايد عن الاكل.هدفي منذ الصغر ترك بصمة في الصحة في بلادي.🇶🇦 سأتذكر دوماً اني خضت كل هذا وحيدة💫</t>
  </si>
  <si>
    <t>اقْتَرَبَ لِلنَّاسِ حِسَابُهُمْ وَهُمْ فِي غَفْلَةٍ مُّعْرِضُونَ</t>
  </si>
  <si>
    <t>#قطري 
من عشاق القراءة ، ما زلت أؤمن بأن الغمة ستنزاح عن الخليج وسيعود متحدا متحاباً ، لا اشتم احدا لكن من اخطأ في حق بلادي  فلينسى ما كتبت ثانيا .</t>
  </si>
  <si>
    <t>🇱🇧🇹🇳northwestern university• IG: Mayyasah</t>
  </si>
  <si>
    <t>أنا بتنفس حرية🎶</t>
  </si>
  <si>
    <t>‏‏افشل كثيراً لكي اتعلم اكثر, المحاولة طريق النجاح (وعسى أن تكرهوا شيء وهو خيراً لكم)</t>
  </si>
  <si>
    <t>اما قطر فوق والا مالنا خانه</t>
  </si>
  <si>
    <t>التوحيد هو أصل الإسلام و أصل الدين ، وهو الذي تبنى عليه جميع الأعمال . العلامه صالح الفوزان</t>
  </si>
  <si>
    <t>قطرية حتى النخاع / عنيدة ١٠٠ درجة فوق الصفر / فيني هدوء مايسبق العاصفة / ومافي اسهل من كلمة لا في قاموسي .. مدرب معتمد في التنمية البشرية ..</t>
  </si>
  <si>
    <t>حسبنا الله ونعم الوكيل عليهم وعلى الدب الداشر أين الجثة أيها الكاذبون</t>
  </si>
  <si>
    <t>(دولة قطر تصعب على من بغاها) شوميله⚔️🇶🇦⚔️</t>
  </si>
  <si>
    <t>Cleithrophobia.</t>
  </si>
  <si>
    <t>#تميم_المجد</t>
  </si>
  <si>
    <t>وطن لا نحميه لا نستحق العيش فيه</t>
  </si>
  <si>
    <t>قف دون رأيك في الحياة مجاهدا إن الحياة عقيدة وجهاد. يهمني امر كل مسلم #boycottisrael #boycottchina #Rohingyagenocide #FreePalestine #BDS</t>
  </si>
  <si>
    <t>mr1499 الحساب جديد بعد فقد حسابي السابق</t>
  </si>
  <si>
    <t>سياسة الأدب سفر</t>
  </si>
  <si>
    <t>المجد حنا عزوته وحماته 🇶🇦</t>
  </si>
  <si>
    <t>اللهم احفظ قطر</t>
  </si>
  <si>
    <t>استغفر الله واتوب اليه</t>
  </si>
  <si>
    <t>‏‏‏‏خريجة جامعة قطر2018🎓~أعشق القهوة والشوكولا 📚☕🍫💜 ~أسرح كثيرا~ مع ثورات الربيع العربي✌🏼
can't convince them? confuse them😜
can't defeat them? join the</t>
  </si>
  <si>
    <t>(( اللهُ نورُ السمٰواتِ والأرضِ )) شوفوا دمي من حبها عنابي</t>
  </si>
  <si>
    <t>احذروا منهم شتموا أعراضكم اتهموكم بالمؤامرات لفقوا الأكاذيب تشكيك في اصلكم هاجموا مبادئكم ليس فجور في الخصومة بل تمهيد لأمر معين ... لكننا نقول خسئتم 🇶🇦</t>
  </si>
  <si>
    <t>مواطن قطري وافتخر .</t>
  </si>
  <si>
    <t>🇹🇷🇶🇦</t>
  </si>
  <si>
    <t>لست بتلك الملتزمة لكني لا أُنافق ولا أُجامل ولا أُوهم أحداً بأخلاق مُزيفه ..♡</t>
  </si>
  <si>
    <t>﮼أيقنت،ان،الله،يجبر،خاطري💞</t>
  </si>
  <si>
    <t>اجعل خطتك كظلمة الليل .. واضرب كالصاعقة ..</t>
  </si>
  <si>
    <t>اللهم ارحم اخوي محمد بن عبدالعزيز واغفر له فإنه اغلى مافقدت</t>
  </si>
  <si>
    <t>حضرة صاحب السمو الشيخ تميم بن حمد ال ثاني اميرنا وتاج روسنا ونشهد الله ان نحبك</t>
  </si>
  <si>
    <t>زهـرة المدائن / عنبتا</t>
  </si>
  <si>
    <t>كلمة 👑 حضرة صاحب السمو الشيخ 💕 تميم بن حمد آل ثاني أمير البلاد المفدى ، حفظه الله 🤲🏽 .. (نحن بألف خير من دونهم) ، الحمدالله الحمدالله 🤲🏽</t>
  </si>
  <si>
    <t>👻:qrnas</t>
  </si>
  <si>
    <t>يَبغي يطوعنا ، و زدنا قساوة .. بَغى طب عينه ، و الطبيب أعماه ..</t>
  </si>
  <si>
    <t>قطــريـة❥ بـنــت مــن بــنــات ال؏ــود❥ ما تضاهہا بـالرجـال، ما اعرف اليأســے أو قولة بـ؏ـيـد أو مسـتحيل، وما تلاقـيــے عنديــے تـ؏ــريف للكـلمہه محال📍</t>
  </si>
  <si>
    <t>#Qatar2022 🇶🇦</t>
  </si>
  <si>
    <t>#ولائي لديني وبلادي وأميري ، ويعتبران خط أحمر وهذه المساحه شخصيه تمثلني فقط،ورتويت لا تعني الموافقه،[ ومتابعتكم لي تشرفني ] 🇰🇼🇮🇷🇶🇦🇴🇲🇹🇷مولودبالدوحه9/12</t>
  </si>
  <si>
    <t>974 .. 🤳</t>
  </si>
  <si>
    <t>لو هددونا بالسبايب والأخطار .. حنا على الأخطار نشري سبايب 🇶🇦</t>
  </si>
  <si>
    <t>"I want to go wherever the spirit moves me."</t>
  </si>
  <si>
    <t>هذا الحساب البديل الرابع 🇶🇦🇶🇦🇶🇦🇶🇦</t>
  </si>
  <si>
    <t>الله . الوطن . تميم ❤️</t>
  </si>
  <si>
    <t>الله ثم ..الوطن .. ثم تميم بن حمد</t>
  </si>
  <si>
    <t>Qatar-US. Qatar university Alumni'14 - اللهم يسر لي الخيٓر حيثُ كنت / ويرحل البشر, ويبقى طيب الاثر 💗</t>
  </si>
  <si>
    <t>تاريخ 5/6/2017 تاريخ لن ننساه (حسابي القديم تسكر @hdosari )</t>
  </si>
  <si>
    <t>اللهم اصلحنا واصلح ولاة امورنا واحفظ اوطاننا من كل شر وادم نعمة الأمن والامان في العالم اجمع</t>
  </si>
  <si>
    <t>‏‏‏‏يدا تصافح ويدا تصفع فكن مع الحق ..قطري حتى النخاع .. اغرد بموضوعيه .. لي هفوات غشمريه .. أمثل نفسي هنا .. احرص على سمعتك لأنها ستعيش أكثر منك ..</t>
  </si>
  <si>
    <t>ليس منا من لم يألف أو يؤلف</t>
  </si>
  <si>
    <t>senior 2019🎓 I graduate by QU. My major Politics and development and urban planning</t>
  </si>
  <si>
    <t>اللهم اغفر لي ولوالدي ولجميع المسلمين،، #سيدي #تميم_المجد لك الولاء والطاعة،،،،،،،،،،،لا تركزون على الأخطاء الإملائي و القراءة</t>
  </si>
  <si>
    <t>الحمدلله اني مسلمه عربيه "قطريه تميميه " قائدي وتاج راسي تميم 🇶🇦</t>
  </si>
  <si>
    <t>كل م اغرد به .. اتمنى ان يلامس جميع القلوب ف لعل حرفٍ قلته دون قصد لامسَ قلب لديه قصد ..</t>
  </si>
  <si>
    <t>ام عبدالله. أغلى البشر. قطريه للنخاع.</t>
  </si>
  <si>
    <t>كعبة المضيوم QTR🇶🇦♥️</t>
  </si>
  <si>
    <t>گلنا تميم 🇶🇦طالبة في جامعة قطر</t>
  </si>
  <si>
    <t>ȗм sп̵ơя Ơ̴̴͡.̮Ơ̴̴̴͡</t>
  </si>
  <si>
    <t>لااله الا الله محمد رسول الله</t>
  </si>
  <si>
    <t>رب احفظ قطر وسائر بلاد المسلمين</t>
  </si>
  <si>
    <t>حدهم كان جميلًا لا أخفي عليه سرًا ‏واليوم هو السر الذي يؤلمني واخفيه</t>
  </si>
  <si>
    <t>ماكان لاي بلد ان ينهض الا بسواعد ابناءه وعقولهم فلا تعطلوا العقول ولاتقطعوا السواعد والرأي ليس بجريمة حتى وان خالفكم 👈 استفد من افكاري واجعلني استفد من اخلاقك</t>
  </si>
  <si>
    <t>راحلون والدنيا ليست مقراً ابدياً لنا. اكتب مايرضي ربك ويرفع درجاتك في الآخرة أو اصمت.</t>
  </si>
  <si>
    <t>﴿ رَبِّ اغْفِرْ لِي وَلِوَالِدَيَّ ﴾ ❤️ • ﴿ رَبِّ اجْعَلْ هَذَا الْبَلَد آمِنًا ﴾ 🇶🇦</t>
  </si>
  <si>
    <t>Cigar smoker</t>
  </si>
  <si>
    <t>شاعر
رياضي
رسام
مهتم باللغة العربية
مهتم بالمناظرات الدينية والرد على الشبهات
متابع بعض المسلسلات
مهتم بقضايا الامة
Instagram: Stas992xx</t>
  </si>
  <si>
    <t>‏‏‏‏‏‏‏‏‏‏Qatari and proud 🇶🇦🇶🇦
بكل بساطة..اكتب رأيي وارحل...لن أعطيك شرف الرد والمجادلة...
لأنني مقتنعة بما أكتب..
وما أكتبه واضح ...فلا عزاء للأغبياء</t>
  </si>
  <si>
    <t>دولة قطر تصعب على من بغاها 🇶🇦✌🏽</t>
  </si>
  <si>
    <t>ﺩﺍﺋﻤﺎ .. ﺍﻟﺤﺎﺳﺪ ﻳﺮﺍﻙ ﻣﻐﺮﻭﺭﺍ. ﻭﺍﻟﻤﺤﺐ ﻳﺮﺍﻙ ﺭﺍﺋﻌﺎ</t>
  </si>
  <si>
    <t>‏‏‏حنا تميم لاعتلا الجو بارود ••نهيج مثل الموج عقب الركادي••. 5/6/2017🇶🇦 ‎‎‎#نفنى_وتبقى_قطر_ويبقى_تميم ‎‎‎#عام_الصمود #القدس_عاصمة_فلسطين_الأبدية ( 🎞📷🇶🇦)</t>
  </si>
  <si>
    <t>تغريداتي موجودة في المفضلة ❤️شكرًا على الريتويت🇶🇦🇴🇲🇹🇷🇰🇼❤️</t>
  </si>
  <si>
    <t>أوصيكم بالحق والثبات مهما تبدلت الأيام والأحوال (الأمير الوالد🇶🇦)</t>
  </si>
  <si>
    <t>‏‏‏‏‏‏‏‏‏.. ‏‏قطر يا تاج فوق الراس .. لنا تميم ولكم العالم ..</t>
  </si>
  <si>
    <t>قطري ✌️🇶🇦✌️</t>
  </si>
  <si>
    <t>رسام #كاريكاتير، بدى يشخبط في كتاب الرياضيات وانتقلت شخابيطه لصفحات الجرايد. Instagram: Rashid_Alkuwari Snap: Rashood</t>
  </si>
  <si>
    <t>Deconstructing reality..</t>
  </si>
  <si>
    <t>وَيَسْأَلُونَكَ عَنِ الرُّوحِ ۖ قُلِ الرُّوحُ مِنْ أَمْرِ رَبِّي وَمَا أُوتِيتُم مِّنَ الْعِلْمِ إِلَّا قَلِيلًا</t>
  </si>
  <si>
    <t>ياخوي ياعزوتي 💞</t>
  </si>
  <si>
    <t>حسابي الجديد السادس من بداية الحصار الجائر</t>
  </si>
  <si>
    <t>الدوحة, دولة قطر</t>
  </si>
  <si>
    <t>دولة قطر</t>
  </si>
  <si>
    <t>@قطر</t>
  </si>
  <si>
    <t xml:space="preserve">قطر </t>
  </si>
  <si>
    <t>الريان, دولة قطر</t>
  </si>
  <si>
    <t>Middlesbrough -Doha</t>
  </si>
  <si>
    <t>الدوحة</t>
  </si>
  <si>
    <t>London, England</t>
  </si>
  <si>
    <t xml:space="preserve">Qatar </t>
  </si>
  <si>
    <t xml:space="preserve">#قطر #Qatar </t>
  </si>
  <si>
    <t>Wien, Österreich</t>
  </si>
  <si>
    <t>أم صلال, دولة قطر</t>
  </si>
  <si>
    <t>Doha-Qatar</t>
  </si>
  <si>
    <t>قطر❤️</t>
  </si>
  <si>
    <t>TAMIM QATAR</t>
  </si>
  <si>
    <t xml:space="preserve">خليج أزرق تميم </t>
  </si>
  <si>
    <t>beirut, Lebanon</t>
  </si>
  <si>
    <t>diaspora</t>
  </si>
  <si>
    <t>قطر الصمود</t>
  </si>
  <si>
    <t>المملكة العربية السعودية</t>
  </si>
  <si>
    <t>الرياض</t>
  </si>
  <si>
    <t>Doha, Qatar.</t>
  </si>
  <si>
    <t>Qatar,London</t>
  </si>
  <si>
    <t xml:space="preserve">Qatar. </t>
  </si>
  <si>
    <t>مب بقلبه خلاص  ..</t>
  </si>
  <si>
    <t xml:space="preserve">محافظة عمان, المملكة الأردنية </t>
  </si>
  <si>
    <t>DOH | MTL</t>
  </si>
  <si>
    <t>يقول المثل (لاتبوق لا تخاف)</t>
  </si>
  <si>
    <t>الدوحه_قطر</t>
  </si>
  <si>
    <t>كعبة المضيوم</t>
  </si>
  <si>
    <t>Los Angeles, CA</t>
  </si>
  <si>
    <t>المغتربون في أوطانهم</t>
  </si>
  <si>
    <t>★non-binary,ace|aro\19,سوم★</t>
  </si>
  <si>
    <t>Paris, France</t>
  </si>
  <si>
    <t xml:space="preserve">الدعيسه/الظهران  </t>
  </si>
  <si>
    <t>Mandatory Palestine</t>
  </si>
  <si>
    <t>Doha, London</t>
  </si>
  <si>
    <t>قـطر</t>
  </si>
  <si>
    <t>ارض الحصار، قطر الكرامه</t>
  </si>
  <si>
    <t>Qatar.</t>
  </si>
  <si>
    <t xml:space="preserve"> C:\Windows\System32\cmd.exe</t>
  </si>
  <si>
    <t xml:space="preserve"> London</t>
  </si>
  <si>
    <t xml:space="preserve">دوحة العز والخير </t>
  </si>
  <si>
    <t>Queens, NY</t>
  </si>
  <si>
    <t>North West, England</t>
  </si>
  <si>
    <t>Plentong, Johor</t>
  </si>
  <si>
    <t>Al Rayyan, Qatar💜</t>
  </si>
  <si>
    <t>Qatar🇶🇦عضو بتنظيم الحمدين</t>
  </si>
  <si>
    <t>فريج اسلطه</t>
  </si>
  <si>
    <t xml:space="preserve">الريان </t>
  </si>
  <si>
    <t xml:space="preserve">الدوحه -قطر ودمي قطري </t>
  </si>
  <si>
    <t>clownation</t>
  </si>
  <si>
    <t>جنود تميم 2014</t>
  </si>
  <si>
    <t>QATAR 🇶🇦</t>
  </si>
  <si>
    <t>Swansea, Wales</t>
  </si>
  <si>
    <t>Barcelona, Spain</t>
  </si>
  <si>
    <t xml:space="preserve">دع الخلق للخالق/قطر❤ </t>
  </si>
  <si>
    <t>Canada</t>
  </si>
  <si>
    <t xml:space="preserve"> -Qatar-</t>
  </si>
  <si>
    <t>Chico, CA</t>
  </si>
  <si>
    <t>قطر العز والخير ( تميم المجد )</t>
  </si>
  <si>
    <t>دوحة تميم المجد ✌🏻🇶🇦</t>
  </si>
  <si>
    <t xml:space="preserve">LONDON </t>
  </si>
  <si>
    <t>25.269535°, 51.212767° 🇶🇦</t>
  </si>
  <si>
    <t>Alskhamah</t>
  </si>
  <si>
    <t>كوريا الجنوبية</t>
  </si>
  <si>
    <t xml:space="preserve">كعبة المضيوم - قطــر </t>
  </si>
  <si>
    <t>https://t.co/e7zfAo7pxX</t>
  </si>
  <si>
    <t>https://t.co/T1ZMMQwGAx</t>
  </si>
  <si>
    <t>https://t.co/EVNYpJ6zIj</t>
  </si>
  <si>
    <t>https://t.co/ikeVJGj3wj</t>
  </si>
  <si>
    <t>https://t.co/p7BeJlJaQx</t>
  </si>
  <si>
    <t>https://t.co/BWj4WDs3Ct</t>
  </si>
  <si>
    <t>https://t.co/hQASkIx6bO</t>
  </si>
  <si>
    <t>https://t.co/TssIipG1Dn</t>
  </si>
  <si>
    <t>https://t.co/zDGEu2xPKU</t>
  </si>
  <si>
    <t>https://t.co/6iYKjFuwkL</t>
  </si>
  <si>
    <t>https://t.co/0fmokhx1Ix</t>
  </si>
  <si>
    <t>https://t.co/r7G5Ea3CLm</t>
  </si>
  <si>
    <t>https://t.co/DWLJZTkeCb</t>
  </si>
  <si>
    <t>https://t.co/QDyz51OEzC</t>
  </si>
  <si>
    <t>https://t.co/72eFMWMAT2</t>
  </si>
  <si>
    <t>https://t.co/hENwoAcEME</t>
  </si>
  <si>
    <t>https://t.co/fflGJIFbTg</t>
  </si>
  <si>
    <t>https://t.co/q5ZGlgWjWS</t>
  </si>
  <si>
    <t>https://t.co/YdnXqqjzKh</t>
  </si>
  <si>
    <t>https://t.co/xCP0OUgtPI</t>
  </si>
  <si>
    <t>https://t.co/9c021o4tqP</t>
  </si>
  <si>
    <t>https://t.co/jVSOumRq6Q</t>
  </si>
  <si>
    <t>https://t.co/28os7s9Pnm</t>
  </si>
  <si>
    <t>https://t.co/uQWfWdkUsi</t>
  </si>
  <si>
    <t>https://t.co/fhDi848OU4</t>
  </si>
  <si>
    <t>https://pbs.twimg.com/profile_banners/112424966/1399186845</t>
  </si>
  <si>
    <t>https://pbs.twimg.com/profile_banners/116424578/1579768391</t>
  </si>
  <si>
    <t>https://pbs.twimg.com/profile_banners/8796272/1574644299</t>
  </si>
  <si>
    <t>https://pbs.twimg.com/profile_banners/245306545/1512125259</t>
  </si>
  <si>
    <t>https://pbs.twimg.com/profile_banners/384907195/1425660800</t>
  </si>
  <si>
    <t>https://pbs.twimg.com/profile_banners/789131512247619585/1476979202</t>
  </si>
  <si>
    <t>https://pbs.twimg.com/profile_banners/341375478/1577006839</t>
  </si>
  <si>
    <t>https://pbs.twimg.com/profile_banners/1177965647160107009/1573238687</t>
  </si>
  <si>
    <t>https://pbs.twimg.com/profile_banners/994316322426126336/1555624609</t>
  </si>
  <si>
    <t>https://pbs.twimg.com/profile_banners/1896723890/1579329358</t>
  </si>
  <si>
    <t>https://pbs.twimg.com/profile_banners/3772984100/1451395146</t>
  </si>
  <si>
    <t>https://pbs.twimg.com/profile_banners/1222704094416199680/1580497238</t>
  </si>
  <si>
    <t>https://pbs.twimg.com/profile_banners/913832037601202176/1506710217</t>
  </si>
  <si>
    <t>https://pbs.twimg.com/profile_banners/1524886651/1565738056</t>
  </si>
  <si>
    <t>https://pbs.twimg.com/profile_banners/417976790/1496660298</t>
  </si>
  <si>
    <t>https://pbs.twimg.com/profile_banners/2489727476/1508849005</t>
  </si>
  <si>
    <t>https://pbs.twimg.com/profile_banners/1220775900553383936/1580467732</t>
  </si>
  <si>
    <t>https://pbs.twimg.com/profile_banners/1014996085260025862/1530830644</t>
  </si>
  <si>
    <t>https://pbs.twimg.com/profile_banners/868106154001543168/1497329312</t>
  </si>
  <si>
    <t>https://pbs.twimg.com/profile_banners/342004462/1394594875</t>
  </si>
  <si>
    <t>https://pbs.twimg.com/profile_banners/1172904387322294273/1568477923</t>
  </si>
  <si>
    <t>https://pbs.twimg.com/profile_banners/1075497551091118091/1560350489</t>
  </si>
  <si>
    <t>https://pbs.twimg.com/profile_banners/67206941/1542407743</t>
  </si>
  <si>
    <t>https://pbs.twimg.com/profile_banners/324861479/1536816343</t>
  </si>
  <si>
    <t>https://pbs.twimg.com/profile_banners/4850713217/1558830233</t>
  </si>
  <si>
    <t>https://pbs.twimg.com/profile_banners/3969713005/1513555344</t>
  </si>
  <si>
    <t>https://pbs.twimg.com/profile_banners/873454490170515456/1514777708</t>
  </si>
  <si>
    <t>https://pbs.twimg.com/profile_banners/2675399599/1576365969</t>
  </si>
  <si>
    <t>https://pbs.twimg.com/profile_banners/456594000/1560375954</t>
  </si>
  <si>
    <t>https://pbs.twimg.com/profile_banners/250702100/1561324525</t>
  </si>
  <si>
    <t>https://pbs.twimg.com/profile_banners/2983419903/1578417366</t>
  </si>
  <si>
    <t>https://pbs.twimg.com/profile_banners/909827048/1366572213</t>
  </si>
  <si>
    <t>https://pbs.twimg.com/profile_banners/70082760/1504783595</t>
  </si>
  <si>
    <t>https://pbs.twimg.com/profile_banners/21088417/1515536808</t>
  </si>
  <si>
    <t>https://pbs.twimg.com/profile_banners/173836533/1565630369</t>
  </si>
  <si>
    <t>https://pbs.twimg.com/profile_banners/279489418/1492288115</t>
  </si>
  <si>
    <t>https://pbs.twimg.com/profile_banners/1091609729875562496/1564242630</t>
  </si>
  <si>
    <t>https://pbs.twimg.com/profile_banners/464581206/1576874791</t>
  </si>
  <si>
    <t>https://pbs.twimg.com/profile_banners/880544775149154306/1578861440</t>
  </si>
  <si>
    <t>https://pbs.twimg.com/profile_banners/1157711221161975808/1579888299</t>
  </si>
  <si>
    <t>https://pbs.twimg.com/profile_banners/803894504898097152/1578342609</t>
  </si>
  <si>
    <t>https://pbs.twimg.com/profile_banners/16384689/1480271961</t>
  </si>
  <si>
    <t>https://pbs.twimg.com/profile_banners/737944573/1571767543</t>
  </si>
  <si>
    <t>https://pbs.twimg.com/profile_banners/253417032/1509112013</t>
  </si>
  <si>
    <t>https://pbs.twimg.com/profile_banners/363854298/1447579072</t>
  </si>
  <si>
    <t>https://pbs.twimg.com/profile_banners/1087411508114587654/1569474996</t>
  </si>
  <si>
    <t>https://pbs.twimg.com/profile_banners/1097777725572632576/1550570897</t>
  </si>
  <si>
    <t>https://pbs.twimg.com/profile_banners/871665693007237122/1576875847</t>
  </si>
  <si>
    <t>https://pbs.twimg.com/profile_banners/2780090951/1564569418</t>
  </si>
  <si>
    <t>https://pbs.twimg.com/profile_banners/926909130819895299/1576681777</t>
  </si>
  <si>
    <t>https://pbs.twimg.com/profile_banners/1215700216713748485/1578687637</t>
  </si>
  <si>
    <t>https://pbs.twimg.com/profile_banners/392539040/1517692328</t>
  </si>
  <si>
    <t>https://pbs.twimg.com/profile_banners/873831654871224320/1580309757</t>
  </si>
  <si>
    <t>https://pbs.twimg.com/profile_banners/436081982/1570615494</t>
  </si>
  <si>
    <t>https://pbs.twimg.com/profile_banners/824461950306357249/1495600522</t>
  </si>
  <si>
    <t>https://pbs.twimg.com/profile_banners/1184267584306405382/1576533809</t>
  </si>
  <si>
    <t>https://pbs.twimg.com/profile_banners/855979117/1415253536</t>
  </si>
  <si>
    <t>https://pbs.twimg.com/profile_banners/740310985/1580510204</t>
  </si>
  <si>
    <t>https://pbs.twimg.com/profile_banners/4708453756/1487764958</t>
  </si>
  <si>
    <t>https://pbs.twimg.com/profile_banners/1170872049146851329/1580583457</t>
  </si>
  <si>
    <t>https://pbs.twimg.com/profile_banners/1039933953308876800/1536786545</t>
  </si>
  <si>
    <t>https://pbs.twimg.com/profile_banners/881232529646264320/1547698950</t>
  </si>
  <si>
    <t>https://pbs.twimg.com/profile_banners/1139222784624795649/1575109898</t>
  </si>
  <si>
    <t>https://pbs.twimg.com/profile_banners/885992090672349188/1577751231</t>
  </si>
  <si>
    <t>https://pbs.twimg.com/profile_banners/1183020913568178176/1578751679</t>
  </si>
  <si>
    <t>https://pbs.twimg.com/profile_banners/2295820888/1390324700</t>
  </si>
  <si>
    <t>https://pbs.twimg.com/profile_banners/263681359/1569948828</t>
  </si>
  <si>
    <t>https://pbs.twimg.com/profile_banners/1032639965753159680/1574860282</t>
  </si>
  <si>
    <t>https://pbs.twimg.com/profile_banners/352118138/1482267589</t>
  </si>
  <si>
    <t>https://pbs.twimg.com/profile_banners/1220840247875047426/1579906159</t>
  </si>
  <si>
    <t>https://pbs.twimg.com/profile_banners/212346732/1574657249</t>
  </si>
  <si>
    <t>https://pbs.twimg.com/profile_banners/893015995/1577065501</t>
  </si>
  <si>
    <t>https://pbs.twimg.com/profile_banners/1924118179/1544520519</t>
  </si>
  <si>
    <t>https://pbs.twimg.com/profile_banners/291293217/1511076184</t>
  </si>
  <si>
    <t>https://pbs.twimg.com/profile_banners/2863552664/1501743476</t>
  </si>
  <si>
    <t>https://pbs.twimg.com/profile_banners/1129096541971656704/1568779995</t>
  </si>
  <si>
    <t>https://pbs.twimg.com/profile_banners/93420947/1448404402</t>
  </si>
  <si>
    <t>https://pbs.twimg.com/profile_banners/1171318523810975744/1568233427</t>
  </si>
  <si>
    <t>https://pbs.twimg.com/profile_banners/1198150723109900288/1574503314</t>
  </si>
  <si>
    <t>https://pbs.twimg.com/profile_banners/1395243228/1579828160</t>
  </si>
  <si>
    <t>https://pbs.twimg.com/profile_banners/131393692/1542726499</t>
  </si>
  <si>
    <t>https://pbs.twimg.com/profile_banners/1075892028330909696/1567705618</t>
  </si>
  <si>
    <t>https://pbs.twimg.com/profile_banners/210536735/1518588674</t>
  </si>
  <si>
    <t>https://pbs.twimg.com/profile_banners/242031695/1578936500</t>
  </si>
  <si>
    <t>https://pbs.twimg.com/profile_banners/3316200654/1579632536</t>
  </si>
  <si>
    <t>https://pbs.twimg.com/profile_banners/703609209951293443/1567534322</t>
  </si>
  <si>
    <t>https://pbs.twimg.com/profile_banners/156666528/1579419635</t>
  </si>
  <si>
    <t>https://pbs.twimg.com/profile_banners/1221388847378026496/1580316904</t>
  </si>
  <si>
    <t>https://pbs.twimg.com/profile_banners/138548706/1478862715</t>
  </si>
  <si>
    <t>https://pbs.twimg.com/profile_banners/3081908251/1559145153</t>
  </si>
  <si>
    <t>https://pbs.twimg.com/profile_banners/4256589351/1462302688</t>
  </si>
  <si>
    <t>https://pbs.twimg.com/profile_banners/1136058293355499520/1559976946</t>
  </si>
  <si>
    <t>https://pbs.twimg.com/profile_banners/825764336/1356437030</t>
  </si>
  <si>
    <t>https://pbs.twimg.com/profile_banners/4751418250/1573164313</t>
  </si>
  <si>
    <t>https://pbs.twimg.com/profile_banners/2693833154/1519673147</t>
  </si>
  <si>
    <t>https://pbs.twimg.com/profile_banners/815887834901020672/1577150338</t>
  </si>
  <si>
    <t>https://pbs.twimg.com/profile_banners/900181268/1575440104</t>
  </si>
  <si>
    <t>https://pbs.twimg.com/profile_banners/546551764/1451844495</t>
  </si>
  <si>
    <t>https://pbs.twimg.com/profile_banners/826831285297491968/1573563063</t>
  </si>
  <si>
    <t>https://pbs.twimg.com/profile_banners/1218991904374841344/1580370215</t>
  </si>
  <si>
    <t>https://pbs.twimg.com/profile_banners/326601634/1490541178</t>
  </si>
  <si>
    <t>https://pbs.twimg.com/profile_banners/978735996694073346/1561410853</t>
  </si>
  <si>
    <t>https://pbs.twimg.com/profile_banners/1002040223247884289/1576621227</t>
  </si>
  <si>
    <t>https://pbs.twimg.com/profile_banners/536539076/1557774859</t>
  </si>
  <si>
    <t>https://pbs.twimg.com/profile_banners/1032721098247417856/1549477511</t>
  </si>
  <si>
    <t>https://pbs.twimg.com/profile_banners/357141906/1496864020</t>
  </si>
  <si>
    <t>https://pbs.twimg.com/profile_banners/196062356/1575317057</t>
  </si>
  <si>
    <t>https://pbs.twimg.com/profile_banners/3074558995/1467879131</t>
  </si>
  <si>
    <t>https://pbs.twimg.com/profile_banners/362123058/1568271132</t>
  </si>
  <si>
    <t>https://pbs.twimg.com/profile_banners/131963043/1571077814</t>
  </si>
  <si>
    <t>https://pbs.twimg.com/profile_banners/618941028/1567549864</t>
  </si>
  <si>
    <t>https://pbs.twimg.com/profile_banners/1216447566570819586/1580587243</t>
  </si>
  <si>
    <t>https://pbs.twimg.com/profile_banners/4734659235/1570392733</t>
  </si>
  <si>
    <t>https://pbs.twimg.com/profile_banners/1201539177915068416/1575304398</t>
  </si>
  <si>
    <t>https://pbs.twimg.com/profile_banners/2202864090/1497124640</t>
  </si>
  <si>
    <t>https://pbs.twimg.com/profile_banners/2782124514/1580341380</t>
  </si>
  <si>
    <t>https://pbs.twimg.com/profile_banners/517870703/1558581008</t>
  </si>
  <si>
    <t>https://pbs.twimg.com/profile_banners/3993585494/1569808742</t>
  </si>
  <si>
    <t>https://pbs.twimg.com/profile_banners/1200400996670816257/1575035284</t>
  </si>
  <si>
    <t>https://pbs.twimg.com/profile_banners/2248656309/1466811663</t>
  </si>
  <si>
    <t>https://pbs.twimg.com/profile_banners/1134004470/1559254791</t>
  </si>
  <si>
    <t>https://pbs.twimg.com/profile_banners/1140880465756336128/1575979536</t>
  </si>
  <si>
    <t>https://pbs.twimg.com/profile_banners/1160451403/1459431799</t>
  </si>
  <si>
    <t>https://pbs.twimg.com/profile_banners/357453538/1518065452</t>
  </si>
  <si>
    <t>https://pbs.twimg.com/profile_banners/799384737005600768/1578049044</t>
  </si>
  <si>
    <t>https://pbs.twimg.com/profile_banners/933795588126076929/1511469931</t>
  </si>
  <si>
    <t>https://pbs.twimg.com/profile_banners/455737751/1502933111</t>
  </si>
  <si>
    <t>https://pbs.twimg.com/profile_banners/1138558553550143490/1579876592</t>
  </si>
  <si>
    <t>https://pbs.twimg.com/profile_banners/1201597622370394116/1575379610</t>
  </si>
  <si>
    <t>https://pbs.twimg.com/profile_banners/758120174/1543309089</t>
  </si>
  <si>
    <t>https://pbs.twimg.com/profile_banners/1095922075628388353/1571959961</t>
  </si>
  <si>
    <t>https://pbs.twimg.com/profile_banners/194228252/1496790893</t>
  </si>
  <si>
    <t>https://pbs.twimg.com/profile_banners/2189222893/1517078377</t>
  </si>
  <si>
    <t>https://pbs.twimg.com/profile_banners/152588654/1434539817</t>
  </si>
  <si>
    <t>https://pbs.twimg.com/profile_banners/403295338/1408731396</t>
  </si>
  <si>
    <t>https://pbs.twimg.com/profile_banners/1314996738/1577767742</t>
  </si>
  <si>
    <t>https://pbs.twimg.com/profile_banners/189846420/1559033297</t>
  </si>
  <si>
    <t>https://pbs.twimg.com/profile_banners/815627475996864512/1499869009</t>
  </si>
  <si>
    <t>https://pbs.twimg.com/profile_banners/924552610031562752/1549419064</t>
  </si>
  <si>
    <t>https://pbs.twimg.com/profile_banners/398127715/1501201173</t>
  </si>
  <si>
    <t>https://pbs.twimg.com/profile_banners/746826615880048641/1506019758</t>
  </si>
  <si>
    <t>https://pbs.twimg.com/profile_banners/861488586/1543737861</t>
  </si>
  <si>
    <t>https://pbs.twimg.com/profile_banners/248579570/1541486229</t>
  </si>
  <si>
    <t>https://pbs.twimg.com/profile_banners/557270128/1506150382</t>
  </si>
  <si>
    <t>https://pbs.twimg.com/profile_banners/291356174/1497585179</t>
  </si>
  <si>
    <t>https://pbs.twimg.com/profile_banners/1208064175311933446/1576863304</t>
  </si>
  <si>
    <t>https://pbs.twimg.com/profile_banners/871829337254887425/1579372989</t>
  </si>
  <si>
    <t>https://pbs.twimg.com/profile_banners/2899518655/1461476660</t>
  </si>
  <si>
    <t>https://pbs.twimg.com/profile_banners/1081579551615057923/1575974249</t>
  </si>
  <si>
    <t>https://pbs.twimg.com/profile_banners/703569331/1554149172</t>
  </si>
  <si>
    <t>https://pbs.twimg.com/profile_banners/1046843056492695552/1540899123</t>
  </si>
  <si>
    <t>https://pbs.twimg.com/profile_banners/1173097971094904832/1568944988</t>
  </si>
  <si>
    <t>https://pbs.twimg.com/profile_banners/812964973496438785/1567556827</t>
  </si>
  <si>
    <t>https://pbs.twimg.com/profile_banners/2177313242/1539060907</t>
  </si>
  <si>
    <t>https://pbs.twimg.com/profile_banners/713005808/1410724280</t>
  </si>
  <si>
    <t>https://pbs.twimg.com/profile_banners/1681419258/1576608912</t>
  </si>
  <si>
    <t>https://pbs.twimg.com/profile_banners/4039758854/1580505667</t>
  </si>
  <si>
    <t>https://pbs.twimg.com/profile_banners/799473567675154432/1518036421</t>
  </si>
  <si>
    <t>https://pbs.twimg.com/profile_banners/1216634512576253952/1578903696</t>
  </si>
  <si>
    <t>https://pbs.twimg.com/profile_banners/558686176/1419539399</t>
  </si>
  <si>
    <t>https://pbs.twimg.com/profile_banners/610808758/1512760480</t>
  </si>
  <si>
    <t>https://pbs.twimg.com/profile_banners/89211088/1567553674</t>
  </si>
  <si>
    <t>https://pbs.twimg.com/profile_banners/2373745909/1580327773</t>
  </si>
  <si>
    <t>https://pbs.twimg.com/profile_banners/1129868020719988743/1564139859</t>
  </si>
  <si>
    <t>https://pbs.twimg.com/profile_banners/142978018/1472726019</t>
  </si>
  <si>
    <t>https://pbs.twimg.com/profile_banners/4233648441/1522650870</t>
  </si>
  <si>
    <t>https://pbs.twimg.com/profile_banners/1194508300785725441/1573628234</t>
  </si>
  <si>
    <t>http://abs.twimg.com/images/themes/theme1/bg.png</t>
  </si>
  <si>
    <t>http://abs.twimg.com/images/themes/theme13/bg.gif</t>
  </si>
  <si>
    <t>http://abs.twimg.com/images/themes/theme5/bg.gif</t>
  </si>
  <si>
    <t>http://abs.twimg.com/images/themes/theme2/bg.gif</t>
  </si>
  <si>
    <t>http://abs.twimg.com/images/themes/theme19/bg.gif</t>
  </si>
  <si>
    <t>http://abs.twimg.com/images/themes/theme7/bg.gif</t>
  </si>
  <si>
    <t>http://abs.twimg.com/images/themes/theme18/bg.gif</t>
  </si>
  <si>
    <t>http://abs.twimg.com/images/themes/theme9/bg.gif</t>
  </si>
  <si>
    <t>http://abs.twimg.com/images/themes/theme16/bg.gif</t>
  </si>
  <si>
    <t>http://abs.twimg.com/images/themes/theme10/bg.gif</t>
  </si>
  <si>
    <t>http://abs.twimg.com/images/themes/theme14/bg.gif</t>
  </si>
  <si>
    <t>http://abs.twimg.com/images/themes/theme15/bg.png</t>
  </si>
  <si>
    <t>http://abs.twimg.com/images/themes/theme11/bg.gif</t>
  </si>
  <si>
    <t>http://abs.twimg.com/images/themes/theme6/bg.gif</t>
  </si>
  <si>
    <t>http://abs.twimg.com/images/themes/theme17/bg.gif</t>
  </si>
  <si>
    <t>http://abs.twimg.com/images/themes/theme8/bg.gif</t>
  </si>
  <si>
    <t>http://abs.twimg.com/images/themes/theme3/bg.gif</t>
  </si>
  <si>
    <t>http://abs.twimg.com/images/themes/theme12/bg.gif</t>
  </si>
  <si>
    <t>http://pbs.twimg.com/profile_images/760750003220520960/vPIPvi8H_normal.jpg</t>
  </si>
  <si>
    <t>http://pbs.twimg.com/profile_images/1077862225388425376/waWbMd1g_normal.jpg</t>
  </si>
  <si>
    <t>http://pbs.twimg.com/profile_images/1011518750573465601/TFxzfe8a_normal.jpg</t>
  </si>
  <si>
    <t>http://pbs.twimg.com/profile_images/1169035375739904006/8Zj8MKvj_normal.jpg</t>
  </si>
  <si>
    <t>http://pbs.twimg.com/profile_images/1138390966434508800/Dc6eCl4R_normal.jpg</t>
  </si>
  <si>
    <t>http://pbs.twimg.com/profile_images/1206908865775837184/iGVL2OjL_normal.jpg</t>
  </si>
  <si>
    <t>http://pbs.twimg.com/profile_images/1216155614507950080/OXbeoTch_normal.jpg</t>
  </si>
  <si>
    <t>http://pbs.twimg.com/profile_images/1053411393792286721/CJFWmYSH_normal.jpg</t>
  </si>
  <si>
    <t>http://pbs.twimg.com/profile_images/896238669677248513/pA9HtJ55_normal.jpg</t>
  </si>
  <si>
    <t>Open Twitter Page for This Person</t>
  </si>
  <si>
    <t>https://twitter.com/nuqatar</t>
  </si>
  <si>
    <t>https://twitter.com/qf</t>
  </si>
  <si>
    <t>https://twitter.com/alizain23461570</t>
  </si>
  <si>
    <t>https://twitter.com/q6r</t>
  </si>
  <si>
    <t>https://twitter.com/marzoqi_w</t>
  </si>
  <si>
    <t>https://twitter.com/om_naif80</t>
  </si>
  <si>
    <t>https://twitter.com/gsalnahdi</t>
  </si>
  <si>
    <t>https://twitter.com/moi_qatar</t>
  </si>
  <si>
    <t>https://twitter.com/sbins00974</t>
  </si>
  <si>
    <t>https://twitter.com/ahsuhalt</t>
  </si>
  <si>
    <t>https://twitter.com/oohendoo</t>
  </si>
  <si>
    <t>https://twitter.com/202qt</t>
  </si>
  <si>
    <t>https://twitter.com/_meem_m</t>
  </si>
  <si>
    <t>https://twitter.com/mariamaljattal</t>
  </si>
  <si>
    <t>https://twitter.com/oryx_qtr1</t>
  </si>
  <si>
    <t>https://twitter.com/shamshoom70</t>
  </si>
  <si>
    <t>https://twitter.com/_alsnafeah_</t>
  </si>
  <si>
    <t>https://twitter.com/__danaaz</t>
  </si>
  <si>
    <t>https://twitter.com/aa_albaker</t>
  </si>
  <si>
    <t>https://twitter.com/hhtsmn</t>
  </si>
  <si>
    <t>https://twitter.com/al47sl51qdxm06r</t>
  </si>
  <si>
    <t>https://twitter.com/jassimaalthani1</t>
  </si>
  <si>
    <t>https://twitter.com/abk8800</t>
  </si>
  <si>
    <t>https://twitter.com/amalessa1</t>
  </si>
  <si>
    <t>https://twitter.com/ama21aa</t>
  </si>
  <si>
    <t>https://twitter.com/danyastasy</t>
  </si>
  <si>
    <t>https://twitter.com/xhmnnsjjnqhuyw2</t>
  </si>
  <si>
    <t>https://twitter.com/aldrbeal</t>
  </si>
  <si>
    <t>https://twitter.com/t_almansoori</t>
  </si>
  <si>
    <t>https://twitter.com/fatima35278814</t>
  </si>
  <si>
    <t>https://twitter.com/n_alhijji</t>
  </si>
  <si>
    <t>https://twitter.com/raybalqatar</t>
  </si>
  <si>
    <t>https://twitter.com/talpha66</t>
  </si>
  <si>
    <t>https://twitter.com/hessa_n1</t>
  </si>
  <si>
    <t>https://twitter.com/9areral8lam</t>
  </si>
  <si>
    <t>https://twitter.com/koranaw1</t>
  </si>
  <si>
    <t>https://twitter.com/um5586</t>
  </si>
  <si>
    <t>https://twitter.com/mohdalmanna3i</t>
  </si>
  <si>
    <t>https://twitter.com/m__0209</t>
  </si>
  <si>
    <t>https://twitter.com/jassim5006</t>
  </si>
  <si>
    <t>https://twitter.com/issa200</t>
  </si>
  <si>
    <t>https://twitter.com/marcowenjones</t>
  </si>
  <si>
    <t>https://twitter.com/mashrou3leila</t>
  </si>
  <si>
    <t>https://twitter.com/mkalmaa</t>
  </si>
  <si>
    <t>https://twitter.com/hotgirlhala</t>
  </si>
  <si>
    <t>https://twitter.com/jovial_qtr</t>
  </si>
  <si>
    <t>https://twitter.com/hamad1279513117</t>
  </si>
  <si>
    <t>https://twitter.com/strawbxdo</t>
  </si>
  <si>
    <t>https://twitter.com/lonelydreamer25</t>
  </si>
  <si>
    <t>https://twitter.com/owohans</t>
  </si>
  <si>
    <t>https://twitter.com/athenatique</t>
  </si>
  <si>
    <t>https://twitter.com/malhvjri</t>
  </si>
  <si>
    <t>https://twitter.com/mohd_qtr</t>
  </si>
  <si>
    <t>https://twitter.com/aeamzman1976</t>
  </si>
  <si>
    <t>https://twitter.com/i87aa</t>
  </si>
  <si>
    <t>https://twitter.com/ilbedi3</t>
  </si>
  <si>
    <t>https://twitter.com/i8lllllp</t>
  </si>
  <si>
    <t>https://twitter.com/noufmoh02885788</t>
  </si>
  <si>
    <t>https://twitter.com/qtr20083</t>
  </si>
  <si>
    <t>https://twitter.com/asmaa1102</t>
  </si>
  <si>
    <t>https://twitter.com/q400300</t>
  </si>
  <si>
    <t>https://twitter.com/shekaaaa81</t>
  </si>
  <si>
    <t>https://twitter.com/hassa2210</t>
  </si>
  <si>
    <t>https://twitter.com/jamal_ani</t>
  </si>
  <si>
    <t>https://twitter.com/7almohannadi73</t>
  </si>
  <si>
    <t>https://twitter.com/xx__1l</t>
  </si>
  <si>
    <t>https://twitter.com/qtrqtr2233</t>
  </si>
  <si>
    <t>https://twitter.com/abdullaqat93</t>
  </si>
  <si>
    <t>https://twitter.com/amghnim</t>
  </si>
  <si>
    <t>https://twitter.com/nasser_alyafey</t>
  </si>
  <si>
    <t>https://twitter.com/__7095</t>
  </si>
  <si>
    <t>https://twitter.com/3enbins</t>
  </si>
  <si>
    <t>https://twitter.com/ftp1212</t>
  </si>
  <si>
    <t>https://twitter.com/cognitive_err0r</t>
  </si>
  <si>
    <t>https://twitter.com/umjassim_75</t>
  </si>
  <si>
    <t>https://twitter.com/kisstheturtle</t>
  </si>
  <si>
    <t>https://twitter.com/qatartarget</t>
  </si>
  <si>
    <t>https://twitter.com/dalal_sa21</t>
  </si>
  <si>
    <t>https://twitter.com/es_alahbabi</t>
  </si>
  <si>
    <t>https://twitter.com/queerqatari</t>
  </si>
  <si>
    <t>https://twitter.com/sbfbsneq</t>
  </si>
  <si>
    <t>https://twitter.com/artalathal</t>
  </si>
  <si>
    <t>https://twitter.com/rashxd93</t>
  </si>
  <si>
    <t>https://twitter.com/alhaggis111</t>
  </si>
  <si>
    <t>https://twitter.com/whitequill</t>
  </si>
  <si>
    <t>https://twitter.com/mi_amore_qtr</t>
  </si>
  <si>
    <t>https://twitter.com/m_almesnad</t>
  </si>
  <si>
    <t>https://twitter.com/yousef94_</t>
  </si>
  <si>
    <t>https://twitter.com/qtr55543311</t>
  </si>
  <si>
    <t>https://twitter.com/rvmfu1tiagjku8e</t>
  </si>
  <si>
    <t>https://twitter.com/iarabiangirl</t>
  </si>
  <si>
    <t>https://twitter.com/juaithssa</t>
  </si>
  <si>
    <t>https://twitter.com/am20199</t>
  </si>
  <si>
    <t>https://twitter.com/naaiiif_qtr84</t>
  </si>
  <si>
    <t>https://twitter.com/omarshg</t>
  </si>
  <si>
    <t>https://twitter.com/al_wajba</t>
  </si>
  <si>
    <t>https://twitter.com/essadiaries</t>
  </si>
  <si>
    <t>https://twitter.com/_nouribk</t>
  </si>
  <si>
    <t>https://twitter.com/ghdooi</t>
  </si>
  <si>
    <t>https://twitter.com/elyssmi87</t>
  </si>
  <si>
    <t>https://twitter.com/jsalehr</t>
  </si>
  <si>
    <t>https://twitter.com/mayyasahgaddas</t>
  </si>
  <si>
    <t>https://twitter.com/extra_thoughts</t>
  </si>
  <si>
    <t>https://twitter.com/msm21981462</t>
  </si>
  <si>
    <t>https://twitter.com/qtr3322q</t>
  </si>
  <si>
    <t>https://twitter.com/hamad_i</t>
  </si>
  <si>
    <t>https://twitter.com/ragdoll2000</t>
  </si>
  <si>
    <t>https://twitter.com/alhamli_70</t>
  </si>
  <si>
    <t>https://twitter.com/yousefbinaliiii</t>
  </si>
  <si>
    <t>https://twitter.com/rshmrii</t>
  </si>
  <si>
    <t>https://twitter.com/qataria_alyafei</t>
  </si>
  <si>
    <t>https://twitter.com/jbt_86</t>
  </si>
  <si>
    <t>https://twitter.com/mozaalabdrahman</t>
  </si>
  <si>
    <t>https://twitter.com/aldohaa__</t>
  </si>
  <si>
    <t>https://twitter.com/reeemkha</t>
  </si>
  <si>
    <t>https://twitter.com/bent_albalad_</t>
  </si>
  <si>
    <t>https://twitter.com/abdallaqatar</t>
  </si>
  <si>
    <t>https://twitter.com/qtr_uk96</t>
  </si>
  <si>
    <t>https://twitter.com/mr1499</t>
  </si>
  <si>
    <t>https://twitter.com/mashaeeell__</t>
  </si>
  <si>
    <t>https://twitter.com/eimanqatar</t>
  </si>
  <si>
    <t>https://twitter.com/hinqnzsgb2uux5w</t>
  </si>
  <si>
    <t>https://twitter.com/jaladqa</t>
  </si>
  <si>
    <t>https://twitter.com/dabsanjobran</t>
  </si>
  <si>
    <t>https://twitter.com/qtrmemeta</t>
  </si>
  <si>
    <t>https://twitter.com/oojrero</t>
  </si>
  <si>
    <t>https://twitter.com/itsh22</t>
  </si>
  <si>
    <t>https://twitter.com/alalmass</t>
  </si>
  <si>
    <t>https://twitter.com/bozaid_alyafei</t>
  </si>
  <si>
    <t>https://twitter.com/mbs999987</t>
  </si>
  <si>
    <t>https://twitter.com/alanoodms</t>
  </si>
  <si>
    <t>https://twitter.com/aseedtwit</t>
  </si>
  <si>
    <t>https://twitter.com/abdullaqatar7</t>
  </si>
  <si>
    <t>https://twitter.com/_iasmaq</t>
  </si>
  <si>
    <t>https://twitter.com/esweera</t>
  </si>
  <si>
    <t>https://twitter.com/aisha__2022</t>
  </si>
  <si>
    <t>https://twitter.com/ikhalid32</t>
  </si>
  <si>
    <t>https://twitter.com/ohlordagaaain</t>
  </si>
  <si>
    <t>https://twitter.com/qr0009</t>
  </si>
  <si>
    <t>https://twitter.com/alhammadijassim</t>
  </si>
  <si>
    <t>https://twitter.com/almufta7_m</t>
  </si>
  <si>
    <t>https://twitter.com/ahmed3336598161</t>
  </si>
  <si>
    <t>https://twitter.com/alharoonmariam</t>
  </si>
  <si>
    <t>https://twitter.com/qatarr_i</t>
  </si>
  <si>
    <t>https://twitter.com/hassanhome9227</t>
  </si>
  <si>
    <t>https://twitter.com/bint_al30d</t>
  </si>
  <si>
    <t>https://twitter.com/yousef97dx</t>
  </si>
  <si>
    <t>https://twitter.com/ahmadqtr</t>
  </si>
  <si>
    <t>https://twitter.com/jmssm2022</t>
  </si>
  <si>
    <t>https://twitter.com/f5m_qtri</t>
  </si>
  <si>
    <t>https://twitter.com/bo3oof_</t>
  </si>
  <si>
    <t>https://twitter.com/sperantish</t>
  </si>
  <si>
    <t>https://twitter.com/yspb7ocfigzgnx7</t>
  </si>
  <si>
    <t>https://twitter.com/mqatardoha</t>
  </si>
  <si>
    <t>https://twitter.com/s_al_noaimi</t>
  </si>
  <si>
    <t>https://twitter.com/mohammed_qq1</t>
  </si>
  <si>
    <t>https://twitter.com/toomaqtr</t>
  </si>
  <si>
    <t>https://twitter.com/hamadk994</t>
  </si>
  <si>
    <t>https://twitter.com/mowaten441</t>
  </si>
  <si>
    <t>https://twitter.com/bosand_qtr</t>
  </si>
  <si>
    <t>https://twitter.com/faleh55</t>
  </si>
  <si>
    <t>https://twitter.com/mubarak_albriki</t>
  </si>
  <si>
    <t>https://twitter.com/aey__3</t>
  </si>
  <si>
    <t>https://twitter.com/alqahtane_fahad</t>
  </si>
  <si>
    <t>https://twitter.com/faiaz83</t>
  </si>
  <si>
    <t>https://twitter.com/elbasiony_osama</t>
  </si>
  <si>
    <t>https://twitter.com/ymltu0enboh5izq</t>
  </si>
  <si>
    <t>https://twitter.com/metghlia</t>
  </si>
  <si>
    <t>https://twitter.com/lilywhi00429514</t>
  </si>
  <si>
    <t>https://twitter.com/athoobalqalb</t>
  </si>
  <si>
    <t>https://twitter.com/abadiqatar</t>
  </si>
  <si>
    <t>https://twitter.com/q6reeea</t>
  </si>
  <si>
    <t>https://twitter.com/alzaiiin</t>
  </si>
  <si>
    <t>https://twitter.com/almanso52233757</t>
  </si>
  <si>
    <t>https://twitter.com/__muna_aa</t>
  </si>
  <si>
    <t>https://twitter.com/mnasr0678</t>
  </si>
  <si>
    <t>https://twitter.com/hamad16257110</t>
  </si>
  <si>
    <t>https://twitter.com/desertrose_86</t>
  </si>
  <si>
    <t>https://twitter.com/azizalnafes974</t>
  </si>
  <si>
    <t>https://twitter.com/right_19080</t>
  </si>
  <si>
    <t>https://twitter.com/bo__shams</t>
  </si>
  <si>
    <t>https://twitter.com/h0o077</t>
  </si>
  <si>
    <t>https://twitter.com/_abmbm_</t>
  </si>
  <si>
    <t>https://twitter.com/stas992xx</t>
  </si>
  <si>
    <t>https://twitter.com/somaya1981</t>
  </si>
  <si>
    <t>https://twitter.com/aljaidahj</t>
  </si>
  <si>
    <t>https://twitter.com/q78qtr</t>
  </si>
  <si>
    <t>https://twitter.com/dar_altamimi</t>
  </si>
  <si>
    <t>https://twitter.com/s3eed95</t>
  </si>
  <si>
    <t>https://twitter.com/hudaalmohannad2</t>
  </si>
  <si>
    <t>https://twitter.com/9ay3w</t>
  </si>
  <si>
    <t>https://twitter.com/mashaell86</t>
  </si>
  <si>
    <t>https://twitter.com/bazooka_q6r</t>
  </si>
  <si>
    <t>https://twitter.com/rashid_alkuwari</t>
  </si>
  <si>
    <t>https://twitter.com/aljabera245</t>
  </si>
  <si>
    <t>https://twitter.com/namrod9009</t>
  </si>
  <si>
    <t>https://twitter.com/khalidaljumaily</t>
  </si>
  <si>
    <t>https://twitter.com/lavender4_</t>
  </si>
  <si>
    <t>https://twitter.com/_fahadalmalki</t>
  </si>
  <si>
    <t>https://twitter.com/khalidm64224444</t>
  </si>
  <si>
    <t xml:space="preserve">nuqatar
</t>
  </si>
  <si>
    <t xml:space="preserve">qf
</t>
  </si>
  <si>
    <t xml:space="preserve">moi_qatar
</t>
  </si>
  <si>
    <t xml:space="preserve">mashrou3leila
</t>
  </si>
  <si>
    <t>i8lllllp
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</si>
  <si>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ftp1212
لاحظت شيء يخص استنكار فرقة مشروع
ليلى مثل الاستنكار اللي صار في
لبنان والأردن (اذا ماخانتني ذاكرتي)
وقطر . على الرغم من اني متأكدة
ومتيقنة ان هالدول استضافت فرق تقول
وتروج لنفس الأفكار و"أسوأ" هل استنكاركم
لهم لأنهم عرب؟ #نرفض_محاضرة_مشروع_ليلى
#نرحب_بمشروع_ليلى_في_قطر</t>
  </si>
  <si>
    <t>cognitive_err0r
لاحظت شيء يخص استنكار فرقة مشروع
ليلى مثل الاستنكار اللي صار في
لبنان والأردن (اذا ماخانتني ذاكرتي)
وقطر . على الرغم من اني متأكدة
ومتيقنة ان هالدول استضافت فرق تقول
وتروج لنفس الأفكار و"أسوأ" هل استنكاركم
لهم لأنهم عرب؟ #نرفض_محاضرة_مشروع_ليلى
#نرحب_بمشروع_ليلى_في_قطر</t>
  </si>
  <si>
    <t>kisstheturtle
لاحظت شيء يخص استنكار فرقة مشروع
ليلى مثل الاستنكار اللي صار في
لبنان والأردن (اذا ماخانتني ذاكرتي)
وقطر . على الرغم من اني متأكدة
ومتيقنة ان هالدول استضافت فرق تقول
وتروج لنفس الأفكار و"أسوأ" هل استنكاركم
لهم لأنهم عرب؟ #نرفض_محاضرة_مشروع_ليلى
#نرحب_بمشروع_ليلى_في_قطر</t>
  </si>
  <si>
    <t>es_alahbabi
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</si>
  <si>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sbfbsneq
#نرحب_بمشروع_ليلى_في_قطر #نرفض_محاضره_مشروع_ليلي
الله يعينكم يا اهل قطر</t>
  </si>
  <si>
    <t>iarabiangirl
قامت بينهم بسبب فرقة الشواذ🏳️‍🌈
#نرحب_بمشروع_ليلى_في_قطر #نرفض_محاضره_مشروع_ليلي
https://t.co/ooFthLtKTQ</t>
  </si>
  <si>
    <t>essadiaries
Locals won, you can simply GTFO.
Try to make it happen in your own
country where u have the right
to do so. 🤣🤣🤣🤣🤣🤣🤣🤣🤣 #نرحب_بمشروع_ليلى_في_قطر
#نرفض_محاضره_مشروع_ليلي https://t.co/0kyTjIL6R7
https://t.co/jgny2j6DE2</t>
  </si>
  <si>
    <t>elyssmi87
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</si>
  <si>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extra_thoughts
ترفضون مشروع ليلى و المدارس بما
فيها المعلمات متروسه شذوذ؟ و علاقات
مثليين؟ انتو ليش تسون نفسكم مثاليين
و مشاكلكم و بلاويكم تخشونها؟ #نرفض_محاضره_مشروع_ليلي
#نرحب_بمشروع_ليلى_في_قطر</t>
  </si>
  <si>
    <t>qtr3322q
شششسالفه بوفلصصص لسانهـم طووويل
.. اغلبكم طلعتو ويا #الشذوووذ ؟'
ديرتنا وبكيفنا والشي ال مب راضين
فيه ماراح يتم .. ي غريب گُن اديب
..😅✔️ #نرفض_محاضرة_مشروع_ليلى
#نرحب_بمشروع_ليلى_في_قطر</t>
  </si>
  <si>
    <t>hamad_i
Locals won, you can simply GTFO.
Try to make it happen in your own
country where u have the right
to do so. 🤣🤣🤣🤣🤣🤣🤣🤣🤣 #نرحب_بمشروع_ليلى_في_قطر
#نرفض_محاضره_مشروع_ليلي https://t.co/0kyTjIL6R7
https://t.co/jgny2j6DE2</t>
  </si>
  <si>
    <t>qataria_alyafei
😁وتكنسل مشروع ليلى 👏🏻👏🏻 الحين
لازم رد فعل تجاه اللي صار من قبل
قلة من الشرذمة اللي اثاروا الرأي
العام بدعوة صريحة لاستقبال هالعفن
.. هم كم شخص يتحولون للنيابة للتحقيق
هذي اسمها اثارة رأي عام 😒 .. وصاختهم
يحتفظون فيها لنفسهم #نرفض_محاضرة_مشروع_ليلى
#نرحب_بمشروع_ليلى_في_قطر</t>
  </si>
  <si>
    <t>mashaeeell__
Locals won, you can simply GTFO.
Try to make it happen in your own
country where u have the right
to do so. 🤣🤣🤣🤣🤣🤣🤣🤣🤣 #نرحب_بمشروع_ليلى_في_قطر
#نرفض_محاضره_مشروع_ليلي https://t.co/0kyTjIL6R7
https://t.co/jgny2j6DE2</t>
  </si>
  <si>
    <t>oojrero
Locals won, you can simply GTFO.
Try to make it happen in your own
country where u have the right
to do so. 🤣🤣🤣🤣🤣🤣🤣🤣🤣 #نرحب_بمشروع_ليلى_في_قطر
#نرفض_محاضره_مشروع_ليلي https://t.co/0kyTjIL6R7
https://t.co/jgny2j6DE2</t>
  </si>
  <si>
    <t>mowaten441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</si>
  <si>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faleh55
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</si>
  <si>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almanso52233757
هـذي النتيجه المتوقعه حين تستثمر
التعليم في غير عيال ديرتگ .. نستاااهـل
والله .. ✔️🙂 (يا مربى فى غير ولدك
يا زارع فى غير ارضك يا بانى فى
غير ملكك) #نرفض_محاضرة_مشروع_ليلى
#نرحب_بمشروع_ليلى_في_قطر</t>
  </si>
  <si>
    <t>mashaell86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</si>
  <si>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aljabera245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</si>
  <si>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Directed</t>
  </si>
  <si>
    <t>Edge Weight</t>
  </si>
  <si>
    <t>Edge Weight Mentions</t>
  </si>
  <si>
    <t>Edge Weight MentionsInRetweet</t>
  </si>
  <si>
    <t>Edge Weight Tweet</t>
  </si>
  <si>
    <t>Edge Weight Retweet</t>
  </si>
  <si>
    <t>Edge Weight Replies to</t>
  </si>
  <si>
    <t>&lt;?xml version="1.0" encoding="utf-8"?&gt;_x000D_
&lt;configuration&gt;_x000D_
  &lt;configSections&gt;_x000D_
    &lt;sectionGroup name="userSettings" type="System.Configuration.UserSettingsGroup, System, Version=2.0.0.0, Culture=neutral, PublicKeyToken=b77a5c561934e089"&gt;_x000D_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name="ImportDataUserSettings"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&lt;ImportDataUserSettings&gt;_x000D_
      &lt;setting name="SaveImportDescription" serializeAs="String"&gt;_x000D_
        &lt;value&gt;False&lt;/value&gt;_x000D_
      &lt;/setting&gt;_x000D_
      &lt;setting name="AutomateAfterImport" serializeAs="String"&gt;_x000D_
        &lt;value&gt;False&lt;/value&gt;_x000D_
      &lt;/setting&gt;_x000D_
      &lt;setting name="ClearTablesBeforeImport" serializeAs="String"&gt;_x000D_
        &lt;value&gt;True&lt;/value&gt;_x000D_
      &lt;/setting&gt;_x000D_
    &lt;/ImportDataUserSettings&gt;_x000D_
    &lt;GeneralUserSettings4&gt;_x000D_
      &lt;setting name="NewWorkbookGraphDirectedness" serializeAs="String"&gt;_x000D_
        &lt;value&gt;Directed&lt;/value&gt;_x000D_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</si>
  <si>
    <t>maha_essid</t>
  </si>
  <si>
    <t>zeeqaw</t>
  </si>
  <si>
    <t>danaalshahwani</t>
  </si>
  <si>
    <t>muunnnnaa</t>
  </si>
  <si>
    <t>strengy_</t>
  </si>
  <si>
    <t>etmimii</t>
  </si>
  <si>
    <t>zeinambg</t>
  </si>
  <si>
    <t>kohshouse</t>
  </si>
  <si>
    <t>genelite7</t>
  </si>
  <si>
    <t>el_bennas</t>
  </si>
  <si>
    <t>essabinarhama</t>
  </si>
  <si>
    <t>talalalkuwari</t>
  </si>
  <si>
    <t>evident87</t>
  </si>
  <si>
    <t>a1awaji</t>
  </si>
  <si>
    <t>khalid_alsaif72</t>
  </si>
  <si>
    <t>ay_aliabdullah</t>
  </si>
  <si>
    <t>snad_974</t>
  </si>
  <si>
    <t>alkuwari_ameena</t>
  </si>
  <si>
    <t>anwr456</t>
  </si>
  <si>
    <t>n404l</t>
  </si>
  <si>
    <t>mm14961295</t>
  </si>
  <si>
    <t>aaa_k_n_k</t>
  </si>
  <si>
    <t>qtr_19011</t>
  </si>
  <si>
    <t>lowi_</t>
  </si>
  <si>
    <t>boahmed20419636</t>
  </si>
  <si>
    <t>_almarrinoora</t>
  </si>
  <si>
    <t>qat555qat1</t>
  </si>
  <si>
    <t>moaadharbe</t>
  </si>
  <si>
    <t>fcb100000</t>
  </si>
  <si>
    <t>vipq6r3</t>
  </si>
  <si>
    <t>jdh0p</t>
  </si>
  <si>
    <t>gcc_arabic</t>
  </si>
  <si>
    <t>_1aishaa</t>
  </si>
  <si>
    <t>amwajalyafei</t>
  </si>
  <si>
    <t>ahmed_albanai1</t>
  </si>
  <si>
    <t>fahadksaqq</t>
  </si>
  <si>
    <t>uniqueq1993</t>
  </si>
  <si>
    <t>khaliid____</t>
  </si>
  <si>
    <t>i3tox8rsobjiftw</t>
  </si>
  <si>
    <t>meem_only</t>
  </si>
  <si>
    <t>alanazinatooma</t>
  </si>
  <si>
    <t>nialhammadi</t>
  </si>
  <si>
    <t>nouni97_</t>
  </si>
  <si>
    <t>alzaabi7jam</t>
  </si>
  <si>
    <t>qat__91</t>
  </si>
  <si>
    <t>nebalalshref</t>
  </si>
  <si>
    <t>sabreen07938322</t>
  </si>
  <si>
    <t>amwajjjq</t>
  </si>
  <si>
    <t>dariq6r</t>
  </si>
  <si>
    <t>uqvez41evdahsv1</t>
  </si>
  <si>
    <t>skyknightq</t>
  </si>
  <si>
    <t>qqq_9746</t>
  </si>
  <si>
    <t>aaaalbishri</t>
  </si>
  <si>
    <t>qatar134</t>
  </si>
  <si>
    <t>abderaoufsouil1</t>
  </si>
  <si>
    <t>malobidy</t>
  </si>
  <si>
    <t>mohaed7007</t>
  </si>
  <si>
    <t>1988muhammadali</t>
  </si>
  <si>
    <t>boturki11</t>
  </si>
  <si>
    <t>alshamkha262</t>
  </si>
  <si>
    <t>fatmaabdulla</t>
  </si>
  <si>
    <t>safety_aba2</t>
  </si>
  <si>
    <t>safety_aba</t>
  </si>
  <si>
    <t>25sh_</t>
  </si>
  <si>
    <t>_mall97</t>
  </si>
  <si>
    <t>sheikhaq6r</t>
  </si>
  <si>
    <t>ali3432346888</t>
  </si>
  <si>
    <t>al_qase</t>
  </si>
  <si>
    <t>fahad84alkuwari</t>
  </si>
  <si>
    <t>kayed787</t>
  </si>
  <si>
    <t>nasserns737</t>
  </si>
  <si>
    <t>saeed_hajri911</t>
  </si>
  <si>
    <t>umali880</t>
  </si>
  <si>
    <t>alsak90380835</t>
  </si>
  <si>
    <t>doctorqtr</t>
  </si>
  <si>
    <t>isamboosa</t>
  </si>
  <si>
    <t>s_qtr79</t>
  </si>
  <si>
    <t>wada7y_qtr</t>
  </si>
  <si>
    <t>3yyshaa</t>
  </si>
  <si>
    <t>___qatari___</t>
  </si>
  <si>
    <t>alialbadwi4</t>
  </si>
  <si>
    <t>bo3bdulla0</t>
  </si>
  <si>
    <t>aishas39791289</t>
  </si>
  <si>
    <t>iill_qtr</t>
  </si>
  <si>
    <t>qatarpark</t>
  </si>
  <si>
    <t>alattiyah_</t>
  </si>
  <si>
    <t>abs_alkaabii</t>
  </si>
  <si>
    <t>bntqtrm2022</t>
  </si>
  <si>
    <t>najla974</t>
  </si>
  <si>
    <t>hasanqtr974</t>
  </si>
  <si>
    <t>alrumaihi_80</t>
  </si>
  <si>
    <t>p1ueqevv9zzkgem</t>
  </si>
  <si>
    <t>__sumaya__</t>
  </si>
  <si>
    <t>3fari00</t>
  </si>
  <si>
    <t>inkofthoughts</t>
  </si>
  <si>
    <t>fromdoha_</t>
  </si>
  <si>
    <t>noodtwt</t>
  </si>
  <si>
    <t>xmniia</t>
  </si>
  <si>
    <t>m2vvlzqrj3lrnii</t>
  </si>
  <si>
    <t>a942__</t>
  </si>
  <si>
    <t>munboy28</t>
  </si>
  <si>
    <t>ang02200</t>
  </si>
  <si>
    <t>roo7q6r</t>
  </si>
  <si>
    <t>al3jmiq6r</t>
  </si>
  <si>
    <t>anosh__</t>
  </si>
  <si>
    <t>walahqa</t>
  </si>
  <si>
    <t>naelasaleh</t>
  </si>
  <si>
    <t>qatar__2012</t>
  </si>
  <si>
    <t>maryam_alyaf3i</t>
  </si>
  <si>
    <t>alaa88qtr</t>
  </si>
  <si>
    <t>nasserjefe</t>
  </si>
  <si>
    <t>qtr_alhoub</t>
  </si>
  <si>
    <t>qtri_ahmad</t>
  </si>
  <si>
    <t>pxgc20ebmb7dtge</t>
  </si>
  <si>
    <t>mustashar_1</t>
  </si>
  <si>
    <t>aalmuazzin</t>
  </si>
  <si>
    <t>fkxrbzlu6jabviw</t>
  </si>
  <si>
    <t>abtfakhroo</t>
  </si>
  <si>
    <t>abunasser1968</t>
  </si>
  <si>
    <t>_fatma18__</t>
  </si>
  <si>
    <t>hamadqatar70</t>
  </si>
  <si>
    <t>daas_40</t>
  </si>
  <si>
    <t>alahmadabdulo</t>
  </si>
  <si>
    <t>12wrd79</t>
  </si>
  <si>
    <t>a1986q</t>
  </si>
  <si>
    <t>mboaring</t>
  </si>
  <si>
    <t>sj2bgwdboyxt4cg</t>
  </si>
  <si>
    <t>mfm_althani</t>
  </si>
  <si>
    <t>ibrahimalsiddiq</t>
  </si>
  <si>
    <t>alialtaqi7220</t>
  </si>
  <si>
    <t>almendani</t>
  </si>
  <si>
    <t>hamadaln3imi</t>
  </si>
  <si>
    <t>abdulahalassem</t>
  </si>
  <si>
    <t>qatar121</t>
  </si>
  <si>
    <t>alshebani88</t>
  </si>
  <si>
    <t>sajjad_tu</t>
  </si>
  <si>
    <t>thepurecoffee</t>
  </si>
  <si>
    <t>q6r_81</t>
  </si>
  <si>
    <t>tariq_qatar82</t>
  </si>
  <si>
    <t>_mentalita7</t>
  </si>
  <si>
    <t>fulla89</t>
  </si>
  <si>
    <t>bo3oof</t>
  </si>
  <si>
    <t>rossamrosess</t>
  </si>
  <si>
    <t>idqatari</t>
  </si>
  <si>
    <t>___tamader</t>
  </si>
  <si>
    <t>g5giie01kn0vbkz</t>
  </si>
  <si>
    <t>vul1zyiytgjjbi5</t>
  </si>
  <si>
    <t>binm3and</t>
  </si>
  <si>
    <t>m7md_suwaid</t>
  </si>
  <si>
    <t>allaguiilhem</t>
  </si>
  <si>
    <t>imusacni</t>
  </si>
  <si>
    <t>902_almudahka</t>
  </si>
  <si>
    <t>essaalriamy</t>
  </si>
  <si>
    <t>_mmalsubaie</t>
  </si>
  <si>
    <t>cytotec37369128</t>
  </si>
  <si>
    <t>ali39530911</t>
  </si>
  <si>
    <t>manalalq__</t>
  </si>
  <si>
    <t>omubdulla22</t>
  </si>
  <si>
    <t>k_k_24_24</t>
  </si>
  <si>
    <t>aey_eh07</t>
  </si>
  <si>
    <t>alhalkawari</t>
  </si>
  <si>
    <t>#نرحب_بمشروع_ليلى_في_قطر
If you disagree, don't attend.</t>
  </si>
  <si>
    <t>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</si>
  <si>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Ppl in here decided to live in Qatar to take over or to make a living?😂
ZIP IT and it wont happen ya zalma 🌈
#نرحب_بمشروع_ليلى_في_قطر</t>
  </si>
  <si>
    <t>#نرحب_بمشروع_ليلى_في_قطر</t>
  </si>
  <si>
    <t>Remember when the Zionists, Maluma and Katy Perry performed here and only Palestinians were mad but now an openly gay man and his supportive bandmates want to visit a uni so they’re ‘threatening local values’?  #نرحب_بمشروع_ليلى_في_قطر</t>
  </si>
  <si>
    <t>Yes we do #نرحب_بمشروع_ليلى_في_قطر</t>
  </si>
  <si>
    <t>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</si>
  <si>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Big fucking mood #نرحب_بمشروع_ليلى_في_قطر</t>
  </si>
  <si>
    <t>تخيل يا جماعة تفتح بيتك لضيف وتستقبله استقبال جميل (يليق بك) وتعامل ابنائه معاملتك لأبنائك وتهتم فيهم ويدرسون بمدارس بلادك الخاصة مثل الأرقم ويدخلون جامعاته الأمريكية وبعدين يجيك ابنه الجاحد ويفرض عليك من تستقبل في بيتك بكل بجاحة وقوة عين @angryfalasteeni #نرحب_بمشروع_ليلى_في_قطر https://t.co/r1vIBslG4C</t>
  </si>
  <si>
    <t>#نرحب_بمشروع_ليلى_في_قطر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</si>
  <si>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#نرحب_بمشروع_ليلى_في_قطر قسم محد يستحق مشروع ليلى ....بدل لا تقولون شكراً وتسمعون اغانيهم وانتوا ممتنين يالسين تمنعون حفلاتهم فكل مكان ...البشر يموتون فالنفاق وقطع الارزاق اع</t>
  </si>
  <si>
    <t>I bet all my money that if Mashrou Leila was a white American band there wouldn’t be a PEEP #نرحب_بمشروع_ليلى_في_قطر</t>
  </si>
  <si>
    <t>رحب فيها في بلادك  او في بيتك العفن الخالي من التربية #نرحب_بمشروع_ليلى_في_قطر</t>
  </si>
  <si>
    <t>#نرحب_بمشروع_ليلى_في_قطر
I’ve dealt with this bullshit society for so long. Imma be an activist now. Fucking come at me qatari homophobes.</t>
  </si>
  <si>
    <t>#نرحب_بمشروع_ليلى_في_قطر
Qatari queers are valid. Qatari queers are valid. Qatari queers are valid.</t>
  </si>
  <si>
    <t>شسالفه ؟ وشو مشروع ليلى؟ وليش قايمة بين الفلسطن والقطرائليين؟  #نرحب_بمشروع_ليلى_في_قطر</t>
  </si>
  <si>
    <t>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</si>
  <si>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#نرحب_بمشروع_ليلى_في_قطر
القطريين : https://t.co/YMhjiDwnrg</t>
  </si>
  <si>
    <t>@q6r @angryfalasteeni الحين هم لي باعوا بيتهم لصهاينه قبل كان في نظر بعضكم السعوديه هي لي باعته السعوديه هي لي مافيها خير واذا جينا ندافع عن بلدنا قلتم شوفوهم يتمننون الكلام الحين اختلف يوم شفتوا (بعضهم) بيستقبلون فرقة شواذ عندكم لا تعليق صراحه :) 
#نرحب_بمشروع_ليلى_في_قطر</t>
  </si>
  <si>
    <t>#نرحب_بمشروع_ليلى_في_قطر
خلونا نتفق 
الي يرحب لو سمحت افتح بيتك ودخلهم وجمع العائلة الكريمه حولهم خل يتفرجون عليهم
اتفقنا 
اما تتكلم وترحب باسم العامه مهب من حقك 🤫</t>
  </si>
  <si>
    <t>الي مب عاجبه ان الموضوع انلغى يضف اغراضه ويلحق فرقة الشواذ انتهى الكلام ويا غريب كون اديب 👍 #نرحب_بمشروع_ليلى_في_قطر</t>
  </si>
  <si>
    <t>#نرحب_بمشروع_ليلى_في_قطر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</si>
  <si>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أخس و أنجس من
 الفلس طيني   لن تجد
 تدرون ليش زعلانه؟
لأن القطريين قايمين على الفلس بسبب ترحيبهم بفرقة "مثليين" في قطر
راجعوا وسم
#نرحب_بمشروع_ليلى_في_قطر https://t.co/FNTEhtqsP7</t>
  </si>
  <si>
    <t>فلسطين وفلسطين ازعجتونا وعندنا في قطر مصايب في الدوحه ماوقفت على مشروع ليلى سيضلون الفلسطينين اخواننا وفلسطين قضيتنا خلو عنكم الخرابيط تكلمو عن اللي يصير في الفنادق وحولها الدخيله على بلادنا وعاداتنا وتقاليدنا ..  #نرحب_بمشروع_ليلى_في_قطر</t>
  </si>
  <si>
    <t>يا غريب كن أديب ولا بنربيك عدل  #نرحب_بمشروع_ليلى_في_قطر</t>
  </si>
  <si>
    <t>القصص الصغيره هاي بتبين معدن كتير ناس وبتبين قد ايش باقي وقت طويييل النا لحتى نوصل للاماكن الي وصلتها دول غيرنا من تقبل الغير والانفتاح بوقت قياسي، هاي الناس نفسها اللي بعد سنتين رح تفتح دولتها لاكتر من مليونين شخص من كافه الاعراق والالوان والثقافات الخ.
#نرحب_بمشروع_ليلى_في_قطر</t>
  </si>
  <si>
    <t>قبل سنتين كان لهم حفل في الاردن ورفضنا ، واعتقد ان اهل قطر يرفضونه ايضا  ، مثل هذه الحفلات مرفوضة في بلادنا العربية وليس لها مكان وغير مرحب بأصحابها وجمهورها ولا هلا ومرحبًا فيهم  #نرحب_بمشروع_ليلى_في_قطر</t>
  </si>
  <si>
    <t>#نرحب_بمشروع_ليلى_في_قطر تميم شاذ و قطر  بتسمح للمثليين يمارسون شذوذهم بحرية داخل الشبك و انتم زعلانين عشان فرقه اول مرة اسمع عنها !! https://t.co/0CAHXDC8Z0</t>
  </si>
  <si>
    <t>#نرحب_بمشروع_ليلى_في_قطر ينو القطريين صارو يرحبو بشواذ مب أتشمت الله لايبلانا</t>
  </si>
  <si>
    <t>I honestly don’t give a loads a** about who comes and who goes to my country ! The fact that when locals showed their opinion about something expats trashed them, the culture , the government and everything it stands for! #نرحب_بمشروع_ليلى_في_قطر</t>
  </si>
  <si>
    <t>شيبيعون 
 #نرحب_بمشروع_ليلى_في_قطر</t>
  </si>
  <si>
    <t>Hell is waiting #نرحب_بمشروع_ليلى_في_قطر</t>
  </si>
  <si>
    <t>العجايز الفلسطينية تستبيح وظائف ومميزات وشوارع وفنادق واسواق وتجارة ومطاعم وسياسة #قطر 
#نرحب_بمشروع_ليلى_في_قطر</t>
  </si>
  <si>
    <t>Y’all just a bunch of groupies 
🤪
#mashrou
#mashrouleila
@QF 
 #نرحب_بمشروع_ليلى_في_قطر</t>
  </si>
  <si>
    <t>"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</si>
  <si>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ايش السالفة الهاشتاق كله تغريدات بالانجليزي... 🤔
#نرحب_بمشروع_ليلى_في_قطر</t>
  </si>
  <si>
    <t>البلد قطر و المطالبين بإقامة الحدث فلسطينيين ويتهجمون على الدولة ومواطنيها ومني الى المسؤولين عيدوا النظر ليش من بين جنسيات الطلبة بالمدينة التعليمية بس هذولا اللي بين الغل والحقد منهم يالله اتخذوا إجراءاتكم ونشوف #نرحب_بمشروع_ليلى_في_قطر</t>
  </si>
  <si>
    <t>الفلسطينيين تكررت تغريداتهم بانهم اذا طلعوا راح ينهار اقتصاد قطر هههه طبعا قطر تضم ٢٠٠ جنسية متعايشين ويعملون مع المواطنيين والكل يخدم البلد فخروجكم ماراح يضر البلد بل ماراح نشعر فيه🤣 #نرحب_بمشروع_ليلى_في_قطر https://t.co/Hv2xKNmUVl</t>
  </si>
  <si>
    <t>ياغريب كن اديب عرفت #نرحب_بمشروع_ليلى_في_قطر https://t.co/GzKyHLKaTC</t>
  </si>
  <si>
    <t>والله لو انا منكم ادفن راسي ف التراب بلادكم تقتصب ومحاربكم تدنس وتباع وانتم جايين تبون شواذ ماقول الا اللهم لاشماتة لاكن مش من قليل قاعد يصير لكم شر البلية مايضحك قال شنو هههه يبي يتنفس روح الخليج الغربي شم هواء  #نرحب_بمشروع_ليلى_في_قطر</t>
  </si>
  <si>
    <t>انا كل الي اطلبة من الشيخ تميم اتخاذ الاجراء الازم بحق من اعتداء ع الشعب القطري وعفتة وكرامتة من أناس يفترض انهم جاو اليها بدعو الاستقرار والامن والامان وليس بدعواء  الاباحية وتجراهم ع اهل البلاد #نرحب_بمشروع_ليلى_في_قطر</t>
  </si>
  <si>
    <t>لن يمضي وقت 
وتحتل حماس وحزب الله
بأخوانها المصريين والفلسطينيين والصفويين قطر
 #نرحب_بمشروع_ليلى_في_قطر</t>
  </si>
  <si>
    <t>#نرحب_بمشروع_ليلى_في_قطر عاد في وحده بالتاق ودي اسحبها من برطمها</t>
  </si>
  <si>
    <t>من ليلى بعد لايكون وحده شارده ! #نرحب_بمشروع_ليلى_في_قطر https://t.co/9xLcU7xvsF</t>
  </si>
  <si>
    <t>#نرحب_بمشروع_ليلى_في_قطر
 ربعنا الي  منصدمين من الفلسطينين وحقدهم 
ذيلا فرحوا بغزو الكويت وسووا مظاهرات منصدمين انهم يبون كاس العالم تنسحب</t>
  </si>
  <si>
    <t>والله اليوم من ايام صفاء الهاشم
تحط لهم عداد يحسب النفس علشان يعرفون ان الله حق 
#نرحب_بمشروع_ليلى_في_قطر</t>
  </si>
  <si>
    <t>طالت وشمخت !!
انجاااس وطول عمرهم بيتمون انجااااس
،،
والله لو فيهم خير ما ضاعت بلادهم!!
لا #نرحب_بمشروع_ليلى_في_قطر 
رحبوا فيهم في بيوتكم اللي سلمتوا مفاتيحها لليهود</t>
  </si>
  <si>
    <t>ال locals طقوكم ١٠ صفر 
ولا عزاء للخونه 😏
ربي لك الحمد 🙏🏼
لا #نرحب_بمشروع_ليلى_في_قطر https://t.co/tJANlLnmVN</t>
  </si>
  <si>
    <t>#نرحب_بمشروع_ليلى_في_قطر لا هلا و لا مرحبا</t>
  </si>
  <si>
    <t>#نرحب_بمشروع_ليلى_في_قطر
My message here is directed to @NUQatar 
Dont try to introduce ideas against our constitution, believes and before anything our religion. Dont follow advices from those teenagers to what to do in Qatar and who u should host.</t>
  </si>
  <si>
    <t>والله انه هالفئه مايبون الخير حق اهل قطر، والله يشوف القطري ويحقد عليه ويبي يشاركه في كلشي، لي متي يازلمه مش عم تزبط معك تصير قطري.  #نرحب_بمشروع_ليلى_في_قطر</t>
  </si>
  <si>
    <t>إن احدهم اساء الادب فتصويبه و نصحه و إعانته على الصواب هو ما نحتاج إليه، اما أن يخطئ الخاطئ فنرد عليه بأقبح الالفاظ و الأخلاق، فلم نجني من ردنا الا الاساءة في حقنا مرة اخرى، لم نرفض المحاضرة الا و نحن ذوو دين و مبدأ، فلنلتزم به اذن
#نرحب_بمشروع_ليلى_في_قطر
#نرفض_محاضرة_مشروع_ليلى</t>
  </si>
  <si>
    <t>طبيعي كل انسان غيور على دينه يستنكر هالامر الخارج عن دينا وعاداتنا وتقاليدنا 
عفا الله عن من شجع على حضورهم  #نرفض_محاضره_مشروع_ليلي
#نرحب_بمشروع_ليلى_في_قطر</t>
  </si>
  <si>
    <t>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</si>
  <si>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استغرب استماتت المدافعين عن الفرقه ! يعني ماشفنا استماتتكم بالدفاع عن اوطانكم الي هي اولى من استماتتكم في حب فرقه والدفاع عنها ...بغض النظر عن ماتقدمه او عن ميول اعضائها الجنسيه... نصيحه وقف مع نفسك واسأل نفسك " انا صاحي؟ ولا تافه ؟ ولا مجنون؟ #نرحب_بمشروع_ليلى_في_قطر</t>
  </si>
  <si>
    <t>State of Qatar constitution  #نرحب_بمشروع_ليلى_في_قطر https://t.co/DFqfzcFwJ8</t>
  </si>
  <si>
    <t>#نرحب_بمشروع_ليلى_في_قطر
الواحد يخاف يتلفظ بألفاظ
يسكرون فيها حسابه</t>
  </si>
  <si>
    <t>#نرحب_بمشروع_ليلى_في_قطر
محشومين اخوانا المقيمين من 
هاللقله القليله من الشواذ والمرضى
النفسيين .. مثل ماعندنا كم عنز
مايمثلونا هم ابتلوا  بكم صخله
فلا تعممون جزاكم الله خيير</t>
  </si>
  <si>
    <t>#نرحب_بمشروع_ليلى_في_قطر
ليش العالم تبي تربط بين ردود
الناس على المؤيدين لحفل الشواذ
وبين جنسياتهم ...
فلسطيني قطري اجنبي ...
مهما كانت جنسيته فهو منبوذ
من مجتمعنا 
لاحد يخلط الأمور ...</t>
  </si>
  <si>
    <t>#نرحب_بمشروع_ليلى_في_قطر 
.
من يتحدّث هُنا عن شيء لا شأن له بقطر، الدولة ليست دولتك حتى تُبدي رأيك، انت أتيت للعيش بها فقط، اما ان ترفض او تؤيد احتفظ برأيك لـ نفسك او عُد حيث دولتك، من اعتقد ان الديمقراطية هنا تكفل له حرية ابداء الراي لشؤون مجتمعنا يتفضل "يطلع برى" 🙂 ..</t>
  </si>
  <si>
    <t>Stop rejecting diversity and differences. It’s inevitable that one day those who you are rejecting  will lead this country. وعن الاستشراف. so might as well be on their good side. #نرحب_بمشروع_ليلى_في_قطر</t>
  </si>
  <si>
    <t>@JBT_86 كفاية سذاجة وطيبة.. المفروض الجرائم الالكترونية تتبع حساباتهم وتتخذ فيهم اجراءات ( تسفير) يروحون بلادهم وهناك يتوقحون ع مجتمعنا وثقافته وديننا @MOI_Qatar #نرحب_بمشروع_ليلى_في_قطر  #لا_نرحب_بالقذارة</t>
  </si>
  <si>
    <t>شعب يعتز بدينه وتقاليده وعاداته رفض محاضرة للشواذ ، الفيفا وش دخلهم في الموضوع ؟ البعض يحسسنا ان هالمحاضرة لو ما تمّت بيأثر ذلك على استضافة قطر للمونديال .. قطر انظف من وجودهم ووجودكم قطر للمحترمين فقط فلا ترفع صوتك وعيش فيها بسلام يااا هذا #نرحب_بمشروع_ليلى_في_قطر</t>
  </si>
  <si>
    <t>@JBT_86 @Mi_Amore_Qtr اشددخل 🙂💔
من كثر ما شفت عقليات فهالهشتاقات #نرفض_محاضرة_مشروع_ليلى 
#نرحب_بمشروع_ليلى_في_قطر 
اتحمس ارد عقب اترفع صراحه.. 
يعني الي يسوي مقارنه بين القضية الفلسطينية وهالفرقة والي يقاؤن وجودها بكأس العالم ..</t>
  </si>
  <si>
    <t>الواحد ما يدري من وين يلاقيها 
جامعة 
دوام 
والا 
هالهستاق 
#نرفض_محاضرة_مشروع_ليلى 
#نرحب_بمشروع_ليلى_في_قطر 
وتفاهته .. 🤢🤕</t>
  </si>
  <si>
    <t>سواء تم الترحيب او لم يتم .. يجب علينا احترام جميع الآراء .. ودون المساس بأعراض او أخلاق من يعارضنا .. زد على ذلك تقبل الرأي والرأي الآخر .. وفي النهاية سوف يسود ما ترا الجهات المختصة مناسب لقوانين وأعراف وعادات والأهم ( عقيدة ) مجتمعنا  #نرحب_بمشروع_ليلى_في_قطر</t>
  </si>
  <si>
    <t>#نرحب_بمشروع_ليلى_في_قطر https://t.co/UmG0K5kgxQ</t>
  </si>
  <si>
    <t>#نرفض_محاضرة_مشروع_ليلى
اشتغلوهم الفلس طن.
#نرحب_بمشروع_ليلى_في_قطر https://t.co/xhkQgywjD3</t>
  </si>
  <si>
    <t>#نرحب_بمشروع_ليلى_في_قطر 
لما نسنتكر المنكر و نرفضه ف هاي شي فرضه علينا ديننا الحنيف ، قال صلى الله عليه وسلم:( من رأى منكم منكرا فليغيره بيده ، فإن لم يستطع فبلسانه ، فإن لم يستطع فبقلبه ، وذلك أضعف الإيمان ) رواه مسلم.</t>
  </si>
  <si>
    <t>يا جماعه لا يجرونكم بهاشتاق قد يكون لغم من #دار_خنور،  أكثر الحسابات وهميه ولا تربطوها بالجنسيه ، اذا كان هناك نسبه قليله لا تمثلهم ، كما ان هناك قطريين مغسول مخهم  مع العرض وهم حثاله بلا شك .
#نرحب_بمشروع_ليلى_في_قطر</t>
  </si>
  <si>
    <t>@JBT_86 والله ما جاكم من كأس العالم إلا الذل والهوان، استظافة الكيان الصهيوني شواذ مشروبات كحولية وغيرها من الشين ما لذ وطاب.
افهم بس قطر بحاجة لهدرجه لكأس العالم او بحاجه لفلوس زيادة !!!!!
#نرحب_بمشروع_ليلى_في_قطر</t>
  </si>
  <si>
    <t>الكل شاد حيله على المقيمين والأجانب اللي وراء تنظيم الحفل معقول مافي ولا مسؤول قطري واحد مرت عليه الإجراءات بكل الأقسام من بداية التشاور الى الموافقة ادارة التنظيم ولا علاقات العامة ولا الإدارة المالية معقول From A to Z الكل اجنبي !!!فيه ان الموضوع🤷🏻‍♀️ #نرحب_بمشروع_ليلى_في_قطر</t>
  </si>
  <si>
    <t>لا ترحيب بمشروع المخانيث في قطر واحتفلوا  في دولكم ، و قطر ليست دار دعاره ، قطر دولة مسلمة  واسلامها يحرم حفلات المخانيث .  #نرحب_بمشروع_ليلى_في_قطر</t>
  </si>
  <si>
    <t>هاشتاق صهيوني بحت لخلق فتنه داخل قطر اتمنى ان نكون واعين لما يجري #نرحب_بمشروع_ليلى_في_قطر</t>
  </si>
  <si>
    <t>#نرحب_بمشروع_ليلى_في_قطر بالنهايه الحكومه القطريه راح ترحب بالشواذ وتعطيهم حقوقهم وتعاقب كل من يتعرض لهم من اجل استضافه كاس العالم وتحسين صورتها امام الغرب، المواطن قطري بيرفض بالبدايه بس بعدين راح يتعود ويتقبل غصبا عنه</t>
  </si>
  <si>
    <t>لا #نرحب_بمشروع_ليلى_في_قطر
أرجوألاتزعج ممارستي حقي بحريةالتعبير أحد
أنامسلمةوبلدي مسلم
ويحرم الإسلام الإباحيةوالشذوذ
ويجرم خدش الحياءوإن وجدإقرار دولي لكل ذلك
فثمة إقرار دولي بحرية المعتقد
والمعتقد المعتنق بقطر رافض
يحترم الإسلام الاختلاف
لكنه يرفض الشذوذ
هلا احترم ذلك المختلف؟</t>
  </si>
  <si>
    <t>الحمدلله تم إلغاء الحفل في #قطر وجزى الله خيرا كل من كان له يد في إلغاءه  
أتمنى من الأخوة إنهاء النقاش ولا تسمحوا لأحد بأن يستغل هذا الموضوع لبث الفرقة والشحناء في المجتمع
 #نرحب_بمشروع_ليلى_في_قطر</t>
  </si>
  <si>
    <t>واجد ذباب مندسين بهالهاشتاق ودهم يشعللونها بأسماء ومعرفات وهمية انتبهوا ؟!! الحفلة إنلغت لأنها تعارض الدين والمجتمع الإسلامي ونثمّن هذا الموقف من مؤسسة قطر والقائمين عليها ولاعزاء للحاقدين 😁😁 #نرحب_بمشروع_ليلى_في_قطر</t>
  </si>
  <si>
    <t>صورة تمثّلهم ، حاولوا يتطاولون على شعب وقيم ودين ومبادئ وعادات وتقاليد وفي الاخير اختفوا منهم من اغلق حسابه ومنهم من جعله برايفت يعتقدون ان الامر انتهى لا يانكرة انت وهي ما انتهى الموضوع .. تسكر حسابك او تلغيه بيتلونك مع اذنك قريب ان شاء الله #نرحب_بمشروع_ليلى_في_قطر https://t.co/fRRDyjH0S8</t>
  </si>
  <si>
    <t>نفسي اعرف ماهي شروط قبول البعض في جامعات قطر فاونديشن ؟ واشلون ناس بالعقليات هذه والانحطاط يقبلون ويحصلون على منح  وبعدها يهاجرون ويقولون لك قطر رجعية وكنت مضطهدين بعد ما يتخرجون ببساطة ( الكلب لما يشبع يرفس ) يا كلاب (عز الله القارئ)   #نرحب_بمشروع_ليلى_في_قطر</t>
  </si>
  <si>
    <t>رحبوا فيكم الجن ان شاء الله  في حزت مغرب 🙂🙂 #نرحب_بمشروع_ليلى_في_قطر</t>
  </si>
  <si>
    <t>هذي الشاذة عطتني حظر 😂💔
طبعاً هي تطالب بالحفل ومستميته وتدافع عنهم 
#نرحب_بمشروع_ليلى_في_قطر 
#نرفض_محاضرة_مشروع_ليلى https://t.co/QxdEKZqNjH</t>
  </si>
  <si>
    <t>@marcowenjones @mashrou3leila Thanks, Marc! Interesting. Indeed, worth studying. Can you share the data for the opposite trend? #نرحب_بمشروع_ليلى_في_قطر</t>
  </si>
  <si>
    <t>الي مو مواطنيين و جالسين يتفلسفون اكلو تبن ولا انقلعو محل ماجيتو ولا تتدخلون في امور داخليه تخصنا الله يلعن الساعه الي جيتو فيها بس   #نرحب_بمشروع_ليلى_في_قطر</t>
  </si>
  <si>
    <t>نعيد ونكرر ونقول يا غريب كن اديب او انجلعو محل ماجيتو  #نرحب_بمشروع_ليلى_في_قطر</t>
  </si>
  <si>
    <t>يا غريب كون اديب 
عيب عليكم والله عايشين في هلبلاد الي ماضرتكم بشي وامن وامان وخير ونعمه بدال ماتشكرون تذمون قولو الحمدالله على النعمه الي انتو فيها واحترمو قوانين البلاد👍🏻
 #نرحب_بمشروع_ليلى_في_قطر</t>
  </si>
  <si>
    <t>https://twitter.com/fidaazaanin/status/1223586881398562817</t>
  </si>
  <si>
    <t>قطر نرحب_بمشروع_ليلى_في_قطر</t>
  </si>
  <si>
    <t>mashrou mashrouleila نرحب_بمشروع_ليلى_في_قطر</t>
  </si>
  <si>
    <t>نرحب_بمشروع_ليلى_في_قطر لا_نرحب_بالقذارة</t>
  </si>
  <si>
    <t>دار_خنور</t>
  </si>
  <si>
    <t>دار_خنور نرحب_بمشروع_ليلى_في_قطر</t>
  </si>
  <si>
    <t>نرحب_بمشروع_ليلى_في_قطر الشاذه</t>
  </si>
  <si>
    <t>https://pbs.twimg.com/media/EPsmWBuX0AAOH5H.jpg</t>
  </si>
  <si>
    <t>https://pbs.twimg.com/ext_tw_video_thumb/1223676878550175744/pu/img/8uiDzFszn19WepCP.jpg</t>
  </si>
  <si>
    <t>https://pbs.twimg.com/media/EPuIGf_WkAAfs7j.jpg</t>
  </si>
  <si>
    <t>https://pbs.twimg.com/media/EPvmcE9X0AAp_qC.jpg</t>
  </si>
  <si>
    <t>https://pbs.twimg.com/tweet_video_thumb/EPvongyXUAAkghh.jpg</t>
  </si>
  <si>
    <t>https://pbs.twimg.com/media/EPvvVDNXsAAH1CT.jpg</t>
  </si>
  <si>
    <t>https://pbs.twimg.com/media/EPwAU2DXUAASjfG.jpg</t>
  </si>
  <si>
    <t>https://pbs.twimg.com/tweet_video_thumb/EPwtAy_W4AIeDFm.jpg</t>
  </si>
  <si>
    <t>https://pbs.twimg.com/tweet_video_thumb/EPwuu1YWAAEcJWB.jpg</t>
  </si>
  <si>
    <t>https://pbs.twimg.com/media/EPxlzY_XkAIZC9S.jpg</t>
  </si>
  <si>
    <t>https://pbs.twimg.com/media/EPx1pw7WkAAhH_Z.jpg</t>
  </si>
  <si>
    <t>https://pbs.twimg.com/media/EPtuhQXW4AIiETn.jpg</t>
  </si>
  <si>
    <t>http://pbs.twimg.com/profile_images/1105704913076736000/ZIvwGPjR_normal.png</t>
  </si>
  <si>
    <t>http://pbs.twimg.com/profile_images/1173166090869977088/gQY12HDL_normal.jpg</t>
  </si>
  <si>
    <t>http://pbs.twimg.com/profile_images/1223416073531334657/L7Tjj9km_normal.jpg</t>
  </si>
  <si>
    <t>http://pbs.twimg.com/profile_images/1223891517078736897/4H4i4IlV_normal.jpg</t>
  </si>
  <si>
    <t>http://pbs.twimg.com/profile_images/1216119367592792064/Ua2Azqsy_normal.jpg</t>
  </si>
  <si>
    <t>http://pbs.twimg.com/profile_images/1221643945006026753/lTH6hh6__normal.jpg</t>
  </si>
  <si>
    <t>http://pbs.twimg.com/profile_images/1115246353150545921/FJZD1B6N_normal.jpg</t>
  </si>
  <si>
    <t>http://pbs.twimg.com/profile_images/1200909709596860417/huHOB7eO_normal.jpg</t>
  </si>
  <si>
    <t>http://pbs.twimg.com/profile_images/1215752036475600902/hambIfdt_normal.jpg</t>
  </si>
  <si>
    <t>http://pbs.twimg.com/profile_images/1186444035398995970/dF1bkz-d_normal.jpg</t>
  </si>
  <si>
    <t>http://pbs.twimg.com/profile_images/1223013766331281409/Qq0kFuZn_normal.jpg</t>
  </si>
  <si>
    <t>http://pbs.twimg.com/profile_images/1168950241074253825/Ku_ieM_q_normal.jpg</t>
  </si>
  <si>
    <t>http://pbs.twimg.com/profile_images/1201248716017086466/8TkJmxk4_normal.jpg</t>
  </si>
  <si>
    <t>http://pbs.twimg.com/profile_images/750326637212921856/IHyG9hZo_normal.jpg</t>
  </si>
  <si>
    <t>http://pbs.twimg.com/profile_images/1223932423987236865/G8uHP93-_normal.jpg</t>
  </si>
  <si>
    <t>http://pbs.twimg.com/profile_images/1216397857508470785/zn03dLLx_normal.jpg</t>
  </si>
  <si>
    <t>http://pbs.twimg.com/profile_images/1197345026189221888/QZ-LvtGJ_normal.jpg</t>
  </si>
  <si>
    <t>http://pbs.twimg.com/profile_images/1223591059055357952/DvjdrDdy_normal.jpg</t>
  </si>
  <si>
    <t>http://pbs.twimg.com/profile_images/1150643786487410688/_VAkl2-4_normal.jpg</t>
  </si>
  <si>
    <t>http://pbs.twimg.com/profile_images/1188148685491916800/Pca9hG3M_normal.jpg</t>
  </si>
  <si>
    <t>http://pbs.twimg.com/profile_images/1219873494751678464/YhRH8-7U_normal.jpg</t>
  </si>
  <si>
    <t>http://pbs.twimg.com/profile_images/1182069020385857536/50dWPuN9_normal.jpg</t>
  </si>
  <si>
    <t>http://pbs.twimg.com/profile_images/893741178042109952/pj7JKbOc_normal.jpg</t>
  </si>
  <si>
    <t>http://pbs.twimg.com/profile_images/1209047135188111367/KWUKtzPL_normal.jpg</t>
  </si>
  <si>
    <t>http://pbs.twimg.com/profile_images/1045081740585422848/C0usdf9g_normal.jpg</t>
  </si>
  <si>
    <t>http://pbs.twimg.com/profile_images/1211766648853716992/wcLq3ccs_normal.jpg</t>
  </si>
  <si>
    <t>http://pbs.twimg.com/profile_images/1212517304442994688/n2hIr8VS_normal.jpg</t>
  </si>
  <si>
    <t>http://pbs.twimg.com/profile_images/1168945863948984320/reJjCgm7_normal.jpg</t>
  </si>
  <si>
    <t>http://pbs.twimg.com/profile_images/1223911151085461504/rF7BAIrT_normal.jpg</t>
  </si>
  <si>
    <t>http://pbs.twimg.com/profile_images/1211371367062523909/60ieCngL_normal.jpg</t>
  </si>
  <si>
    <t>http://pbs.twimg.com/profile_images/1216812955943219204/SBPHF8kq_normal.jpg</t>
  </si>
  <si>
    <t>http://pbs.twimg.com/profile_images/1218669052337344512/YLQBDEMO_normal.jpg</t>
  </si>
  <si>
    <t>http://pbs.twimg.com/profile_images/904002352168017921/KeT5B3JM_normal.jpg</t>
  </si>
  <si>
    <t>http://pbs.twimg.com/profile_images/1210019587842101249/kyxtqZ8Z_normal.jpg</t>
  </si>
  <si>
    <t>http://pbs.twimg.com/profile_images/1137143384982851585/5H8D8bU9_normal.jpg</t>
  </si>
  <si>
    <t>http://pbs.twimg.com/profile_images/1192377460962332674/n1o_9cRS_normal.jpg</t>
  </si>
  <si>
    <t>http://pbs.twimg.com/profile_images/890460680847073282/jqN2eAP7_normal.jpg</t>
  </si>
  <si>
    <t>http://pbs.twimg.com/profile_images/1210297638265876482/oiYVQtbs_normal.jpg</t>
  </si>
  <si>
    <t>http://pbs.twimg.com/profile_images/1166940009846517760/Eo56vVW__normal.jpg</t>
  </si>
  <si>
    <t>http://pbs.twimg.com/profile_images/1185630905173467136/Lj-4-r-m_normal.jpg</t>
  </si>
  <si>
    <t>http://pbs.twimg.com/profile_images/1088001489363263488/MvP10Bd7_normal.jpg</t>
  </si>
  <si>
    <t>http://pbs.twimg.com/profile_images/938096805895585792/YMb9gesB_normal.jpg</t>
  </si>
  <si>
    <t>http://pbs.twimg.com/profile_images/1018464402939547649/nSmdsTfx_normal.jpg</t>
  </si>
  <si>
    <t>http://pbs.twimg.com/profile_images/1203428138237284352/7adMDdok_normal.jpg</t>
  </si>
  <si>
    <t>http://pbs.twimg.com/profile_images/1070600925516103680/Vks-fxw9_normal.jpg</t>
  </si>
  <si>
    <t>http://pbs.twimg.com/profile_images/1064051999493234688/X8mVLud-_normal.jpg</t>
  </si>
  <si>
    <t>http://pbs.twimg.com/profile_images/1222395182622167043/oOKQxUPu_normal.jpg</t>
  </si>
  <si>
    <t>http://pbs.twimg.com/profile_images/936326947952619520/bpuH6h8j_normal.jpg</t>
  </si>
  <si>
    <t>http://pbs.twimg.com/profile_images/562721558222082048/ZP4BzDBx_normal.jpeg</t>
  </si>
  <si>
    <t>http://pbs.twimg.com/profile_images/1168972287133069312/ee583uUk_normal.jpg</t>
  </si>
  <si>
    <t>http://pbs.twimg.com/profile_images/1186349938420211712/nCiLRG4d_normal.jpg</t>
  </si>
  <si>
    <t>http://pbs.twimg.com/profile_images/1172210422591709184/OkzHSYu9_normal.jpg</t>
  </si>
  <si>
    <t>http://pbs.twimg.com/profile_images/1200816034875346944/YHqW72Nz_normal.jpg</t>
  </si>
  <si>
    <t>http://pbs.twimg.com/profile_images/1014925876012646400/-i7PSiAa_normal.jpg</t>
  </si>
  <si>
    <t>http://pbs.twimg.com/profile_images/1002633034611425280/72wbZXQn_normal.jpg</t>
  </si>
  <si>
    <t>http://pbs.twimg.com/profile_images/1221324138322767872/d-f6p5AJ_normal.jpg</t>
  </si>
  <si>
    <t>http://pbs.twimg.com/profile_images/1073960475983925248/97WYctiu_normal.jpg</t>
  </si>
  <si>
    <t>http://pbs.twimg.com/profile_images/1181873092605419520/tR_YtSK7_normal.jpg</t>
  </si>
  <si>
    <t>http://pbs.twimg.com/profile_images/1147501633917587456/cKiiPMMs_normal.jpg</t>
  </si>
  <si>
    <t>http://pbs.twimg.com/profile_images/987060452936044544/anNixwCy_normal.jpg</t>
  </si>
  <si>
    <t>http://pbs.twimg.com/profile_images/1160138388500025349/NLnXKhoG_normal.jpg</t>
  </si>
  <si>
    <t>http://pbs.twimg.com/profile_images/1222769342556909568/MqdeQH8V_normal.jpg</t>
  </si>
  <si>
    <t>http://pbs.twimg.com/profile_images/1218150222339149826/byU__ykO_normal.jpg</t>
  </si>
  <si>
    <t>http://pbs.twimg.com/profile_images/1194609291401060353/QyZ_5TQJ_normal.jpg</t>
  </si>
  <si>
    <t>http://pbs.twimg.com/profile_images/1151797134473289728/Gn-FlaWw_normal.jpg</t>
  </si>
  <si>
    <t>http://pbs.twimg.com/profile_images/1213628938133680129/DnCK-acs_normal.jpg</t>
  </si>
  <si>
    <t>http://pbs.twimg.com/profile_images/987267459832074241/HWUHTC5h_normal.jpg</t>
  </si>
  <si>
    <t>http://pbs.twimg.com/profile_images/888500590476767232/N-_pkxQD_normal.jpg</t>
  </si>
  <si>
    <t>http://pbs.twimg.com/profile_images/1161623534134673410/xHWyoEta_normal.jpg</t>
  </si>
  <si>
    <t>http://pbs.twimg.com/profile_images/478785521859035137/q8lrm24D_normal.jpeg</t>
  </si>
  <si>
    <t>http://pbs.twimg.com/profile_images/675020901960806401/GTthGyJH_normal.jpg</t>
  </si>
  <si>
    <t>http://pbs.twimg.com/profile_images/1149043442154180612/JHqezTN2_normal.jpg</t>
  </si>
  <si>
    <t>http://pbs.twimg.com/profile_images/1188751614468935680/OSO8OpqL_normal.jpg</t>
  </si>
  <si>
    <t>http://pbs.twimg.com/profile_images/916338043337850880/ZS0b3zvU_normal.jpg</t>
  </si>
  <si>
    <t>http://pbs.twimg.com/profile_images/2067393954/image_normal.jpg</t>
  </si>
  <si>
    <t>http://pbs.twimg.com/profile_images/693548376374317057/4sdA6o0c_normal.jpg</t>
  </si>
  <si>
    <t>http://pbs.twimg.com/profile_images/1211029198988599298/PFZSlHz7_normal.jpg</t>
  </si>
  <si>
    <t>http://pbs.twimg.com/profile_images/1202670216670597120/9NoPFuwD_normal.jpg</t>
  </si>
  <si>
    <t>http://pbs.twimg.com/profile_images/1195850366648299520/pM9mysM1_normal.jpg</t>
  </si>
  <si>
    <t>http://pbs.twimg.com/profile_images/1218546030364569600/jYsDlg2w_normal.jpg</t>
  </si>
  <si>
    <t>http://pbs.twimg.com/profile_images/897198352118542337/jr1gazVB_normal.jpg</t>
  </si>
  <si>
    <t>http://pbs.twimg.com/profile_images/1056430137242198016/dq_5Qzjy_normal.jpg</t>
  </si>
  <si>
    <t>http://pbs.twimg.com/profile_images/875735544193568768/MNpUR8rT_normal.jpg</t>
  </si>
  <si>
    <t>http://pbs.twimg.com/profile_images/531108052489875456/MV9WXBWL_normal.png</t>
  </si>
  <si>
    <t>http://pbs.twimg.com/profile_images/1202084440765337601/PlmC_EVR_normal.jpg</t>
  </si>
  <si>
    <t>http://pbs.twimg.com/profile_images/867816053501513728/8UwoEwZf_normal.jpg</t>
  </si>
  <si>
    <t>http://pbs.twimg.com/profile_images/1080963831868796929/EHtabsHw_normal.jpg</t>
  </si>
  <si>
    <t>http://pbs.twimg.com/profile_images/1335465277/6b097e81854948542ce2e832268c82a5_normal.jpg</t>
  </si>
  <si>
    <t>http://pbs.twimg.com/profile_images/1210795353429008384/GEVrZoZf_normal.jpg</t>
  </si>
  <si>
    <t>http://pbs.twimg.com/profile_images/1201824504844038144/2gRR7a0d_normal.jpg</t>
  </si>
  <si>
    <t>http://pbs.twimg.com/profile_images/1190331436118749187/DslYTK8J_normal.jpg</t>
  </si>
  <si>
    <t>http://pbs.twimg.com/profile_images/907582509759717376/XsM0_MLF_normal.jpg</t>
  </si>
  <si>
    <t>http://pbs.twimg.com/profile_images/960282430694445062/wsTYHNQ-_normal.jpg</t>
  </si>
  <si>
    <t>http://pbs.twimg.com/profile_images/1167737291873427457/qn1xj_Q3_normal.jpg</t>
  </si>
  <si>
    <t>http://pbs.twimg.com/profile_images/1208010934230274049/sZu24z0m_normal.jpg</t>
  </si>
  <si>
    <t>http://pbs.twimg.com/profile_images/1170410594538807298/OPJkKDek_normal.jpg</t>
  </si>
  <si>
    <t>http://pbs.twimg.com/profile_images/1209623676255113217/lnk-Tn22_normal.jpg</t>
  </si>
  <si>
    <t>http://pbs.twimg.com/profile_images/1223148908135813122/xve5bObv_normal.jpg</t>
  </si>
  <si>
    <t>http://pbs.twimg.com/profile_images/1217424159736848384/_As-Tebe_normal.jpg</t>
  </si>
  <si>
    <t>http://pbs.twimg.com/profile_images/1212413718937645058/UePiO0wW_normal.jpg</t>
  </si>
  <si>
    <t>http://pbs.twimg.com/profile_images/1209453261989859328/wYsgqFsJ_normal.jpg</t>
  </si>
  <si>
    <t>http://pbs.twimg.com/profile_images/1222356833916067840/bQ1y10XE_normal.jpg</t>
  </si>
  <si>
    <t>http://pbs.twimg.com/profile_images/929405943586217990/sslYnpzz_normal.jpg</t>
  </si>
  <si>
    <t>http://pbs.twimg.com/profile_images/1182273812336988161/qgzXejyX_normal.jpg</t>
  </si>
  <si>
    <t>http://pbs.twimg.com/profile_images/1223463340384628737/74TZm6Hu_normal.jpg</t>
  </si>
  <si>
    <t>http://pbs.twimg.com/profile_images/1182144435351633921/NgEMaCMP_normal.jpg</t>
  </si>
  <si>
    <t>http://pbs.twimg.com/profile_images/1106192715014987776/Y9qllQPq_normal.jpg</t>
  </si>
  <si>
    <t>http://pbs.twimg.com/profile_images/1209069073524568065/YaS2EXLM_normal.jpg</t>
  </si>
  <si>
    <t>http://pbs.twimg.com/profile_images/1198548921930440704/HMXq7vjt_normal.jpg</t>
  </si>
  <si>
    <t>http://pbs.twimg.com/profile_images/1223259546807947264/5nw8bxu__normal.jpg</t>
  </si>
  <si>
    <t>http://pbs.twimg.com/profile_images/1148158916569829376/RUxvdsQW_normal.jpg</t>
  </si>
  <si>
    <t>http://pbs.twimg.com/profile_images/946797236280848385/D9laH6Ek_normal.jpg</t>
  </si>
  <si>
    <t>http://pbs.twimg.com/profile_images/1187364381962784769/fjHie9ju_normal.jpg</t>
  </si>
  <si>
    <t>http://pbs.twimg.com/profile_images/737877429075771392/hERMG-SY_normal.jpg</t>
  </si>
  <si>
    <t>http://pbs.twimg.com/profile_images/1219959333867458560/Lf8F1FpG_normal.jpg</t>
  </si>
  <si>
    <t>http://pbs.twimg.com/profile_images/955380296588955648/Tw_rKFkS_normal.jpg</t>
  </si>
  <si>
    <t>http://pbs.twimg.com/profile_images/1141427816459886593/EbCsb5gJ_normal.jpg</t>
  </si>
  <si>
    <t>http://pbs.twimg.com/profile_images/1209137441027842048/cKrrR7GV_normal.jpg</t>
  </si>
  <si>
    <t>http://pbs.twimg.com/profile_images/696882645393870849/9FMqZ8XZ_normal.jpg</t>
  </si>
  <si>
    <t>http://pbs.twimg.com/profile_images/1223830154943901696/CKcS3w1z_normal.jpg</t>
  </si>
  <si>
    <t>http://pbs.twimg.com/profile_images/1031472744230277120/NECjmo_P_normal.jpg</t>
  </si>
  <si>
    <t>http://pbs.twimg.com/profile_images/1138832144904654849/lCvAANUt_normal.jpg</t>
  </si>
  <si>
    <t>http://pbs.twimg.com/profile_images/1188928523882422272/5OeUH30v_normal.jpg</t>
  </si>
  <si>
    <t>http://pbs.twimg.com/profile_images/1215960237804589056/sdDxl9RN_normal.jpg</t>
  </si>
  <si>
    <t>http://pbs.twimg.com/profile_images/1738291271/IMG_0010_normal.JPG</t>
  </si>
  <si>
    <t>http://pbs.twimg.com/profile_images/1216838044709421057/jfqO6XWL_normal.jpg</t>
  </si>
  <si>
    <t>http://pbs.twimg.com/profile_images/1208446036009783297/G9zyf4Qc_normal.jpg</t>
  </si>
  <si>
    <t>http://pbs.twimg.com/profile_images/1217096533247778817/Y7hKUXHk_normal.jpg</t>
  </si>
  <si>
    <t>http://pbs.twimg.com/profile_images/890306072635985920/9hqX3tB0_normal.jpg</t>
  </si>
  <si>
    <t>http://pbs.twimg.com/profile_images/1104853466130853889/y_OQBB7B_normal.jpg</t>
  </si>
  <si>
    <t>http://pbs.twimg.com/profile_images/881581103999586305/LuVk-Svx_normal.jpg</t>
  </si>
  <si>
    <t>http://pbs.twimg.com/profile_images/1168969711767494659/5Slr2qLq_normal.jpg</t>
  </si>
  <si>
    <t>http://pbs.twimg.com/profile_images/1013450549209911303/QdDK1RYm_normal.jpg</t>
  </si>
  <si>
    <t>http://pbs.twimg.com/profile_images/1168776915446091777/5nJ1o7YK_normal.jpg</t>
  </si>
  <si>
    <t>http://pbs.twimg.com/profile_images/412205587925983232/rIRfxvT0_normal.jpeg</t>
  </si>
  <si>
    <t>http://pbs.twimg.com/profile_images/1019514860441427969/7mQCd9CM_normal.jpg</t>
  </si>
  <si>
    <t>http://pbs.twimg.com/profile_images/869099878319837184/56bgDcLQ_normal.jpg</t>
  </si>
  <si>
    <t>http://pbs.twimg.com/profile_images/1010491109032808448/ZsAS2Q1t_normal.jpg</t>
  </si>
  <si>
    <t>http://pbs.twimg.com/profile_images/1133899613533024256/wWNsjHdi_normal.jpg</t>
  </si>
  <si>
    <t>http://pbs.twimg.com/profile_images/1095093523093819395/1wO35n9P_normal.jpg</t>
  </si>
  <si>
    <t>http://pbs.twimg.com/profile_images/1200296461117861888/V2D2vEz-_normal.jpg</t>
  </si>
  <si>
    <t>http://pbs.twimg.com/profile_images/1207563552787091457/3jsE2wh5_normal.jpg</t>
  </si>
  <si>
    <t>http://pbs.twimg.com/profile_images/1147080276591435778/4fDHA9L2_normal.png</t>
  </si>
  <si>
    <t>http://pbs.twimg.com/profile_images/1220103354631753730/vXYJMifM_normal.jpg</t>
  </si>
  <si>
    <t>http://pbs.twimg.com/profile_images/902249148317024256/-f_HMS96_normal.jpg</t>
  </si>
  <si>
    <t>http://pbs.twimg.com/profile_images/1112027554532245504/NWbHFAYv_normal.jpg</t>
  </si>
  <si>
    <t>http://pbs.twimg.com/profile_images/917156049920122881/nw1n093s_normal.jpg</t>
  </si>
  <si>
    <t>http://pbs.twimg.com/profile_images/1212514782445654016/qZkWS3pg_normal.jpg</t>
  </si>
  <si>
    <t>http://pbs.twimg.com/profile_images/1210494456161550338/Cei_XFf2_normal.jpg</t>
  </si>
  <si>
    <t>http://pbs.twimg.com/profile_images/1221517025488592896/N7zmITP1_normal.jpg</t>
  </si>
  <si>
    <t>http://pbs.twimg.com/profile_images/1204637908323504128/ZfjkqK6C_normal.jpg</t>
  </si>
  <si>
    <t>http://pbs.twimg.com/profile_images/1154969690739040256/WMVddSp-_normal.jpg</t>
  </si>
  <si>
    <t>http://pbs.twimg.com/profile_images/1053796660252495872/8sVoHoqn_normal.jpg</t>
  </si>
  <si>
    <t>http://pbs.twimg.com/profile_images/1223704021346766855/nLydB3Vv_normal.jpg</t>
  </si>
  <si>
    <t>23:08:23</t>
  </si>
  <si>
    <t>06:58:25</t>
  </si>
  <si>
    <t>07:34:50</t>
  </si>
  <si>
    <t>08:33:06</t>
  </si>
  <si>
    <t>09:21:49</t>
  </si>
  <si>
    <t>09:56:26</t>
  </si>
  <si>
    <t>10:16:04</t>
  </si>
  <si>
    <t>10:31:31</t>
  </si>
  <si>
    <t>11:08:37</t>
  </si>
  <si>
    <t>12:19:45</t>
  </si>
  <si>
    <t>12:42:32</t>
  </si>
  <si>
    <t>13:05:15</t>
  </si>
  <si>
    <t>13:08:05</t>
  </si>
  <si>
    <t>13:08:15</t>
  </si>
  <si>
    <t>14:11:00</t>
  </si>
  <si>
    <t>14:27:39</t>
  </si>
  <si>
    <t>15:15:38</t>
  </si>
  <si>
    <t>15:25:10</t>
  </si>
  <si>
    <t>15:50:21</t>
  </si>
  <si>
    <t>16:02:34</t>
  </si>
  <si>
    <t>06:59:18</t>
  </si>
  <si>
    <t>10:21:03</t>
  </si>
  <si>
    <t>16:19:25</t>
  </si>
  <si>
    <t>16:27:45</t>
  </si>
  <si>
    <t>17:15:06</t>
  </si>
  <si>
    <t>17:53:03</t>
  </si>
  <si>
    <t>18:12:13</t>
  </si>
  <si>
    <t>18:12:48</t>
  </si>
  <si>
    <t>18:27:47</t>
  </si>
  <si>
    <t>18:33:14</t>
  </si>
  <si>
    <t>18:35:22</t>
  </si>
  <si>
    <t>18:35:25</t>
  </si>
  <si>
    <t>18:36:34</t>
  </si>
  <si>
    <t>18:36:57</t>
  </si>
  <si>
    <t>18:39:36</t>
  </si>
  <si>
    <t>18:39:55</t>
  </si>
  <si>
    <t>18:43:36</t>
  </si>
  <si>
    <t>18:56:04</t>
  </si>
  <si>
    <t>19:01:41</t>
  </si>
  <si>
    <t>19:05:45</t>
  </si>
  <si>
    <t>19:12:45</t>
  </si>
  <si>
    <t>19:14:39</t>
  </si>
  <si>
    <t>19:17:12</t>
  </si>
  <si>
    <t>19:21:40</t>
  </si>
  <si>
    <t>19:24:11</t>
  </si>
  <si>
    <t>19:26:04</t>
  </si>
  <si>
    <t>19:29:50</t>
  </si>
  <si>
    <t>19:32:30</t>
  </si>
  <si>
    <t>19:34:33</t>
  </si>
  <si>
    <t>19:36:20</t>
  </si>
  <si>
    <t>19:36:43</t>
  </si>
  <si>
    <t>19:43:38</t>
  </si>
  <si>
    <t>19:44:46</t>
  </si>
  <si>
    <t>19:46:55</t>
  </si>
  <si>
    <t>19:47:36</t>
  </si>
  <si>
    <t>19:47:46</t>
  </si>
  <si>
    <t>19:49:03</t>
  </si>
  <si>
    <t>19:51:19</t>
  </si>
  <si>
    <t>19:52:14</t>
  </si>
  <si>
    <t>19:09:09</t>
  </si>
  <si>
    <t>19:11:07</t>
  </si>
  <si>
    <t>19:14:28</t>
  </si>
  <si>
    <t>19:52:43</t>
  </si>
  <si>
    <t>19:52:38</t>
  </si>
  <si>
    <t>19:52:49</t>
  </si>
  <si>
    <t>19:56:50</t>
  </si>
  <si>
    <t>19:56:52</t>
  </si>
  <si>
    <t>20:03:55</t>
  </si>
  <si>
    <t>20:08:23</t>
  </si>
  <si>
    <t>20:14:35</t>
  </si>
  <si>
    <t>20:18:34</t>
  </si>
  <si>
    <t>20:26:09</t>
  </si>
  <si>
    <t>20:27:24</t>
  </si>
  <si>
    <t>20:29:32</t>
  </si>
  <si>
    <t>20:45:52</t>
  </si>
  <si>
    <t>20:53:43</t>
  </si>
  <si>
    <t>20:54:57</t>
  </si>
  <si>
    <t>20:58:25</t>
  </si>
  <si>
    <t>20:59:21</t>
  </si>
  <si>
    <t>20:59:25</t>
  </si>
  <si>
    <t>23:32:04</t>
  </si>
  <si>
    <t>21:02:20</t>
  </si>
  <si>
    <t>21:24:55</t>
  </si>
  <si>
    <t>21:34:24</t>
  </si>
  <si>
    <t>21:34:46</t>
  </si>
  <si>
    <t>21:35:19</t>
  </si>
  <si>
    <t>21:35:59</t>
  </si>
  <si>
    <t>21:38:57</t>
  </si>
  <si>
    <t>21:41:07</t>
  </si>
  <si>
    <t>21:45:41</t>
  </si>
  <si>
    <t>21:54:28</t>
  </si>
  <si>
    <t>21:57:15</t>
  </si>
  <si>
    <t>22:07:22</t>
  </si>
  <si>
    <t>22:08:44</t>
  </si>
  <si>
    <t>22:13:04</t>
  </si>
  <si>
    <t>22:14:56</t>
  </si>
  <si>
    <t>22:15:58</t>
  </si>
  <si>
    <t>22:20:14</t>
  </si>
  <si>
    <t>09:41:31</t>
  </si>
  <si>
    <t>19:16:13</t>
  </si>
  <si>
    <t>22:23:53</t>
  </si>
  <si>
    <t>22:25:46</t>
  </si>
  <si>
    <t>22:29:25</t>
  </si>
  <si>
    <t>22:30:46</t>
  </si>
  <si>
    <t>20:58:35</t>
  </si>
  <si>
    <t>22:34:39</t>
  </si>
  <si>
    <t>22:42:32</t>
  </si>
  <si>
    <t>23:00:33</t>
  </si>
  <si>
    <t>23:13:20</t>
  </si>
  <si>
    <t>23:14:12</t>
  </si>
  <si>
    <t>23:18:58</t>
  </si>
  <si>
    <t>23:59:22</t>
  </si>
  <si>
    <t>00:05:45</t>
  </si>
  <si>
    <t>18:33:17</t>
  </si>
  <si>
    <t>18:38:25</t>
  </si>
  <si>
    <t>00:05:14</t>
  </si>
  <si>
    <t>00:27:22</t>
  </si>
  <si>
    <t>00:35:34</t>
  </si>
  <si>
    <t>01:13:53</t>
  </si>
  <si>
    <t>01:15:16</t>
  </si>
  <si>
    <t>01:34:33</t>
  </si>
  <si>
    <t>02:04:51</t>
  </si>
  <si>
    <t>02:12:55</t>
  </si>
  <si>
    <t>02:53:56</t>
  </si>
  <si>
    <t>02:53:57</t>
  </si>
  <si>
    <t>02:59:10</t>
  </si>
  <si>
    <t>02:17:52</t>
  </si>
  <si>
    <t>03:04:00</t>
  </si>
  <si>
    <t>03:20:35</t>
  </si>
  <si>
    <t>03:32:40</t>
  </si>
  <si>
    <t>03:05:41</t>
  </si>
  <si>
    <t>03:39:45</t>
  </si>
  <si>
    <t>00:28:32</t>
  </si>
  <si>
    <t>11:11:41</t>
  </si>
  <si>
    <t>03:32:21</t>
  </si>
  <si>
    <t>03:41:11</t>
  </si>
  <si>
    <t>03:45:56</t>
  </si>
  <si>
    <t>03:52:01</t>
  </si>
  <si>
    <t>04:11:12</t>
  </si>
  <si>
    <t>04:15:42</t>
  </si>
  <si>
    <t>04:17:09</t>
  </si>
  <si>
    <t>04:19:05</t>
  </si>
  <si>
    <t>04:10:54</t>
  </si>
  <si>
    <t>04:26:56</t>
  </si>
  <si>
    <t>04:30:07</t>
  </si>
  <si>
    <t>04:34:09</t>
  </si>
  <si>
    <t>04:36:17</t>
  </si>
  <si>
    <t>04:36:27</t>
  </si>
  <si>
    <t>04:38:22</t>
  </si>
  <si>
    <t>04:39:43</t>
  </si>
  <si>
    <t>04:42:15</t>
  </si>
  <si>
    <t>04:43:42</t>
  </si>
  <si>
    <t>03:15:18</t>
  </si>
  <si>
    <t>03:21:34</t>
  </si>
  <si>
    <t>04:44:31</t>
  </si>
  <si>
    <t>00:24:33</t>
  </si>
  <si>
    <t>00:26:56</t>
  </si>
  <si>
    <t>04:44:56</t>
  </si>
  <si>
    <t>04:50:23</t>
  </si>
  <si>
    <t>04:58:16</t>
  </si>
  <si>
    <t>05:05:28</t>
  </si>
  <si>
    <t>05:05:46</t>
  </si>
  <si>
    <t>05:16:34</t>
  </si>
  <si>
    <t>05:17:07</t>
  </si>
  <si>
    <t>04:17:03</t>
  </si>
  <si>
    <t>05:18:43</t>
  </si>
  <si>
    <t>05:20:09</t>
  </si>
  <si>
    <t>05:22:38</t>
  </si>
  <si>
    <t>20:56:49</t>
  </si>
  <si>
    <t>05:25:02</t>
  </si>
  <si>
    <t>05:30:18</t>
  </si>
  <si>
    <t>05:31:26</t>
  </si>
  <si>
    <t>05:32:16</t>
  </si>
  <si>
    <t>05:34:30</t>
  </si>
  <si>
    <t>05:37:13</t>
  </si>
  <si>
    <t>05:37:34</t>
  </si>
  <si>
    <t>05:37:43</t>
  </si>
  <si>
    <t>05:39:49</t>
  </si>
  <si>
    <t>05:46:43</t>
  </si>
  <si>
    <t>19:18:18</t>
  </si>
  <si>
    <t>11:10:42</t>
  </si>
  <si>
    <t>05:47:57</t>
  </si>
  <si>
    <t>05:48:32</t>
  </si>
  <si>
    <t>05:49:48</t>
  </si>
  <si>
    <t>05:50:00</t>
  </si>
  <si>
    <t>20:00:06</t>
  </si>
  <si>
    <t>05:52:09</t>
  </si>
  <si>
    <t>05:54:11</t>
  </si>
  <si>
    <t>05:54:35</t>
  </si>
  <si>
    <t>06:09:10</t>
  </si>
  <si>
    <t>06:10:49</t>
  </si>
  <si>
    <t>06:14:20</t>
  </si>
  <si>
    <t>06:15:03</t>
  </si>
  <si>
    <t>06:34:23</t>
  </si>
  <si>
    <t>06:41:30</t>
  </si>
  <si>
    <t>06:45:53</t>
  </si>
  <si>
    <t>19:39:45</t>
  </si>
  <si>
    <t>06:49:13</t>
  </si>
  <si>
    <t>06:57:47</t>
  </si>
  <si>
    <t>22:35:59</t>
  </si>
  <si>
    <t>07:02:19</t>
  </si>
  <si>
    <t>07:04:16</t>
  </si>
  <si>
    <t>07:04:54</t>
  </si>
  <si>
    <t>19:35:08</t>
  </si>
  <si>
    <t>19:55:45</t>
  </si>
  <si>
    <t>07:09:21</t>
  </si>
  <si>
    <t>07:12:32</t>
  </si>
  <si>
    <t>07:16:55</t>
  </si>
  <si>
    <t>07:18:54</t>
  </si>
  <si>
    <t>07:21:37</t>
  </si>
  <si>
    <t>07:22:43</t>
  </si>
  <si>
    <t>07:24:44</t>
  </si>
  <si>
    <t>07:26:54</t>
  </si>
  <si>
    <t>02:54:38</t>
  </si>
  <si>
    <t>07:33:34</t>
  </si>
  <si>
    <t>07:44:32</t>
  </si>
  <si>
    <t>07:45:46</t>
  </si>
  <si>
    <t>07:47:49</t>
  </si>
  <si>
    <t>05:38:48</t>
  </si>
  <si>
    <t>06:20:02</t>
  </si>
  <si>
    <t>07:49:22</t>
  </si>
  <si>
    <t>07:49:30</t>
  </si>
  <si>
    <t>07:50:31</t>
  </si>
  <si>
    <t>04:39:23</t>
  </si>
  <si>
    <t>04:42:27</t>
  </si>
  <si>
    <t>04:45:31</t>
  </si>
  <si>
    <t>07:54:06</t>
  </si>
  <si>
    <t>07:57:21</t>
  </si>
  <si>
    <t>08:08:02</t>
  </si>
  <si>
    <t>08:11:31</t>
  </si>
  <si>
    <t>08:11:32</t>
  </si>
  <si>
    <t>08:16:22</t>
  </si>
  <si>
    <t>08:27:01</t>
  </si>
  <si>
    <t>08:28:07</t>
  </si>
  <si>
    <t>08:29:41</t>
  </si>
  <si>
    <t>04:03:00</t>
  </si>
  <si>
    <t>08:30:29</t>
  </si>
  <si>
    <t>08:30:45</t>
  </si>
  <si>
    <t>08:30:50</t>
  </si>
  <si>
    <t>08:31:34</t>
  </si>
  <si>
    <t>08:33:37</t>
  </si>
  <si>
    <t>08:38:22</t>
  </si>
  <si>
    <t>08:38:53</t>
  </si>
  <si>
    <t>07:06:41</t>
  </si>
  <si>
    <t>08:39:13</t>
  </si>
  <si>
    <t>08:41:04</t>
  </si>
  <si>
    <t>08:42:06</t>
  </si>
  <si>
    <t>08:42:35</t>
  </si>
  <si>
    <t>08:44:46</t>
  </si>
  <si>
    <t>08:44:59</t>
  </si>
  <si>
    <t>08:45:13</t>
  </si>
  <si>
    <t>00:08:55</t>
  </si>
  <si>
    <t>08:47:08</t>
  </si>
  <si>
    <t>20:12:29</t>
  </si>
  <si>
    <t>08:49:40</t>
  </si>
  <si>
    <t>08:53:35</t>
  </si>
  <si>
    <t>08:53:43</t>
  </si>
  <si>
    <t>08:58:32</t>
  </si>
  <si>
    <t>06:21:54</t>
  </si>
  <si>
    <t>06:05:26</t>
  </si>
  <si>
    <t>09:01:03</t>
  </si>
  <si>
    <t>09:11:45</t>
  </si>
  <si>
    <t>09:11:59</t>
  </si>
  <si>
    <t>09:15:18</t>
  </si>
  <si>
    <t>09:21:59</t>
  </si>
  <si>
    <t>09:22:34</t>
  </si>
  <si>
    <t>09:23:37</t>
  </si>
  <si>
    <t>09:26:44</t>
  </si>
  <si>
    <t>09:24:36</t>
  </si>
  <si>
    <t>09:27:06</t>
  </si>
  <si>
    <t>09:31:49</t>
  </si>
  <si>
    <t>09:33:08</t>
  </si>
  <si>
    <t>09:33:15</t>
  </si>
  <si>
    <t>09:35:08</t>
  </si>
  <si>
    <t>09:35:18</t>
  </si>
  <si>
    <t>09:50:30</t>
  </si>
  <si>
    <t>09:54:48</t>
  </si>
  <si>
    <t>10:00:36</t>
  </si>
  <si>
    <t>10:18:22</t>
  </si>
  <si>
    <t>10:19:12</t>
  </si>
  <si>
    <t>10:26:27</t>
  </si>
  <si>
    <t>10:36:14</t>
  </si>
  <si>
    <t>10:36:47</t>
  </si>
  <si>
    <t>10:46:02</t>
  </si>
  <si>
    <t>10:38:54</t>
  </si>
  <si>
    <t>10:48:26</t>
  </si>
  <si>
    <t>21:19:49</t>
  </si>
  <si>
    <t>10:52:49</t>
  </si>
  <si>
    <t>10:55:31</t>
  </si>
  <si>
    <t>10:58:11</t>
  </si>
  <si>
    <t>11:02:34</t>
  </si>
  <si>
    <t>11:04:21</t>
  </si>
  <si>
    <t>11:17:54</t>
  </si>
  <si>
    <t>02:51:57</t>
  </si>
  <si>
    <t>11:18:04</t>
  </si>
  <si>
    <t>11:20:04</t>
  </si>
  <si>
    <t>11:34:26</t>
  </si>
  <si>
    <t>11:42:24</t>
  </si>
  <si>
    <t>11:50:23</t>
  </si>
  <si>
    <t>11:51:27</t>
  </si>
  <si>
    <t>12:01:27</t>
  </si>
  <si>
    <t>12:12:33</t>
  </si>
  <si>
    <t>12:12:35</t>
  </si>
  <si>
    <t>12:12:58</t>
  </si>
  <si>
    <t>09:03:41</t>
  </si>
  <si>
    <t>12:18:56</t>
  </si>
  <si>
    <t>12:25:44</t>
  </si>
  <si>
    <t>12:32:40</t>
  </si>
  <si>
    <t>12:37:54</t>
  </si>
  <si>
    <t>05:38:22</t>
  </si>
  <si>
    <t>12:37:56</t>
  </si>
  <si>
    <t>19:12:47</t>
  </si>
  <si>
    <t>12:38:25</t>
  </si>
  <si>
    <t>12:47:15</t>
  </si>
  <si>
    <t>12:50:31</t>
  </si>
  <si>
    <t>12:46:57</t>
  </si>
  <si>
    <t>12:48:22</t>
  </si>
  <si>
    <t>09:21:51</t>
  </si>
  <si>
    <t>12:54:49</t>
  </si>
  <si>
    <t>13:25:42</t>
  </si>
  <si>
    <t>10:02:35</t>
  </si>
  <si>
    <t>13:37:58</t>
  </si>
  <si>
    <t>08:11:25</t>
  </si>
  <si>
    <t>13:43:24</t>
  </si>
  <si>
    <t>13:45:58</t>
  </si>
  <si>
    <t>14:20:14</t>
  </si>
  <si>
    <t>04:32:43</t>
  </si>
  <si>
    <t>08:03:44</t>
  </si>
  <si>
    <t>14:21:12</t>
  </si>
  <si>
    <t>14:23:28</t>
  </si>
  <si>
    <t>14:29:40</t>
  </si>
  <si>
    <t>14:46:29</t>
  </si>
  <si>
    <t>14:50:28</t>
  </si>
  <si>
    <t>14:52:39</t>
  </si>
  <si>
    <t>07:03:35</t>
  </si>
  <si>
    <t>09:29:25</t>
  </si>
  <si>
    <t>15:20:19</t>
  </si>
  <si>
    <t>14:24:05</t>
  </si>
  <si>
    <t>14:25:46</t>
  </si>
  <si>
    <t>15:27:16</t>
  </si>
  <si>
    <t>15:44:08</t>
  </si>
  <si>
    <t>15:56:36</t>
  </si>
  <si>
    <t>06:43:33</t>
  </si>
  <si>
    <t>16:02:30</t>
  </si>
  <si>
    <t>16:02:46</t>
  </si>
  <si>
    <t>16:04:21</t>
  </si>
  <si>
    <t>16:07:47</t>
  </si>
  <si>
    <t>19:43:00</t>
  </si>
  <si>
    <t>16:10:23</t>
  </si>
  <si>
    <t>16:15:39</t>
  </si>
  <si>
    <t>16:23:59</t>
  </si>
  <si>
    <t>16:26:11</t>
  </si>
  <si>
    <t>16:27:03</t>
  </si>
  <si>
    <t>16:30:28</t>
  </si>
  <si>
    <t>16:38:42</t>
  </si>
  <si>
    <t>13:23:15</t>
  </si>
  <si>
    <t>16:40:53</t>
  </si>
  <si>
    <t>16:42:31</t>
  </si>
  <si>
    <t>12:53:58</t>
  </si>
  <si>
    <t>16:46:16</t>
  </si>
  <si>
    <t>16:46:38</t>
  </si>
  <si>
    <t>16:50:44</t>
  </si>
  <si>
    <t>16:03:06</t>
  </si>
  <si>
    <t>16:57:57</t>
  </si>
  <si>
    <t>19:35:48</t>
  </si>
  <si>
    <t>17:04:39</t>
  </si>
  <si>
    <t>https://twitter.com/maha_essid/status/1223382547691921411</t>
  </si>
  <si>
    <t>https://twitter.com/zeeqaw/status/1223500834299838466</t>
  </si>
  <si>
    <t>https://twitter.com/danaalshahwani/status/1223510001047756800</t>
  </si>
  <si>
    <t>https://twitter.com/strawbxdo/status/1223524662635909120</t>
  </si>
  <si>
    <t>https://twitter.com/omarshg/status/1223536924637507584</t>
  </si>
  <si>
    <t>https://twitter.com/athenatique/status/1223545635430895616</t>
  </si>
  <si>
    <t>https://twitter.com/ama21aa/status/1223550577457713153</t>
  </si>
  <si>
    <t>https://twitter.com/muunnnnaa/status/1223554463157358597</t>
  </si>
  <si>
    <t>https://twitter.com/lilywhi00429514/status/1223563800730914816</t>
  </si>
  <si>
    <t>https://twitter.com/strengy_/status/1223581701651169280</t>
  </si>
  <si>
    <t>https://twitter.com/etmimii/status/1223587436355358720</t>
  </si>
  <si>
    <t>https://twitter.com/xx__1l/status/1223593152000536581</t>
  </si>
  <si>
    <t>https://twitter.com/jamal_ani/status/1223593867108405250</t>
  </si>
  <si>
    <t>https://twitter.com/ohlordagaaain/status/1223593905620504577</t>
  </si>
  <si>
    <t>https://twitter.com/zeinambg/status/1223609699884523521</t>
  </si>
  <si>
    <t>https://twitter.com/reeemkha/status/1223613890858274816</t>
  </si>
  <si>
    <t>https://twitter.com/qatarr_i/status/1223625966062329857</t>
  </si>
  <si>
    <t>https://twitter.com/kohshouse/status/1223628364470276096</t>
  </si>
  <si>
    <t>https://twitter.com/kisstheturtle/status/1223634701673467905</t>
  </si>
  <si>
    <t>https://twitter.com/_iasmaq/status/1223637777037787136</t>
  </si>
  <si>
    <t>https://twitter.com/hotgirlhala/status/1223501058267402240</t>
  </si>
  <si>
    <t>https://twitter.com/hotgirlhala/status/1223551828383715328</t>
  </si>
  <si>
    <t>https://twitter.com/genelite7/status/1223642015998660610</t>
  </si>
  <si>
    <t>https://twitter.com/mayyasahgaddas/status/1223644113276481536</t>
  </si>
  <si>
    <t>https://twitter.com/dalal_sa21/status/1223656030078472192</t>
  </si>
  <si>
    <t>https://twitter.com/yousefbinaliiii/status/1223665579258712064</t>
  </si>
  <si>
    <t>https://twitter.com/queerqatari/status/1223670402079186945</t>
  </si>
  <si>
    <t>https://twitter.com/queerqatari/status/1223670550456950786</t>
  </si>
  <si>
    <t>https://twitter.com/el_bennas/status/1223674322226753536</t>
  </si>
  <si>
    <t>https://twitter.com/essabinarhama/status/1223675691088125952</t>
  </si>
  <si>
    <t>https://twitter.com/talalalkuwari/status/1223676228097531904</t>
  </si>
  <si>
    <t>https://twitter.com/aa_albaker/status/1223676242806919170</t>
  </si>
  <si>
    <t>https://twitter.com/evident87/status/1223676529756065794</t>
  </si>
  <si>
    <t>https://twitter.com/rashxd93/status/1223676626845736963</t>
  </si>
  <si>
    <t>https://twitter.com/alhamli_70/status/1223677294654513153</t>
  </si>
  <si>
    <t>https://twitter.com/al_wajba/status/1223677375646486528</t>
  </si>
  <si>
    <t>https://twitter.com/dabsanjobran/status/1223678302386315265</t>
  </si>
  <si>
    <t>https://twitter.com/n_alhijji/status/1223678857909350411</t>
  </si>
  <si>
    <t>https://twitter.com/__danaaz/status/1223681440073887745</t>
  </si>
  <si>
    <t>https://twitter.com/ymltu0enboh5izq/status/1223681604511588352</t>
  </si>
  <si>
    <t>https://twitter.com/a1awaji/status/1223682854082793472</t>
  </si>
  <si>
    <t>https://twitter.com/hhtsmn/status/1223683876830285827</t>
  </si>
  <si>
    <t>https://twitter.com/hudaalmohannad2/status/1223685636466626562</t>
  </si>
  <si>
    <t>https://twitter.com/mohdalmanna3i/status/1223686114210451456</t>
  </si>
  <si>
    <t>https://twitter.com/qtr55543311/status/1223686755519467523</t>
  </si>
  <si>
    <t>https://twitter.com/noufmoh02885788/status/1223687881279123459</t>
  </si>
  <si>
    <t>https://twitter.com/mubarak_albriki/status/1223688514191208448</t>
  </si>
  <si>
    <t>https://twitter.com/q400300/status/1223688987967139841</t>
  </si>
  <si>
    <t>https://twitter.com/ahmed3336598161/status/1223689934193774592</t>
  </si>
  <si>
    <t>https://twitter.com/khalid_alsaif72/status/1223690607643762688</t>
  </si>
  <si>
    <t>https://twitter.com/ay_aliabdullah/status/1223691121118924806</t>
  </si>
  <si>
    <t>https://twitter.com/shekaaaa81/status/1223691573977845760</t>
  </si>
  <si>
    <t>https://twitter.com/snad_974/status/1223691668563595264</t>
  </si>
  <si>
    <t>https://twitter.com/alhaggis111/status/1223693411095584769</t>
  </si>
  <si>
    <t>https://twitter.com/alkuwari_ameena/status/1223693693753925632</t>
  </si>
  <si>
    <t>https://twitter.com/anwr456/status/1223694233397342210</t>
  </si>
  <si>
    <t>https://twitter.com/alqahtane_fahad/status/1223694406991196161</t>
  </si>
  <si>
    <t>https://twitter.com/stas992xx/status/1223694449869541378</t>
  </si>
  <si>
    <t>https://twitter.com/_meem_m/status/1223694498334683136</t>
  </si>
  <si>
    <t>https://twitter.com/n404l/status/1223694771392303104</t>
  </si>
  <si>
    <t>https://twitter.com/shamshoom70/status/1223695341842812944</t>
  </si>
  <si>
    <t>https://twitter.com/__7095/status/1223695573951434759</t>
  </si>
  <si>
    <t>https://twitter.com/qtrqtr2233/status/1223684729016397826</t>
  </si>
  <si>
    <t>https://twitter.com/qtrqtr2233/status/1223685226792194049</t>
  </si>
  <si>
    <t>https://twitter.com/bo3oof_/status/1223686070824591360</t>
  </si>
  <si>
    <t>https://twitter.com/bo3oof_/status/1223695695762292736</t>
  </si>
  <si>
    <t>https://twitter.com/aldrbeal/status/1223695674782429184</t>
  </si>
  <si>
    <t>https://twitter.com/aldrbeal/status/1223695721599246337</t>
  </si>
  <si>
    <t>https://twitter.com/mariamaljattal/status/1223696730564239364</t>
  </si>
  <si>
    <t>https://twitter.com/talpha66/status/1223696737749041155</t>
  </si>
  <si>
    <t>https://twitter.com/hessa_n1/status/1223698513185452033</t>
  </si>
  <si>
    <t>https://twitter.com/mm14961295/status/1223699638408171521</t>
  </si>
  <si>
    <t>https://twitter.com/abk8800/status/1223701197762236419</t>
  </si>
  <si>
    <t>https://twitter.com/aaa_k_n_k/status/1223702200947560448</t>
  </si>
  <si>
    <t>https://twitter.com/qtr_19011/status/1223704107002814465</t>
  </si>
  <si>
    <t>https://twitter.com/lowi_/status/1223704423551160323</t>
  </si>
  <si>
    <t>https://twitter.com/mozaalabdrahman/status/1223704960698810369</t>
  </si>
  <si>
    <t>https://twitter.com/boahmed20419636/status/1223709068755456006</t>
  </si>
  <si>
    <t>https://twitter.com/desertrose_86/status/1223711044134211590</t>
  </si>
  <si>
    <t>https://twitter.com/_almarrinoora/status/1223711319293157376</t>
  </si>
  <si>
    <t>https://twitter.com/esweera/status/1223711354986561537</t>
  </si>
  <si>
    <t>https://twitter.com/jaladqa/status/1223712229712977920</t>
  </si>
  <si>
    <t>https://twitter.com/h0o077/status/1223712464786903041</t>
  </si>
  <si>
    <t>https://twitter.com/ahmadqtr/status/1223712479051689985</t>
  </si>
  <si>
    <t>https://twitter.com/danyastasy/status/1223388509026889728</t>
  </si>
  <si>
    <t>https://twitter.com/danyastasy/status/1223713214875283458</t>
  </si>
  <si>
    <t>https://twitter.com/qat555qat1/status/1223718896433270785</t>
  </si>
  <si>
    <t>https://twitter.com/moaadharbe/status/1223721283772391424</t>
  </si>
  <si>
    <t>https://twitter.com/fcb100000/status/1223721377666076674</t>
  </si>
  <si>
    <t>https://twitter.com/jassimaalthani1/status/1223721515407085576</t>
  </si>
  <si>
    <t>https://twitter.com/vipq6r3/status/1223721683355389952</t>
  </si>
  <si>
    <t>https://twitter.com/jdh0p/status/1223722427810820096</t>
  </si>
  <si>
    <t>https://twitter.com/mqatardoha/status/1223722976765530112</t>
  </si>
  <si>
    <t>https://twitter.com/gcc_arabic/status/1223724125866414080</t>
  </si>
  <si>
    <t>https://twitter.com/_1aishaa/status/1223726334918168576</t>
  </si>
  <si>
    <t>https://twitter.com/amwajalyafei/status/1223727036205654016</t>
  </si>
  <si>
    <t>https://twitter.com/naaiiif_qtr84/status/1223729579359199233</t>
  </si>
  <si>
    <t>https://twitter.com/mkalmaa/status/1223729924936273921</t>
  </si>
  <si>
    <t>https://twitter.com/alzaiiin/status/1223731017254612993</t>
  </si>
  <si>
    <t>https://twitter.com/alzaiiin/status/1223731485045293056</t>
  </si>
  <si>
    <t>https://twitter.com/ahmed_albanai1/status/1223731746740604928</t>
  </si>
  <si>
    <t>https://twitter.com/alanoodms/status/1223732820767580167</t>
  </si>
  <si>
    <t>https://twitter.com/i87aa/status/1223541881201664001</t>
  </si>
  <si>
    <t>https://twitter.com/juaithssa/status/1223686511033487361</t>
  </si>
  <si>
    <t>https://twitter.com/fahadksaqq/status/1223733735474040834</t>
  </si>
  <si>
    <t>https://twitter.com/uniqueq1993/status/1223734211812773889</t>
  </si>
  <si>
    <t>https://twitter.com/jmssm2022/status/1223735129866194944</t>
  </si>
  <si>
    <t>https://twitter.com/qr0009/status/1223735470724612096</t>
  </si>
  <si>
    <t>https://twitter.com/ikhalid32/status/1223712268908519424</t>
  </si>
  <si>
    <t>https://twitter.com/ikhalid32/status/1223736445141012481</t>
  </si>
  <si>
    <t>https://twitter.com/yousef94_/status/1223738431626534917</t>
  </si>
  <si>
    <t>https://twitter.com/gsalnahdi/status/1223739348748816384</t>
  </si>
  <si>
    <t>https://twitter.com/khaliid____/status/1223742963433574403</t>
  </si>
  <si>
    <t>https://twitter.com/khalidm64224444/status/1223746181622325251</t>
  </si>
  <si>
    <t>https://twitter.com/i3tox8rsobjiftw/status/1223746401710100481</t>
  </si>
  <si>
    <t>https://twitter.com/meem_only/status/1223747598114226177</t>
  </si>
  <si>
    <t>https://twitter.com/alanazinatooma/status/1223757765010776065</t>
  </si>
  <si>
    <t>https://twitter.com/nialhammadi/status/1223759373991804928</t>
  </si>
  <si>
    <t>https://twitter.com/nouni97_/status/1223675706552483843</t>
  </si>
  <si>
    <t>https://twitter.com/nouni97_/status/1223676996879695872</t>
  </si>
  <si>
    <t>https://twitter.com/faleh55/status/1223759244144652289</t>
  </si>
  <si>
    <t>https://twitter.com/alzaabi7jam/status/1223764811869229061</t>
  </si>
  <si>
    <t>https://twitter.com/qat__91/status/1223766874439213058</t>
  </si>
  <si>
    <t>https://twitter.com/metghlia/status/1223776518301790208</t>
  </si>
  <si>
    <t>https://twitter.com/msm21981462/status/1223776866445688832</t>
  </si>
  <si>
    <t>https://twitter.com/nebalalshref/status/1223781720861954048</t>
  </si>
  <si>
    <t>https://twitter.com/sabreen07938322/status/1223789345246797826</t>
  </si>
  <si>
    <t>https://twitter.com/abadiqatar/status/1223791377223507969</t>
  </si>
  <si>
    <t>https://twitter.com/q6reeea/status/1223796383288786944</t>
  </si>
  <si>
    <t>https://twitter.com/amwajjjq/status/1223801696788324353</t>
  </si>
  <si>
    <t>https://twitter.com/dariq6r/status/1223801700395507712</t>
  </si>
  <si>
    <t>https://twitter.com/uqvez41evdahsv1/status/1223803013053190144</t>
  </si>
  <si>
    <t>https://twitter.com/mnasr0678/status/1223792623216926720</t>
  </si>
  <si>
    <t>https://twitter.com/mnasr0678/status/1223804232647790592</t>
  </si>
  <si>
    <t>https://twitter.com/q78qtr/status/1223808403308523521</t>
  </si>
  <si>
    <t>https://twitter.com/bazooka_q6r/status/1223811446464749569</t>
  </si>
  <si>
    <t>https://twitter.com/bazooka_q6r/status/1223804654406053893</t>
  </si>
  <si>
    <t>https://twitter.com/amalessa1/status/1223813226292490240</t>
  </si>
  <si>
    <t>https://twitter.com/essadiaries/status/1223402716665458694</t>
  </si>
  <si>
    <t>https://twitter.com/mohammed_qq1/status/1223564570641518592</t>
  </si>
  <si>
    <t>https://twitter.com/_abmbm_/status/1223811365527261184</t>
  </si>
  <si>
    <t>https://twitter.com/_abmbm_/status/1223813587954806784</t>
  </si>
  <si>
    <t>https://twitter.com/skyknightq/status/1223814782945546241</t>
  </si>
  <si>
    <t>https://twitter.com/s3eed95/status/1223816315380674560</t>
  </si>
  <si>
    <t>https://twitter.com/qqq_9746/status/1223821144135958529</t>
  </si>
  <si>
    <t>https://twitter.com/aaaalbishri/status/1223822272839999488</t>
  </si>
  <si>
    <t>https://twitter.com/khalidaljumaily/status/1223822641049559040</t>
  </si>
  <si>
    <t>https://twitter.com/rashid_alkuwari/status/1223823126099709952</t>
  </si>
  <si>
    <t>https://twitter.com/qatar134/status/1223821068001071106</t>
  </si>
  <si>
    <t>https://twitter.com/qatar134/status/1223825102300762112</t>
  </si>
  <si>
    <t>https://twitter.com/abderaoufsouil1/status/1223825902548725760</t>
  </si>
  <si>
    <t>https://twitter.com/malobidy/status/1223826916261744640</t>
  </si>
  <si>
    <t>https://twitter.com/mohaed7007/status/1223827456303431681</t>
  </si>
  <si>
    <t>https://twitter.com/1988muhammadali/status/1223827498422755328</t>
  </si>
  <si>
    <t>https://twitter.com/aey__3/status/1223827977349292032</t>
  </si>
  <si>
    <t>https://twitter.com/aseedtwit/status/1223828215728410629</t>
  </si>
  <si>
    <t>https://twitter.com/om_naif80/status/1223828319134715904</t>
  </si>
  <si>
    <t>https://twitter.com/namrod9009/status/1223828954320121861</t>
  </si>
  <si>
    <t>https://twitter.com/boturki11/status/1223829320902365184</t>
  </si>
  <si>
    <t>https://twitter.com/alshamkha262/status/1223807076561977344</t>
  </si>
  <si>
    <t>https://twitter.com/alshamkha262/status/1223808650554347522</t>
  </si>
  <si>
    <t>https://twitter.com/fatmaabdulla/status/1223829527916437505</t>
  </si>
  <si>
    <t>https://twitter.com/safety_aba2/status/1223764102167900161</t>
  </si>
  <si>
    <t>https://twitter.com/safety_aba2/status/1223764702607618050</t>
  </si>
  <si>
    <t>https://twitter.com/safety_aba/status/1223829631557668869</t>
  </si>
  <si>
    <t>https://twitter.com/amghnim/status/1223679648833384449</t>
  </si>
  <si>
    <t>https://twitter.com/amghnim/status/1223831001358643201</t>
  </si>
  <si>
    <t>https://twitter.com/_fahadalmalki/status/1223832988875706369</t>
  </si>
  <si>
    <t>https://twitter.com/25sh_/status/1223834799246397440</t>
  </si>
  <si>
    <t>https://twitter.com/_mall97/status/1223834875595194370</t>
  </si>
  <si>
    <t>https://twitter.com/hassa2210/status/1223837590622740480</t>
  </si>
  <si>
    <t>https://twitter.com/aisha__2022/status/1223837732306391040</t>
  </si>
  <si>
    <t>https://twitter.com/sheikhaq6r/status/1223822614927499265</t>
  </si>
  <si>
    <t>https://twitter.com/sheikhaq6r/status/1223838135383220224</t>
  </si>
  <si>
    <t>https://twitter.com/whitequill/status/1223838496315641856</t>
  </si>
  <si>
    <t>https://twitter.com/m_almesnad/status/1223839119056523264</t>
  </si>
  <si>
    <t>https://twitter.com/ilbedi3/status/1223711825730179078</t>
  </si>
  <si>
    <t>https://twitter.com/ilbedi3/status/1223839724743417857</t>
  </si>
  <si>
    <t>https://twitter.com/almufta7_m/status/1223841050067783680</t>
  </si>
  <si>
    <t>https://twitter.com/ali3432346888/status/1223841335859449856</t>
  </si>
  <si>
    <t>https://twitter.com/ali3432346888/status/1223841544228294663</t>
  </si>
  <si>
    <t>https://twitter.com/al_qase/status/1223842104335532037</t>
  </si>
  <si>
    <t>https://twitter.com/fahad84alkuwari/status/1223842787327651845</t>
  </si>
  <si>
    <t>https://twitter.com/kayed787/status/1223842879342370817</t>
  </si>
  <si>
    <t>https://twitter.com/nasserns737/status/1223842916591902720</t>
  </si>
  <si>
    <t>https://twitter.com/saeed_hajri911/status/1223843445481132033</t>
  </si>
  <si>
    <t>https://twitter.com/umali880/status/1223845179666452482</t>
  </si>
  <si>
    <t>https://twitter.com/juaithssa/status/1223687033752866816</t>
  </si>
  <si>
    <t>https://twitter.com/mohammed_qq1/status/1223564324125446144</t>
  </si>
  <si>
    <t>https://twitter.com/alsak90380835/status/1223845490472648704</t>
  </si>
  <si>
    <t>https://twitter.com/doctorqtr/status/1223845636069625856</t>
  </si>
  <si>
    <t>https://twitter.com/isamboosa/status/1223845956413804544</t>
  </si>
  <si>
    <t>https://twitter.com/s_qtr79/status/1223846004442771456</t>
  </si>
  <si>
    <t>https://twitter.com/eimanqatar/status/1223697551599316992</t>
  </si>
  <si>
    <t>https://twitter.com/eimanqatar/status/1223846547672174592</t>
  </si>
  <si>
    <t>https://twitter.com/wada7y_qtr/status/1223847060400754690</t>
  </si>
  <si>
    <t>https://twitter.com/lavender4_/status/1223847158421622787</t>
  </si>
  <si>
    <t>https://twitter.com/3yyshaa/status/1223850827644837888</t>
  </si>
  <si>
    <t>https://twitter.com/___qatari___/status/1223851243862446081</t>
  </si>
  <si>
    <t>https://twitter.com/___qatari___/status/1223852129573572609</t>
  </si>
  <si>
    <t>https://twitter.com/alialbadwi4/status/1223852308326502400</t>
  </si>
  <si>
    <t>https://twitter.com/m__0209/status/1223857176520941576</t>
  </si>
  <si>
    <t>https://twitter.com/artalathal/status/1223858964938608642</t>
  </si>
  <si>
    <t>https://twitter.com/faiaz83/status/1223860071165239296</t>
  </si>
  <si>
    <t>https://twitter.com/bent_albalad_/status/1223692432887484418</t>
  </si>
  <si>
    <t>https://twitter.com/bent_albalad_/status/1223860910269370369</t>
  </si>
  <si>
    <t>https://twitter.com/bo3bdulla0/status/1223863064950460416</t>
  </si>
  <si>
    <t>https://twitter.com/azizalnafes974/status/1223736781604040706</t>
  </si>
  <si>
    <t>https://twitter.com/azizalnafes974/status/1223864204731592705</t>
  </si>
  <si>
    <t>https://twitter.com/aishas39791289/status/1223864697813901313</t>
  </si>
  <si>
    <t>https://twitter.com/iill_qtr/status/1223864853506424832</t>
  </si>
  <si>
    <t>https://twitter.com/juaithssa/status/1223691271014944769</t>
  </si>
  <si>
    <t>https://twitter.com/qatarpark/status/1223696456831336449</t>
  </si>
  <si>
    <t>https://twitter.com/qatarpark/status/1223865976204251142</t>
  </si>
  <si>
    <t>https://twitter.com/ragdoll2000/status/1223866777333006336</t>
  </si>
  <si>
    <t>https://twitter.com/alattiyah_/status/1223867878157570048</t>
  </si>
  <si>
    <t>https://twitter.com/malhvjri/status/1223868377095135232</t>
  </si>
  <si>
    <t>https://twitter.com/abs_alkaabii/status/1223869060733009922</t>
  </si>
  <si>
    <t>https://twitter.com/hassanhome9227/status/1223869339503419392</t>
  </si>
  <si>
    <t>https://twitter.com/bntqtrm2022/status/1223869847257468930</t>
  </si>
  <si>
    <t>https://twitter.com/najla974/status/1223870390256259073</t>
  </si>
  <si>
    <t>https://twitter.com/aljaidahj/status/1223801872231882752</t>
  </si>
  <si>
    <t>https://twitter.com/aljaidahj/status/1223872070943215616</t>
  </si>
  <si>
    <t>https://twitter.com/hasanqtr974/status/1223874828643512321</t>
  </si>
  <si>
    <t>https://twitter.com/rshmrii/status/1223875139391119361</t>
  </si>
  <si>
    <t>https://twitter.com/jovial_qtr/status/1223686349875818498</t>
  </si>
  <si>
    <t>https://twitter.com/jovial_qtr/status/1223875654829137921</t>
  </si>
  <si>
    <t>https://twitter.com/alrumaihi_80/status/1223875948988243968</t>
  </si>
  <si>
    <t>https://twitter.com/mohd_qtr/status/1223843188559007746</t>
  </si>
  <si>
    <t>https://twitter.com/mohd_qtr/status/1223853565220982784</t>
  </si>
  <si>
    <t>https://twitter.com/p1ueqevv9zzkgem/status/1223876047042682880</t>
  </si>
  <si>
    <t>https://twitter.com/p1ueqevv9zzkgem/status/1223876077812174850</t>
  </si>
  <si>
    <t>https://twitter.com/p1ueqevv9zzkgem/status/1223876335887622144</t>
  </si>
  <si>
    <t>https://twitter.com/oryx_qtr1/status/1223828233130516482</t>
  </si>
  <si>
    <t>https://twitter.com/oryx_qtr1/status/1223829005482299392</t>
  </si>
  <si>
    <t>https://twitter.com/oryx_qtr1/status/1223829780509884416</t>
  </si>
  <si>
    <t>https://twitter.com/oryx_qtr1/status/1223877237293944833</t>
  </si>
  <si>
    <t>https://twitter.com/__sumaya__/status/1223878054369546246</t>
  </si>
  <si>
    <t>https://twitter.com/3fari00/status/1223880743774052352</t>
  </si>
  <si>
    <t>https://twitter.com/3enbins/status/1223881618932293633</t>
  </si>
  <si>
    <t>https://twitter.com/issa200/status/1223881622535254016</t>
  </si>
  <si>
    <t>https://twitter.com/t_almansoori/status/1223882842603761664</t>
  </si>
  <si>
    <t>https://twitter.com/inkofthoughts/status/1223885520335523841</t>
  </si>
  <si>
    <t>https://twitter.com/fromdoha_/status/1223885798480732160</t>
  </si>
  <si>
    <t>https://twitter.com/noodtwt/status/1223886192820789250</t>
  </si>
  <si>
    <t>https://twitter.com/koranaw1/status/1223456691938889729</t>
  </si>
  <si>
    <t>https://twitter.com/xmniia/status/1223886394235531264</t>
  </si>
  <si>
    <t>https://twitter.com/oohendoo/status/1223886461373644805</t>
  </si>
  <si>
    <t>https://twitter.com/oohendoo/status/1223886481523191810</t>
  </si>
  <si>
    <t>https://twitter.com/oohendoo/status/1223886666198372352</t>
  </si>
  <si>
    <t>https://twitter.com/m2vvlzqrj3lrnii/status/1223887182949240832</t>
  </si>
  <si>
    <t>https://twitter.com/a942__/status/1223888379009478656</t>
  </si>
  <si>
    <t>https://twitter.com/munboy28/status/1223888508974178304</t>
  </si>
  <si>
    <t>https://twitter.com/marzoqi_w/status/1223865305157554179</t>
  </si>
  <si>
    <t>https://twitter.com/marzoqi_w/status/1223888590524108802</t>
  </si>
  <si>
    <t>https://twitter.com/nasser_alyafey/status/1223889057358536705</t>
  </si>
  <si>
    <t>https://twitter.com/ang02200/status/1223889317090799616</t>
  </si>
  <si>
    <t>https://twitter.com/roo7q6r/status/1223889440025796609</t>
  </si>
  <si>
    <t>https://twitter.com/al3jmiq6r/status/1223889988045234176</t>
  </si>
  <si>
    <t>https://twitter.com/alizain23461570/status/1223890042474651648</t>
  </si>
  <si>
    <t>https://twitter.com/anosh__/status/1223890099567583234</t>
  </si>
  <si>
    <t>https://twitter.com/elbasiony_osama/status/1223760171299692544</t>
  </si>
  <si>
    <t>https://twitter.com/elbasiony_osama/status/1223890583078559744</t>
  </si>
  <si>
    <t>https://twitter.com/walahqa/status/1223700668218847237</t>
  </si>
  <si>
    <t>https://twitter.com/walahqa/status/1223891221204127744</t>
  </si>
  <si>
    <t>https://twitter.com/naelasaleh/status/1223892205330407426</t>
  </si>
  <si>
    <t>https://twitter.com/qatar__2012/status/1223892239530762246</t>
  </si>
  <si>
    <t>https://twitter.com/um5586/status/1223893454167724032</t>
  </si>
  <si>
    <t>https://twitter.com/maryam_alyaf3i/status/1223854034630717440</t>
  </si>
  <si>
    <t>https://twitter.com/maryam_alyaf3i/status/1223849891417509888</t>
  </si>
  <si>
    <t>https://twitter.com/maryam_alyaf3i/status/1223894085880242177</t>
  </si>
  <si>
    <t>https://twitter.com/_alsnafeah_/status/1223896434497421312</t>
  </si>
  <si>
    <t>https://twitter.com/alaa88qtr/status/1223896776463278080</t>
  </si>
  <si>
    <t>https://twitter.com/jassim5006/status/1223804704125345793</t>
  </si>
  <si>
    <t>https://twitter.com/jassim5006/status/1223896838069194753</t>
  </si>
  <si>
    <t>https://twitter.com/nasserjefe/status/1223897670043033600</t>
  </si>
  <si>
    <t>https://twitter.com/qtr_alhoub/status/1223899354186108928</t>
  </si>
  <si>
    <t>https://twitter.com/qtri_ahmad/status/1223899499430580229</t>
  </si>
  <si>
    <t>https://twitter.com/alharoonmariam/status/1223899764724551680</t>
  </si>
  <si>
    <t>https://twitter.com/pxgc20ebmb7dtge/status/1223900550023933954</t>
  </si>
  <si>
    <t>https://twitter.com/pxgc20ebmb7dtge/status/1223900014147039232</t>
  </si>
  <si>
    <t>https://twitter.com/mustashar_1/status/1223900639887085568</t>
  </si>
  <si>
    <t>https://twitter.com/aalmuazzin/status/1223901826954735616</t>
  </si>
  <si>
    <t>https://twitter.com/al47sl51qdxm06r/status/1223902158485184512</t>
  </si>
  <si>
    <t>https://twitter.com/fkxrbzlu6jabviw/status/1223902190701555712</t>
  </si>
  <si>
    <t>https://twitter.com/asmaa1102/status/1223902663236116480</t>
  </si>
  <si>
    <t>https://twitter.com/abtfakhroo/status/1223902705413914625</t>
  </si>
  <si>
    <t>https://twitter.com/abunasser1968/status/1223904590304858112</t>
  </si>
  <si>
    <t>https://twitter.com/_fatma18__/status/1223906531734958080</t>
  </si>
  <si>
    <t>https://twitter.com/hamadqatar70/status/1223907611583664129</t>
  </si>
  <si>
    <t>https://twitter.com/hamad1279513117/status/1223908502206406658</t>
  </si>
  <si>
    <t>https://twitter.com/daas_40/status/1223909072182923264</t>
  </si>
  <si>
    <t>https://twitter.com/ghdooi/status/1223913544208519169</t>
  </si>
  <si>
    <t>https://twitter.com/qtr20083/status/1223913753026224130</t>
  </si>
  <si>
    <t>https://twitter.com/aeamzman1976/status/1223911417390206977</t>
  </si>
  <si>
    <t>https://twitter.com/aeamzman1976/status/1223915576436891648</t>
  </si>
  <si>
    <t>https://twitter.com/alahmadabdulo/status/1223918037600034817</t>
  </si>
  <si>
    <t>https://twitter.com/f5m_qtri/status/1223918175735230466</t>
  </si>
  <si>
    <t>https://twitter.com/yousef97dx/status/1223920503661977600</t>
  </si>
  <si>
    <t>https://twitter.com/12wrd79/status/1223918712136142849</t>
  </si>
  <si>
    <t>https://twitter.com/12wrd79/status/1223921109466263553</t>
  </si>
  <si>
    <t>https://twitter.com/abdullaqat93/status/1223717616105246720</t>
  </si>
  <si>
    <t>https://twitter.com/abdullaqat93/status/1223922212706627585</t>
  </si>
  <si>
    <t>https://twitter.com/bozaid_alyafei/status/1223922892284579840</t>
  </si>
  <si>
    <t>https://twitter.com/hamad16257110/status/1223923561276022785</t>
  </si>
  <si>
    <t>https://twitter.com/mbs999987/status/1223924667540525057</t>
  </si>
  <si>
    <t>https://twitter.com/abdallaqatar/status/1223925113969618944</t>
  </si>
  <si>
    <t>https://twitter.com/9areral8lam/status/1223928524823842816</t>
  </si>
  <si>
    <t>https://twitter.com/a1986q/status/1223801196529537024</t>
  </si>
  <si>
    <t>https://twitter.com/mboaring/status/1223928568767569921</t>
  </si>
  <si>
    <t>https://twitter.com/hinqnzsgb2uux5w/status/1223928932875022338</t>
  </si>
  <si>
    <t>https://twitter.com/hinqnzsgb2uux5w/status/1223929071970783233</t>
  </si>
  <si>
    <t>https://twitter.com/sj2bgwdboyxt4cg/status/1223932684793192448</t>
  </si>
  <si>
    <t>https://twitter.com/mr1499/status/1223934690194792448</t>
  </si>
  <si>
    <t>https://twitter.com/mfm_althani/status/1223936698544947202</t>
  </si>
  <si>
    <t>https://twitter.com/ibrahimalsiddiq/status/1223936969518043138</t>
  </si>
  <si>
    <t>https://twitter.com/alialtaqi7220/status/1223939485148336129</t>
  </si>
  <si>
    <t>https://twitter.com/almendani/status/1223942279867654144</t>
  </si>
  <si>
    <t>https://twitter.com/almendani/status/1223942288562442240</t>
  </si>
  <si>
    <t>https://twitter.com/almendani/status/1223942381029994496</t>
  </si>
  <si>
    <t>https://twitter.com/hamadaln3imi/status/1223894747632279552</t>
  </si>
  <si>
    <t>https://twitter.com/sbins00974/status/1223943885292036098</t>
  </si>
  <si>
    <t>https://twitter.com/abdulahalassem/status/1223945595628531714</t>
  </si>
  <si>
    <t>https://twitter.com/202qt/status/1223947339968208896</t>
  </si>
  <si>
    <t>https://twitter.com/qatar121/status/1223948658489602049</t>
  </si>
  <si>
    <t>https://twitter.com/umjassim_75/status/1223843079804850177</t>
  </si>
  <si>
    <t>https://twitter.com/umjassim_75/status/1223948667176046593</t>
  </si>
  <si>
    <t>https://twitter.com/alshebani88/status/1223685645425614848</t>
  </si>
  <si>
    <t>https://twitter.com/alshebani88/status/1223948787787468800</t>
  </si>
  <si>
    <t>https://twitter.com/sajjad_tu/status/1223951010714083328</t>
  </si>
  <si>
    <t>https://twitter.com/yspb7ocfigzgnx7/status/1223951832206188546</t>
  </si>
  <si>
    <t>https://twitter.com/thepurecoffee/status/1223950936978182144</t>
  </si>
  <si>
    <t>https://twitter.com/q6r_81/status/1223951293171097602</t>
  </si>
  <si>
    <t>https://twitter.com/jsalehr/status/1223899320275079169</t>
  </si>
  <si>
    <t>https://twitter.com/q6r_81/status/1223952916270198784</t>
  </si>
  <si>
    <t>https://twitter.com/xhmnnsjjnqhuyw2/status/1223960685203410946</t>
  </si>
  <si>
    <t>https://twitter.com/tariq_qatar82/status/1223909570784976896</t>
  </si>
  <si>
    <t>https://twitter.com/tariq_qatar82/status/1223963774119501824</t>
  </si>
  <si>
    <t>https://twitter.com/_mentalita7/status/1223881595737735170</t>
  </si>
  <si>
    <t>https://twitter.com/_mentalita7/status/1223965141953282048</t>
  </si>
  <si>
    <t>https://twitter.com/fulla89/status/1223965786466934784</t>
  </si>
  <si>
    <t>https://twitter.com/bo3oof/status/1223974410522107905</t>
  </si>
  <si>
    <t>https://twitter.com/rossamrosess/status/1223826555404681216</t>
  </si>
  <si>
    <t>https://twitter.com/rossamrosess/status/1223879660796305408</t>
  </si>
  <si>
    <t>https://twitter.com/idqatari/status/1223974653313589248</t>
  </si>
  <si>
    <t>https://twitter.com/___tamader/status/1223975226129747968</t>
  </si>
  <si>
    <t>https://twitter.com/g5giie01kn0vbkz/status/1223976785290911746</t>
  </si>
  <si>
    <t>https://twitter.com/fatima35278814/status/1223981016450306048</t>
  </si>
  <si>
    <t>https://twitter.com/vul1zyiytgjjbi5/status/1223982017244794880</t>
  </si>
  <si>
    <t>https://twitter.com/binm3and/status/1223982568179146752</t>
  </si>
  <si>
    <t>https://twitter.com/m7md_suwaid/status/1223864523116990465</t>
  </si>
  <si>
    <t>https://twitter.com/m7md_suwaid/status/1223901222316466176</t>
  </si>
  <si>
    <t>https://twitter.com/ahsuhalt/status/1223989529536802821</t>
  </si>
  <si>
    <t>https://twitter.com/7almohannadi73/status/1223974317974859776</t>
  </si>
  <si>
    <t>https://twitter.com/7almohannadi73/status/1223975378835976197</t>
  </si>
  <si>
    <t>https://twitter.com/7almohannadi73/status/1223975802380963840</t>
  </si>
  <si>
    <t>https://twitter.com/7almohannadi73/status/1223991281774399489</t>
  </si>
  <si>
    <t>https://twitter.com/am20199/status/1223993026009280513</t>
  </si>
  <si>
    <t>https://twitter.com/allaguiilhem/status/1223995523373445121</t>
  </si>
  <si>
    <t>https://twitter.com/raybalqatar/status/1223998660599537664</t>
  </si>
  <si>
    <t>https://twitter.com/imusacni/status/1223859480628166659</t>
  </si>
  <si>
    <t>https://twitter.com/abdullaqatar7/status/1223999604636647424</t>
  </si>
  <si>
    <t>https://twitter.com/902_almudahka/status/1224000146674982914</t>
  </si>
  <si>
    <t>https://twitter.com/dar_altamimi/status/1224000212143955968</t>
  </si>
  <si>
    <t>https://twitter.com/right_19080/status/1224000614113464320</t>
  </si>
  <si>
    <t>https://twitter.com/bo__shams/status/1224001474432204801</t>
  </si>
  <si>
    <t>https://twitter.com/alhammadijassim/status/1223693249002516480</t>
  </si>
  <si>
    <t>https://twitter.com/essaalriamy/status/1224002131952271362</t>
  </si>
  <si>
    <t>https://twitter.com/alalmass/status/1224003455385292800</t>
  </si>
  <si>
    <t>https://twitter.com/_mmalsubaie/status/1224005554810519555</t>
  </si>
  <si>
    <t>https://twitter.com/cytotec37369128/status/1224006106541936643</t>
  </si>
  <si>
    <t>https://twitter.com/qatartarget/status/1224006326826782723</t>
  </si>
  <si>
    <t>https://twitter.com/s_al_noaimi/status/1224007184620670976</t>
  </si>
  <si>
    <t>https://twitter.com/jbt_86/status/1223674762980970500</t>
  </si>
  <si>
    <t>https://twitter.com/ali39530911/status/1224009255742791680</t>
  </si>
  <si>
    <t>https://twitter.com/manalalq__/status/1223960070859390976</t>
  </si>
  <si>
    <t>https://twitter.com/manalalq__/status/1224009804445900801</t>
  </si>
  <si>
    <t>https://twitter.com/rvmfu1tiagjku8e/status/1224010218369093632</t>
  </si>
  <si>
    <t>https://twitter.com/omubdulla22/status/1223952701064646656</t>
  </si>
  <si>
    <t>https://twitter.com/k_k_24_24/status/1224011159956750341</t>
  </si>
  <si>
    <t>https://twitter.com/toomaqtr/status/1224011253284249600</t>
  </si>
  <si>
    <t>https://twitter.com/somaya1981/status/1224012286307848193</t>
  </si>
  <si>
    <t>https://twitter.com/aey_eh07/status/1224000298777284608</t>
  </si>
  <si>
    <t>https://twitter.com/_nouribk/status/1224014103049572355</t>
  </si>
  <si>
    <t>https://twitter.com/alhalkawari/status/1223691438380154882</t>
  </si>
  <si>
    <t>https://twitter.com/aldohaa__/status/1224015789486936070</t>
  </si>
  <si>
    <t>1223382547691921411</t>
  </si>
  <si>
    <t>1223500834299838466</t>
  </si>
  <si>
    <t>1223510001047756800</t>
  </si>
  <si>
    <t>1223524662635909120</t>
  </si>
  <si>
    <t>1223536924637507584</t>
  </si>
  <si>
    <t>1223545635430895616</t>
  </si>
  <si>
    <t>1223550577457713153</t>
  </si>
  <si>
    <t>1223554463157358597</t>
  </si>
  <si>
    <t>1223563800730914816</t>
  </si>
  <si>
    <t>1223581701651169280</t>
  </si>
  <si>
    <t>1223587436355358720</t>
  </si>
  <si>
    <t>1223593152000536581</t>
  </si>
  <si>
    <t>1223593867108405250</t>
  </si>
  <si>
    <t>1223593905620504577</t>
  </si>
  <si>
    <t>1223609699884523521</t>
  </si>
  <si>
    <t>1223613890858274816</t>
  </si>
  <si>
    <t>1223625966062329857</t>
  </si>
  <si>
    <t>1223628364470276096</t>
  </si>
  <si>
    <t>1223634701673467905</t>
  </si>
  <si>
    <t>1223637777037787136</t>
  </si>
  <si>
    <t>1223501058267402240</t>
  </si>
  <si>
    <t>1223551828383715328</t>
  </si>
  <si>
    <t>1223642015998660610</t>
  </si>
  <si>
    <t>1223644113276481536</t>
  </si>
  <si>
    <t>1223656030078472192</t>
  </si>
  <si>
    <t>1223665579258712064</t>
  </si>
  <si>
    <t>1223670402079186945</t>
  </si>
  <si>
    <t>1223670550456950786</t>
  </si>
  <si>
    <t>1223674322226753536</t>
  </si>
  <si>
    <t>1223675691088125952</t>
  </si>
  <si>
    <t>1223676228097531904</t>
  </si>
  <si>
    <t>1223676242806919170</t>
  </si>
  <si>
    <t>1223676529756065794</t>
  </si>
  <si>
    <t>1223676626845736963</t>
  </si>
  <si>
    <t>1223677294654513153</t>
  </si>
  <si>
    <t>1223677375646486528</t>
  </si>
  <si>
    <t>1223678302386315265</t>
  </si>
  <si>
    <t>1223678857909350411</t>
  </si>
  <si>
    <t>1223681440073887745</t>
  </si>
  <si>
    <t>1223681604511588352</t>
  </si>
  <si>
    <t>1223682854082793472</t>
  </si>
  <si>
    <t>1223683876830285827</t>
  </si>
  <si>
    <t>1223685636466626562</t>
  </si>
  <si>
    <t>1223686114210451456</t>
  </si>
  <si>
    <t>1223686755519467523</t>
  </si>
  <si>
    <t>1223687881279123459</t>
  </si>
  <si>
    <t>1223688514191208448</t>
  </si>
  <si>
    <t>1223688987967139841</t>
  </si>
  <si>
    <t>1223689934193774592</t>
  </si>
  <si>
    <t>1223690607643762688</t>
  </si>
  <si>
    <t>1223691121118924806</t>
  </si>
  <si>
    <t>1223691573977845760</t>
  </si>
  <si>
    <t>1223691668563595264</t>
  </si>
  <si>
    <t>1223693411095584769</t>
  </si>
  <si>
    <t>1223693693753925632</t>
  </si>
  <si>
    <t>1223694233397342210</t>
  </si>
  <si>
    <t>1223694406991196161</t>
  </si>
  <si>
    <t>1223694449869541378</t>
  </si>
  <si>
    <t>1223694498334683136</t>
  </si>
  <si>
    <t>1223694771392303104</t>
  </si>
  <si>
    <t>1223695341842812944</t>
  </si>
  <si>
    <t>1223695573951434759</t>
  </si>
  <si>
    <t>1223684729016397826</t>
  </si>
  <si>
    <t>1223685226792194049</t>
  </si>
  <si>
    <t>1223686070824591360</t>
  </si>
  <si>
    <t>1223695695762292736</t>
  </si>
  <si>
    <t>1223695674782429184</t>
  </si>
  <si>
    <t>1223695721599246337</t>
  </si>
  <si>
    <t>1223696730564239364</t>
  </si>
  <si>
    <t>1223696737749041155</t>
  </si>
  <si>
    <t>1223698513185452033</t>
  </si>
  <si>
    <t>1223699638408171521</t>
  </si>
  <si>
    <t>1223701197762236419</t>
  </si>
  <si>
    <t>1223702200947560448</t>
  </si>
  <si>
    <t>1223704107002814465</t>
  </si>
  <si>
    <t>1223704423551160323</t>
  </si>
  <si>
    <t>1223704960698810369</t>
  </si>
  <si>
    <t>1223709068755456006</t>
  </si>
  <si>
    <t>1223711044134211590</t>
  </si>
  <si>
    <t>1223711319293157376</t>
  </si>
  <si>
    <t>1223711354986561537</t>
  </si>
  <si>
    <t>1223712229712977920</t>
  </si>
  <si>
    <t>1223712464786903041</t>
  </si>
  <si>
    <t>1223712479051689985</t>
  </si>
  <si>
    <t>1223388509026889728</t>
  </si>
  <si>
    <t>1223713214875283458</t>
  </si>
  <si>
    <t>1223718896433270785</t>
  </si>
  <si>
    <t>1223721283772391424</t>
  </si>
  <si>
    <t>1223721377666076674</t>
  </si>
  <si>
    <t>1223721515407085576</t>
  </si>
  <si>
    <t>1223721683355389952</t>
  </si>
  <si>
    <t>1223722427810820096</t>
  </si>
  <si>
    <t>1223722976765530112</t>
  </si>
  <si>
    <t>1223724125866414080</t>
  </si>
  <si>
    <t>1223726334918168576</t>
  </si>
  <si>
    <t>1223727036205654016</t>
  </si>
  <si>
    <t>1223729579359199233</t>
  </si>
  <si>
    <t>1223729924936273921</t>
  </si>
  <si>
    <t>1223731017254612993</t>
  </si>
  <si>
    <t>1223731485045293056</t>
  </si>
  <si>
    <t>1223731746740604928</t>
  </si>
  <si>
    <t>1223732820767580167</t>
  </si>
  <si>
    <t>1223686511033487361</t>
  </si>
  <si>
    <t>1223733735474040834</t>
  </si>
  <si>
    <t>1223734211812773889</t>
  </si>
  <si>
    <t>1223735129866194944</t>
  </si>
  <si>
    <t>1223735470724612096</t>
  </si>
  <si>
    <t>1223712268908519424</t>
  </si>
  <si>
    <t>1223736445141012481</t>
  </si>
  <si>
    <t>1223738431626534917</t>
  </si>
  <si>
    <t>1223739348748816384</t>
  </si>
  <si>
    <t>1223742963433574403</t>
  </si>
  <si>
    <t>1223746181622325251</t>
  </si>
  <si>
    <t>1223746401710100481</t>
  </si>
  <si>
    <t>1223747598114226177</t>
  </si>
  <si>
    <t>1223757765010776065</t>
  </si>
  <si>
    <t>1223759373991804928</t>
  </si>
  <si>
    <t>1223675706552483843</t>
  </si>
  <si>
    <t>1223676996879695872</t>
  </si>
  <si>
    <t>1223759244144652289</t>
  </si>
  <si>
    <t>1223764811869229061</t>
  </si>
  <si>
    <t>1223766874439213058</t>
  </si>
  <si>
    <t>1223776518301790208</t>
  </si>
  <si>
    <t>1223776866445688832</t>
  </si>
  <si>
    <t>1223781720861954048</t>
  </si>
  <si>
    <t>1223789345246797826</t>
  </si>
  <si>
    <t>1223791377223507969</t>
  </si>
  <si>
    <t>1223796383288786944</t>
  </si>
  <si>
    <t>1223801696788324353</t>
  </si>
  <si>
    <t>1223801700395507712</t>
  </si>
  <si>
    <t>1223803013053190144</t>
  </si>
  <si>
    <t>1223792623216926720</t>
  </si>
  <si>
    <t>1223804232647790592</t>
  </si>
  <si>
    <t>1223808403308523521</t>
  </si>
  <si>
    <t>1223811446464749569</t>
  </si>
  <si>
    <t>1223804654406053893</t>
  </si>
  <si>
    <t>1223813226292490240</t>
  </si>
  <si>
    <t>1223402716665458694</t>
  </si>
  <si>
    <t>1223564570641518592</t>
  </si>
  <si>
    <t>1223811365527261184</t>
  </si>
  <si>
    <t>1223813587954806784</t>
  </si>
  <si>
    <t>1223814782945546241</t>
  </si>
  <si>
    <t>1223816315380674560</t>
  </si>
  <si>
    <t>1223821144135958529</t>
  </si>
  <si>
    <t>1223822272839999488</t>
  </si>
  <si>
    <t>1223822641049559040</t>
  </si>
  <si>
    <t>1223823126099709952</t>
  </si>
  <si>
    <t>1223821068001071106</t>
  </si>
  <si>
    <t>1223825102300762112</t>
  </si>
  <si>
    <t>1223825902548725760</t>
  </si>
  <si>
    <t>1223826916261744640</t>
  </si>
  <si>
    <t>1223827456303431681</t>
  </si>
  <si>
    <t>1223827498422755328</t>
  </si>
  <si>
    <t>1223827977349292032</t>
  </si>
  <si>
    <t>1223828215728410629</t>
  </si>
  <si>
    <t>1223828319134715904</t>
  </si>
  <si>
    <t>1223828954320121861</t>
  </si>
  <si>
    <t>1223829320902365184</t>
  </si>
  <si>
    <t>1223807076561977344</t>
  </si>
  <si>
    <t>1223808650554347522</t>
  </si>
  <si>
    <t>1223829527916437505</t>
  </si>
  <si>
    <t>1223764102167900161</t>
  </si>
  <si>
    <t>1223764702607618050</t>
  </si>
  <si>
    <t>1223829631557668869</t>
  </si>
  <si>
    <t>1223679648833384449</t>
  </si>
  <si>
    <t>1223831001358643201</t>
  </si>
  <si>
    <t>1223832988875706369</t>
  </si>
  <si>
    <t>1223834799246397440</t>
  </si>
  <si>
    <t>1223834875595194370</t>
  </si>
  <si>
    <t>1223837590622740480</t>
  </si>
  <si>
    <t>1223837732306391040</t>
  </si>
  <si>
    <t>1223822614927499265</t>
  </si>
  <si>
    <t>1223838135383220224</t>
  </si>
  <si>
    <t>1223838496315641856</t>
  </si>
  <si>
    <t>1223839119056523264</t>
  </si>
  <si>
    <t>1223711825730179078</t>
  </si>
  <si>
    <t>1223839724743417857</t>
  </si>
  <si>
    <t>1223841050067783680</t>
  </si>
  <si>
    <t>1223841335859449856</t>
  </si>
  <si>
    <t>1223841544228294663</t>
  </si>
  <si>
    <t>1223842104335532037</t>
  </si>
  <si>
    <t>1223842787327651845</t>
  </si>
  <si>
    <t>1223842879342370817</t>
  </si>
  <si>
    <t>1223842916591902720</t>
  </si>
  <si>
    <t>1223843445481132033</t>
  </si>
  <si>
    <t>1223845179666452482</t>
  </si>
  <si>
    <t>1223687033752866816</t>
  </si>
  <si>
    <t>1223564324125446144</t>
  </si>
  <si>
    <t>1223845490472648704</t>
  </si>
  <si>
    <t>1223845636069625856</t>
  </si>
  <si>
    <t>1223845956413804544</t>
  </si>
  <si>
    <t>1223846004442771456</t>
  </si>
  <si>
    <t>1223697551599316992</t>
  </si>
  <si>
    <t>1223846547672174592</t>
  </si>
  <si>
    <t>1223847060400754690</t>
  </si>
  <si>
    <t>1223847158421622787</t>
  </si>
  <si>
    <t>1223850827644837888</t>
  </si>
  <si>
    <t>1223851243862446081</t>
  </si>
  <si>
    <t>1223852129573572609</t>
  </si>
  <si>
    <t>1223852308326502400</t>
  </si>
  <si>
    <t>1223857176520941576</t>
  </si>
  <si>
    <t>1223858964938608642</t>
  </si>
  <si>
    <t>1223860071165239296</t>
  </si>
  <si>
    <t>1223692432887484418</t>
  </si>
  <si>
    <t>1223860910269370369</t>
  </si>
  <si>
    <t>1223863064950460416</t>
  </si>
  <si>
    <t>1223736781604040706</t>
  </si>
  <si>
    <t>1223864204731592705</t>
  </si>
  <si>
    <t>1223864697813901313</t>
  </si>
  <si>
    <t>1223864853506424832</t>
  </si>
  <si>
    <t>1223691271014944769</t>
  </si>
  <si>
    <t>1223696456831336449</t>
  </si>
  <si>
    <t>1223865976204251142</t>
  </si>
  <si>
    <t>1223866777333006336</t>
  </si>
  <si>
    <t>1223867878157570048</t>
  </si>
  <si>
    <t>1223868377095135232</t>
  </si>
  <si>
    <t>1223869060733009922</t>
  </si>
  <si>
    <t>1223869339503419392</t>
  </si>
  <si>
    <t>1223869847257468930</t>
  </si>
  <si>
    <t>1223870390256259073</t>
  </si>
  <si>
    <t>1223801872231882752</t>
  </si>
  <si>
    <t>1223872070943215616</t>
  </si>
  <si>
    <t>1223874828643512321</t>
  </si>
  <si>
    <t>1223875139391119361</t>
  </si>
  <si>
    <t>1223686349875818498</t>
  </si>
  <si>
    <t>1223875654829137921</t>
  </si>
  <si>
    <t>1223875948988243968</t>
  </si>
  <si>
    <t>1223843188559007746</t>
  </si>
  <si>
    <t>1223853565220982784</t>
  </si>
  <si>
    <t>1223876047042682880</t>
  </si>
  <si>
    <t>1223876077812174850</t>
  </si>
  <si>
    <t>1223876335887622144</t>
  </si>
  <si>
    <t>1223828233130516482</t>
  </si>
  <si>
    <t>1223829005482299392</t>
  </si>
  <si>
    <t>1223829780509884416</t>
  </si>
  <si>
    <t>1223877237293944833</t>
  </si>
  <si>
    <t>1223878054369546246</t>
  </si>
  <si>
    <t>1223880743774052352</t>
  </si>
  <si>
    <t>1223881618932293633</t>
  </si>
  <si>
    <t>1223881622535254016</t>
  </si>
  <si>
    <t>1223882842603761664</t>
  </si>
  <si>
    <t>1223885520335523841</t>
  </si>
  <si>
    <t>1223885798480732160</t>
  </si>
  <si>
    <t>1223886192820789250</t>
  </si>
  <si>
    <t>1223456691938889729</t>
  </si>
  <si>
    <t>1223886394235531264</t>
  </si>
  <si>
    <t>1223886461373644805</t>
  </si>
  <si>
    <t>1223886481523191810</t>
  </si>
  <si>
    <t>1223886666198372352</t>
  </si>
  <si>
    <t>1223887182949240832</t>
  </si>
  <si>
    <t>1223888379009478656</t>
  </si>
  <si>
    <t>1223888508974178304</t>
  </si>
  <si>
    <t>1223865305157554179</t>
  </si>
  <si>
    <t>1223888590524108802</t>
  </si>
  <si>
    <t>1223889057358536705</t>
  </si>
  <si>
    <t>1223889317090799616</t>
  </si>
  <si>
    <t>1223889440025796609</t>
  </si>
  <si>
    <t>1223889988045234176</t>
  </si>
  <si>
    <t>1223890042474651648</t>
  </si>
  <si>
    <t>1223890099567583234</t>
  </si>
  <si>
    <t>1223760171299692544</t>
  </si>
  <si>
    <t>1223890583078559744</t>
  </si>
  <si>
    <t>1223700668218847237</t>
  </si>
  <si>
    <t>1223891221204127744</t>
  </si>
  <si>
    <t>1223892205330407426</t>
  </si>
  <si>
    <t>1223892239530762246</t>
  </si>
  <si>
    <t>1223893454167724032</t>
  </si>
  <si>
    <t>1223854034630717440</t>
  </si>
  <si>
    <t>1223849891417509888</t>
  </si>
  <si>
    <t>1223894085880242177</t>
  </si>
  <si>
    <t>1223896434497421312</t>
  </si>
  <si>
    <t>1223896776463278080</t>
  </si>
  <si>
    <t>1223804704125345793</t>
  </si>
  <si>
    <t>1223896838069194753</t>
  </si>
  <si>
    <t>1223897670043033600</t>
  </si>
  <si>
    <t>1223899354186108928</t>
  </si>
  <si>
    <t>1223899499430580229</t>
  </si>
  <si>
    <t>1223899764724551680</t>
  </si>
  <si>
    <t>1223900550023933954</t>
  </si>
  <si>
    <t>1223900014147039232</t>
  </si>
  <si>
    <t>1223900639887085568</t>
  </si>
  <si>
    <t>1223901826954735616</t>
  </si>
  <si>
    <t>1223902158485184512</t>
  </si>
  <si>
    <t>1223902190701555712</t>
  </si>
  <si>
    <t>1223902663236116480</t>
  </si>
  <si>
    <t>1223902705413914625</t>
  </si>
  <si>
    <t>1223904590304858112</t>
  </si>
  <si>
    <t>1223906531734958080</t>
  </si>
  <si>
    <t>1223907611583664129</t>
  </si>
  <si>
    <t>1223908502206406658</t>
  </si>
  <si>
    <t>1223909072182923264</t>
  </si>
  <si>
    <t>1223913544208519169</t>
  </si>
  <si>
    <t>1223913753026224130</t>
  </si>
  <si>
    <t>1223911417390206977</t>
  </si>
  <si>
    <t>1223915576436891648</t>
  </si>
  <si>
    <t>1223918037600034817</t>
  </si>
  <si>
    <t>1223918175735230466</t>
  </si>
  <si>
    <t>1223920503661977600</t>
  </si>
  <si>
    <t>1223918712136142849</t>
  </si>
  <si>
    <t>1223921109466263553</t>
  </si>
  <si>
    <t>1223717616105246720</t>
  </si>
  <si>
    <t>1223922212706627585</t>
  </si>
  <si>
    <t>1223922892284579840</t>
  </si>
  <si>
    <t>1223923561276022785</t>
  </si>
  <si>
    <t>1223924667540525057</t>
  </si>
  <si>
    <t>1223925113969618944</t>
  </si>
  <si>
    <t>1223928524823842816</t>
  </si>
  <si>
    <t>1223801196529537024</t>
  </si>
  <si>
    <t>1223928568767569921</t>
  </si>
  <si>
    <t>1223928932875022338</t>
  </si>
  <si>
    <t>1223929071970783233</t>
  </si>
  <si>
    <t>1223932684793192448</t>
  </si>
  <si>
    <t>1223934690194792448</t>
  </si>
  <si>
    <t>1223936698544947202</t>
  </si>
  <si>
    <t>1223936969518043138</t>
  </si>
  <si>
    <t>1223939485148336129</t>
  </si>
  <si>
    <t>1223942279867654144</t>
  </si>
  <si>
    <t>1223942288562442240</t>
  </si>
  <si>
    <t>1223942381029994496</t>
  </si>
  <si>
    <t>1223894747632279552</t>
  </si>
  <si>
    <t>1223943885292036098</t>
  </si>
  <si>
    <t>1223945595628531714</t>
  </si>
  <si>
    <t>1223947339968208896</t>
  </si>
  <si>
    <t>1223948658489602049</t>
  </si>
  <si>
    <t>1223843079804850177</t>
  </si>
  <si>
    <t>1223948667176046593</t>
  </si>
  <si>
    <t>1223685645425614848</t>
  </si>
  <si>
    <t>1223948787787468800</t>
  </si>
  <si>
    <t>1223951010714083328</t>
  </si>
  <si>
    <t>1223951832206188546</t>
  </si>
  <si>
    <t>1223950936978182144</t>
  </si>
  <si>
    <t>1223951293171097602</t>
  </si>
  <si>
    <t>1223899320275079169</t>
  </si>
  <si>
    <t>1223952916270198784</t>
  </si>
  <si>
    <t>1223960685203410946</t>
  </si>
  <si>
    <t>1223909570784976896</t>
  </si>
  <si>
    <t>1223963774119501824</t>
  </si>
  <si>
    <t>1223881595737735170</t>
  </si>
  <si>
    <t>1223965141953282048</t>
  </si>
  <si>
    <t>1223965786466934784</t>
  </si>
  <si>
    <t>1223974410522107905</t>
  </si>
  <si>
    <t>1223826555404681216</t>
  </si>
  <si>
    <t>1223879660796305408</t>
  </si>
  <si>
    <t>1223974653313589248</t>
  </si>
  <si>
    <t>1223975226129747968</t>
  </si>
  <si>
    <t>1223976785290911746</t>
  </si>
  <si>
    <t>1223981016450306048</t>
  </si>
  <si>
    <t>1223982017244794880</t>
  </si>
  <si>
    <t>1223982568179146752</t>
  </si>
  <si>
    <t>1223864523116990465</t>
  </si>
  <si>
    <t>1223901222316466176</t>
  </si>
  <si>
    <t>1223989529536802821</t>
  </si>
  <si>
    <t>1223974317974859776</t>
  </si>
  <si>
    <t>1223975378835976197</t>
  </si>
  <si>
    <t>1223975802380963840</t>
  </si>
  <si>
    <t>1223991281774399489</t>
  </si>
  <si>
    <t>1223993026009280513</t>
  </si>
  <si>
    <t>1223995523373445121</t>
  </si>
  <si>
    <t>1223998660599537664</t>
  </si>
  <si>
    <t>1223859480628166659</t>
  </si>
  <si>
    <t>1223999604636647424</t>
  </si>
  <si>
    <t>1224000146674982914</t>
  </si>
  <si>
    <t>1224000212143955968</t>
  </si>
  <si>
    <t>1224000614113464320</t>
  </si>
  <si>
    <t>1224001474432204801</t>
  </si>
  <si>
    <t>1223693249002516480</t>
  </si>
  <si>
    <t>1224002131952271362</t>
  </si>
  <si>
    <t>1224003455385292800</t>
  </si>
  <si>
    <t>1224005554810519555</t>
  </si>
  <si>
    <t>1224006106541936643</t>
  </si>
  <si>
    <t>1224006326826782723</t>
  </si>
  <si>
    <t>1224007184620670976</t>
  </si>
  <si>
    <t>1223674762980970500</t>
  </si>
  <si>
    <t>1224009255742791680</t>
  </si>
  <si>
    <t>1223960070859390976</t>
  </si>
  <si>
    <t>1224009804445900801</t>
  </si>
  <si>
    <t>1224010218369093632</t>
  </si>
  <si>
    <t>1223952701064646656</t>
  </si>
  <si>
    <t>1224011159956750341</t>
  </si>
  <si>
    <t>1224011253284249600</t>
  </si>
  <si>
    <t>1224012286307848193</t>
  </si>
  <si>
    <t>1224000298777284608</t>
  </si>
  <si>
    <t>1224014103049572355</t>
  </si>
  <si>
    <t>1223691438380154882</t>
  </si>
  <si>
    <t>1224015789486936070</t>
  </si>
  <si>
    <t>1223679068719190016</t>
  </si>
  <si>
    <t>1223868471185899520</t>
  </si>
  <si>
    <t>21088417</t>
  </si>
  <si>
    <t>ca</t>
  </si>
  <si>
    <t>1223586881398562817</t>
  </si>
  <si>
    <t>35.924729,31.7066504 
39.3011038,31.7066504 
39.3011038,33.3748822 
35.924729,33.3748822</t>
  </si>
  <si>
    <t>Hashemite Kingdom of Jordan</t>
  </si>
  <si>
    <t>JO</t>
  </si>
  <si>
    <t>Mafraq, Hashemite Kingdom of Jordan</t>
  </si>
  <si>
    <t>00e12c9e5e7d61cb</t>
  </si>
  <si>
    <t>Mafraq</t>
  </si>
  <si>
    <t>https://api.twitter.com/1.1/geo/id/00e12c9e5e7d61cb.json</t>
  </si>
  <si>
    <t>najlaa_nm78</t>
  </si>
  <si>
    <t>Maha</t>
  </si>
  <si>
    <t>zeiنa</t>
  </si>
  <si>
    <t>Dana 🦋</t>
  </si>
  <si>
    <t>‎ حلا 🇵🇸 ‏</t>
  </si>
  <si>
    <t>🤩</t>
  </si>
  <si>
    <t>Engy Abdelsalam</t>
  </si>
  <si>
    <t>ALI ALTAMIMI🇶🇦</t>
  </si>
  <si>
    <t>𝓏𝑒𝒾𝓃𝒶 𝑔𝒽𝒶𝓈𝑜𝓊𝒷</t>
  </si>
  <si>
    <t>Miztli and Koh in the Bottomlands</t>
  </si>
  <si>
    <t>Elon 🇱🇧</t>
  </si>
  <si>
    <t>عيسى بن ارحمه الكواري ⓭🇶🇦</t>
  </si>
  <si>
    <t>طلال الكواري ™️</t>
  </si>
  <si>
    <t>Evident87</t>
  </si>
  <si>
    <t>𝒉𝒏𝒐🎗</t>
  </si>
  <si>
    <t>خالد بن محمد ال سيف 🇶🇦</t>
  </si>
  <si>
    <t>Ali Abdullah</t>
  </si>
  <si>
    <t> سناد</t>
  </si>
  <si>
    <t>حسن بن ربيعة الكواري</t>
  </si>
  <si>
    <t>أمينة الكواري</t>
  </si>
  <si>
    <t>م.انور العنزي 🇸🇦</t>
  </si>
  <si>
    <t>نـجّـاد 🇸🇦MBS</t>
  </si>
  <si>
    <t>نــــــــــــــور</t>
  </si>
  <si>
    <t>mooni_qtr</t>
  </si>
  <si>
    <t>🇶🇦رياني</t>
  </si>
  <si>
    <t>هلا</t>
  </si>
  <si>
    <t>السرديان 🇶🇦</t>
  </si>
  <si>
    <t>نـوره المري</t>
  </si>
  <si>
    <t>‎ݺ،تميمٰ،المجد</t>
  </si>
  <si>
    <t>معاذ بن فيصل الحربي 🇯🇴</t>
  </si>
  <si>
    <t>الهولندي 🇳🇱</t>
  </si>
  <si>
    <t>الين</t>
  </si>
  <si>
    <t>(GCC)</t>
  </si>
  <si>
    <t>𝔸𝕞𝕨𝕒𝕛 𝔸𝕝𝕐𝕒𝕗𝕖𝕚</t>
  </si>
  <si>
    <t>مها•</t>
  </si>
  <si>
    <t xml:space="preserve">احمد البناي </t>
  </si>
  <si>
    <t>صهـيــــــل</t>
  </si>
  <si>
    <t>نايف بن جابر</t>
  </si>
  <si>
    <t>طارق مطر</t>
  </si>
  <si>
    <t>meemonly</t>
  </si>
  <si>
    <t>Abdullah alanazi</t>
  </si>
  <si>
    <t>ناصر الحمادي</t>
  </si>
  <si>
    <t>jamal jassem alzaabi</t>
  </si>
  <si>
    <t>safety 🇸🇦السعودية العظمى</t>
  </si>
  <si>
    <t>الأدعم 🇶🇦🇰🇼</t>
  </si>
  <si>
    <t>ام سعيد Nebalalsharef</t>
  </si>
  <si>
    <t>sabreen</t>
  </si>
  <si>
    <t>أمواج🇶🇦</t>
  </si>
  <si>
    <t>DARIQ6R</t>
  </si>
  <si>
    <t>@uQvEz41EvdahsV7جــواهــر</t>
  </si>
  <si>
    <t>عبدالرحمن بن سعود 🇶🇦</t>
  </si>
  <si>
    <t>الحجاجي  ❤️ قطر ❤️</t>
  </si>
  <si>
    <t>م. عبدالله البشري</t>
  </si>
  <si>
    <t>A  ⚔️ 🇶🇦</t>
  </si>
  <si>
    <t>Abderaouf Souilah</t>
  </si>
  <si>
    <t>محمد بن احمد</t>
  </si>
  <si>
    <t>محمد بن حمد أبو شريدة العذبة #المعالي_كايدة</t>
  </si>
  <si>
    <t>M.A.H</t>
  </si>
  <si>
    <t>Mohammed Ali</t>
  </si>
  <si>
    <t>الشامخة</t>
  </si>
  <si>
    <t>Fatma Abdulla</t>
  </si>
  <si>
    <t>Safety 🇸🇦MBS</t>
  </si>
  <si>
    <t>SHM🥀</t>
  </si>
  <si>
    <t>منيرا.</t>
  </si>
  <si>
    <t>Sheikha-q6r</t>
  </si>
  <si>
    <t>Ali_only</t>
  </si>
  <si>
    <t>7md</t>
  </si>
  <si>
    <t>فهد الكواري</t>
  </si>
  <si>
    <t>كايد الناصر</t>
  </si>
  <si>
    <t>nasser</t>
  </si>
  <si>
    <t>سعيد الهاجري</t>
  </si>
  <si>
    <t>الجـوهـره♡(تميم المجد)🇶🇦</t>
  </si>
  <si>
    <t>أكتوبر 🌸</t>
  </si>
  <si>
    <t>Dr. Qatar</t>
  </si>
  <si>
    <t>iSaMbOoSa</t>
  </si>
  <si>
    <t>ولــــد الديـــــرة</t>
  </si>
  <si>
    <t>Wadha Al-Marri</t>
  </si>
  <si>
    <t>عائشة🇶🇦</t>
  </si>
  <si>
    <t>Ali Albadwi</t>
  </si>
  <si>
    <t>mỜђĂᆻєÐ</t>
  </si>
  <si>
    <t>Aisha s</t>
  </si>
  <si>
    <t>N.qtr.26</t>
  </si>
  <si>
    <t>𝕊𝔸𝕌𝔻</t>
  </si>
  <si>
    <t>MBK #غزه</t>
  </si>
  <si>
    <t>عبدالله الكعبي</t>
  </si>
  <si>
    <t>M alhajri 🇶🇦⚔️</t>
  </si>
  <si>
    <t>نجـــــلا 🇶🇦</t>
  </si>
  <si>
    <t>Hasan حسن</t>
  </si>
  <si>
    <t>محمد بن سويـد</t>
  </si>
  <si>
    <t>♦️ ﮼الرميحي ‏﮼ ♦️🇶🇦</t>
  </si>
  <si>
    <t>رجاء الريمي 🇲🇦🇶🇦</t>
  </si>
  <si>
    <t>سميّـــة</t>
  </si>
  <si>
    <t>3faari🇶🇦</t>
  </si>
  <si>
    <t>مُتَأَمِّل</t>
  </si>
  <si>
    <t>FromDoha</t>
  </si>
  <si>
    <t>نبض المسا</t>
  </si>
  <si>
    <t>Mohammed Hajri</t>
  </si>
  <si>
    <t>Ø</t>
  </si>
  <si>
    <t>الاصلع</t>
  </si>
  <si>
    <t>𝐀𝐈𝐒𝐇𝐀𖣔</t>
  </si>
  <si>
    <t>أحمد سعد</t>
  </si>
  <si>
    <t>‏Rashid.</t>
  </si>
  <si>
    <t>‏‏ألَمۣۗ مۣۗلَكۣۗيۣۗ♤‏🇵🇸🇺🇸</t>
  </si>
  <si>
    <t>M.T.J 5/6 🇶🇦✌🏼2022</t>
  </si>
  <si>
    <t>R.f.</t>
  </si>
  <si>
    <t>A🎓</t>
  </si>
  <si>
    <t>نائله صالح</t>
  </si>
  <si>
    <t>ابو علي الدوسري🇶🇦</t>
  </si>
  <si>
    <t>🇶🇦 Ⓜ️</t>
  </si>
  <si>
    <t>Alaa</t>
  </si>
  <si>
    <t>Nasseraldosari</t>
  </si>
  <si>
    <t>ِAhmad</t>
  </si>
  <si>
    <t>A---A</t>
  </si>
  <si>
    <t>Ricardo Kaka</t>
  </si>
  <si>
    <t>علي المؤذن</t>
  </si>
  <si>
    <t>محمد ظافر</t>
  </si>
  <si>
    <t>Ali Fakhroo علي فخرو</t>
  </si>
  <si>
    <t>حاسب الوقت</t>
  </si>
  <si>
    <t>𝙵 𝙰 𝚃 𝙼 𝙰</t>
  </si>
  <si>
    <t>hamadbinabdulla</t>
  </si>
  <si>
    <t>بو تميم eyad</t>
  </si>
  <si>
    <t>حمد النعيمي</t>
  </si>
  <si>
    <t>Alahmad</t>
  </si>
  <si>
    <t>زهور آل قطر 🇶🇦 قطر قلبي النابض🇶🇦</t>
  </si>
  <si>
    <t>Mariam 🇶🇦🇶🇦🇶🇦</t>
  </si>
  <si>
    <t>كلام 🇶🇦</t>
  </si>
  <si>
    <t>سعود ٦٣</t>
  </si>
  <si>
    <t>محمد بن فهد بن محمد آل ثاني</t>
  </si>
  <si>
    <t>ابراهيم الصديقي</t>
  </si>
  <si>
    <t>AliAlAli</t>
  </si>
  <si>
    <t>AdvHussainAl-Mendani</t>
  </si>
  <si>
    <t>abdulah Alassem Alserhane</t>
  </si>
  <si>
    <t>جاسم ا</t>
  </si>
  <si>
    <t>خالد الشيباني ♞🇶🇦</t>
  </si>
  <si>
    <t>sajjad #MBS 🇸🇦🇸🇦</t>
  </si>
  <si>
    <t>نجلة الجابر</t>
  </si>
  <si>
    <t>𝔸ℍ𝕄𝔼𝔻 𝔹𝕀ℕ 𝔸𝕃𝕀</t>
  </si>
  <si>
    <t>العلياء 🇶🇦</t>
  </si>
  <si>
    <t>طارق الحمادي 🇶🇦</t>
  </si>
  <si>
    <t>LamarQtr</t>
  </si>
  <si>
    <t>بوعوف</t>
  </si>
  <si>
    <t>مقيم وموطني قطر 🇶🇦</t>
  </si>
  <si>
    <t>‏﮼تـماضر</t>
  </si>
  <si>
    <t>صالح المنصوري الحساب رقم ١١ 😂🤭</t>
  </si>
  <si>
    <t>عدنان بـن معآند</t>
  </si>
  <si>
    <t>Ilhem Allagui. #MarketingCom, #SMprof. Author.</t>
  </si>
  <si>
    <t>Dr. NADIA AL-Mudahka</t>
  </si>
  <si>
    <t>Essa Alreyami</t>
  </si>
  <si>
    <t>M Al-Subaie</t>
  </si>
  <si>
    <t>Cytotec</t>
  </si>
  <si>
    <t>Ali_AL_MOHANNADl</t>
  </si>
  <si>
    <t>manal</t>
  </si>
  <si>
    <t>ام العيال</t>
  </si>
  <si>
    <t>عبدالرحمن💙</t>
  </si>
  <si>
    <t>AlNajlaa_qtr</t>
  </si>
  <si>
    <t>Filmmaker - Northwestern’20</t>
  </si>
  <si>
    <t>:0 فلسطين</t>
  </si>
  <si>
    <t>baby I really don’t care 🌧</t>
  </si>
  <si>
    <t>just your typical Qatari|Palestinian hybrid</t>
  </si>
  <si>
    <t>what is your truly desire ?</t>
  </si>
  <si>
    <t>|naturally and artificially flavored| 📚💉</t>
  </si>
  <si>
    <t>🇵🇸♥️🇶🇦</t>
  </si>
  <si>
    <t>Just trying to stand with the land. Living on Coahuiltec, Carrizo, and Lipan land</t>
  </si>
  <si>
    <t>Real Madrid ♥️| AlRayyan ♥️ 🇶🇦الله ، الوطن ،الأمير</t>
  </si>
  <si>
    <t>سبحان الله وبحمده سبحان ربي العظيم . . مهما كان مستواك .. كما تراني أراك</t>
  </si>
  <si>
    <t>https://t.co/paBhaM6pKB</t>
  </si>
  <si>
    <t>https://t.co/QZgEXzvPnO💌.</t>
  </si>
  <si>
    <t>تغريداتي أغلبها أقتباسات للفائدة لي ولكم 💡</t>
  </si>
  <si>
    <t>Lecturer/ Researcher: Intimate Eyes of Travel Writing &amp; Art, Otherness, Contact Zone, Orientalism, Colonial Space, and Feminotopias/ MTB🚵🏾‍♂️/ Boiler Up🚂/ 🔞</t>
  </si>
  <si>
    <t>#سناد ينُطق " إسناد " وهو فصيل من الجيش يساند الكتيبه الرئيسيه</t>
  </si>
  <si>
    <t>الله يقوينا على مدة الطيب،،والله يجملنا على ما عطينا،،والله يجنبنا عن الظلم والعيب،،والله يجازي من نوى الظلم فينا</t>
  </si>
  <si>
    <t>أنا تلك التي لا تُقٓارن بـــ أحد… أعشق شرب القهوة بالكوبالت وأهوى قراءة الكتب السياسية الخليعة ☕️ أنا استثناء القاعدة</t>
  </si>
  <si>
    <t>‏‏‏‏‏‏‏‏‏‏‏‏‏‏‏(Electrical Engineer)
الله ثم الوطن و الملك _x000D_          
               ‏‏‏وطني ... عناوين المجد وابواب السماء</t>
  </si>
  <si>
    <t>‏‏‏‏‏‏‏‏‏‏‏‏‏‏‏‏‏‏‏‏‏‏‏‏‏‏‏‏‏‏‏‏‏‏‏‏‏‏‏‏‏‏‏‏‏‏‏‏‏‏‏‏‏‏‏لا اعيش كما يُريد البعض،لي عقلي ولك عقلك فلا حديثاً ولا مجتمعًا يسيطر علي. ؛ 🌈🐈 ♍️ ‎‎‎‎‎‎‎#Abdu 🎶|🇸🇦</t>
  </si>
  <si>
    <t>🇶🇦 قطــــــــــــــر 🇶🇦</t>
  </si>
  <si>
    <t>رياضي وتويتاتي في الدائرة المستديرة فقط /  رياني حتى الموت ⚫️🔴</t>
  </si>
  <si>
    <t>A cancer ♋️</t>
  </si>
  <si>
    <t>‏موب كل شي يلمع ذهب ولا كل مر ينعاب يطلع من المر دوه ويطلع من الذهب كذاب 🇶🇦</t>
  </si>
  <si>
    <t>الحمدلله دائماً وابداً</t>
  </si>
  <si>
    <t>حاصل على درجة البكالوريوس في العلاقات الدولية ، طالب ماجستير علوم سياسية📖📚 باحث عن عمل ، القادم اجمل باذن الله 🌺</t>
  </si>
  <si>
    <t>الخليج العربي ❤️</t>
  </si>
  <si>
    <t>‏‏اللهم احفظ قطر شعبا وحكومه اللهم من ارادنا بسوء فاشغله بنفسه</t>
  </si>
  <si>
    <t>السعوديه المنطقه الشرقيه</t>
  </si>
  <si>
    <t>نحمي الاوطان من غدر الحقاد و اتباع صهاينة</t>
  </si>
  <si>
    <t>🇶🇦| 🦂 |Qu student📚</t>
  </si>
  <si>
    <t>‏الدنيا بحر عميق وقد غرق فيه أناس كثير  فلتكن سفينتك تقوى الله
الخاص 🚫</t>
  </si>
  <si>
    <t>Ahmed_albanai</t>
  </si>
  <si>
    <t>#قبيلتنا_قطر🇶🇦 و قائدنا #تميم_المجد..🇶🇦</t>
  </si>
  <si>
    <t>‏"ومِنَ الناسِ مَن يُعْجِبُكَ قَولُه فِي الحيَاةِ الدنْيا وَيُشهدُ الله عَلىٰ مَا في قَلْبِه وهوَ أَلَد الْخصَامِ"</t>
  </si>
  <si>
    <t>آللهمـ آني آشتقت لـأروآحٍ لن ترجع أبداً.. فأسآلك آللهمـ آن تسكنهآ جنتك ! فهي آغلى مـآ فقدتُ ! #ابراهيم_الحمادي ❤️</t>
  </si>
  <si>
    <t>الحمدلله - السعودية</t>
  </si>
  <si>
    <t>‏‏‏‏‏الاردن وطني فلسطين ارضي وقطر عشقي</t>
  </si>
  <si>
    <t>‏‏‏‏‏‏‏{‏‏وَمَن يَتَّقِ اللَّهَ يَجْعَل لَّهُ مَخْرَجًا وَيَرْزُقْهُ مِنْ حَيْثُ لَا يَحْتَسِبُ وَمَن يَتَوَكَّلْ عَلَى اللَّهِ فَهُوَ حَسْبُهُ}</t>
  </si>
  <si>
    <t>عبدالرحمن بن سعود المسارير الهاجري .. شاعر قطري أبياتي فالمفضلة   inata: abs886</t>
  </si>
  <si>
    <t>Love #Qatar</t>
  </si>
  <si>
    <t>الولاء : لله ثم قطر ثم الامير. الحلم : ان اساهم في ايصال ارث كأس العالم 2022 العشق : لنادي يوفنتوس الايطالي</t>
  </si>
  <si>
    <t>يا شموخ العز يا أرض الجدود .. آخر الأنفاس وانتي الأوله 🇶🇦</t>
  </si>
  <si>
    <t>ملحن وموزع موسيقي وناقد عام ومحب للشؤون الرياضية والسياسية</t>
  </si>
  <si>
    <t>Muslim #🇦🇹</t>
  </si>
  <si>
    <t>“كن كالطير تجثم على فرع واه تشعر تحتك بالانحناء، لا تزال تغني بعيدا عن كل نفس” ✒️</t>
  </si>
  <si>
    <t>الحمد والشكر لله</t>
  </si>
  <si>
    <t>﴿وَتَزَوَّدُوا فإنَّ خَيْرَ الزَّاد التَّقْوَى﴾</t>
  </si>
  <si>
    <t>سبحان الله وبحمده</t>
  </si>
  <si>
    <t>تميم والا حمد ... شبل يخلف أسد</t>
  </si>
  <si>
    <t>خلك عزيز نفس لو همك جبال ... و لا تشتكي للناس من حر ما فيك</t>
  </si>
  <si>
    <t>Sportsman in history, Business professional &amp; prominent member in municipal council.
https://t.co/KE7YZ5a1j7</t>
  </si>
  <si>
    <t>اْللْهُمٓ صٓلِ عَلَى سيدنا םُבَםْב ( ﷺ )</t>
  </si>
  <si>
    <t>اكتوبر سابقآ واكتوبر حاليآ ، بسبب كثرة البلاغات اقفل حسابي 🌞</t>
  </si>
  <si>
    <t>👓 اللي بعده</t>
  </si>
  <si>
    <t>لا إله الا الله محمد رسول الله. قل خيرا أو فاصمت. عامل الناس كما تحب ان تعامل</t>
  </si>
  <si>
    <t>عطيتني قلبك وبخلت بسلامك وش فايدة حبك وانا منك محروم بين جفنيك وقلبك ❤️</t>
  </si>
  <si>
    <t>My name is Wadha_ I’m a Daughter to my parents_wife to my husband_mother to my children &amp; will speak my mind &amp; be honest abt my feelings_in dis life or da next.</t>
  </si>
  <si>
    <t>بلادي خط أحمر 🇶🇦❤️🇶🇦</t>
  </si>
  <si>
    <t>‏L'opinion personnelle me représente et ne signifie pas que nous sommes contre la différence d'opinion. Les opinions multiples sont dans l'intérêt du</t>
  </si>
  <si>
    <t>No matter how rich,cool,educated or talented are you believe on how you treat people. Integrity is everything. proud to be a Qatari. 🇶🇦</t>
  </si>
  <si>
    <t>𝕆𝕟 𝕞𝕪 𝕙𝕠𝕣𝕤𝕖 𝕝𝕚𝕜𝕖 𝕞𝕪 𝔸ℕℂ𝔼𝕊𝕋𝕆ℝ𝕊
 SnapChat : 𝕋𝕩𝕚</t>
  </si>
  <si>
    <t>@Ghadaaalsubaey حساب في ثواب المغفور لها بأذن الله امي * غاده عبدالرحمن السبيعي *</t>
  </si>
  <si>
    <t>أننِي أعمق بكثير من أن يفهمني أحد ♏️ طالبة شؤون دولية 📚</t>
  </si>
  <si>
    <t>أعتز بديني وعروبتي وهويتي القطرية .. حُبِّب إليّ من الدنيا القلم والقراءة.. ربِ اجعلني ذكرى جميلة طيبة الأثر .. في المفضلة بعضٌ مني ..</t>
  </si>
  <si>
    <t>‏‏أحب قراءة الكتب و مشاهدة الأفلام و البرامج الترفيهية والاكل</t>
  </si>
  <si>
    <t>كنت جوّاسًا ... ولا زلت!</t>
  </si>
  <si>
    <t>وقل ربِّ زدني علما</t>
  </si>
  <si>
    <t>وتمضي الحياة</t>
  </si>
  <si>
    <t>رُب ضارة نافعة</t>
  </si>
  <si>
    <t>دامت قـــطـــر فخرٍ لنا في كل جيل</t>
  </si>
  <si>
    <t>مُتفق عليه .. ناشط دراماتيكي</t>
  </si>
  <si>
    <t>&amp;$!#%</t>
  </si>
  <si>
    <t>لا أطرب لمديح ولا أجزع لمذمّه.</t>
  </si>
  <si>
    <t>‏‏‏‏‏لم يكن يملك إلا مبدأة
|
                                                                                 الاكاونت الجديد علشان التاني اتقفل</t>
  </si>
  <si>
    <t>شمس 'مانشيستر يونايتد' حجبت عنّي كُل شيء!</t>
  </si>
  <si>
    <t>‏‏‏‏‏‏‏‏‏‏‏‏[ كن قوس قزح لشخص ما في يوم غائم]
مهندس ENU (قبرص) سرطان وكرونز IBD-CD كلوستومي pain MNG ‎‎‎‎‎‎‎‎ ‎‎#ألم_ملكي سلالة عبدالرحمن بن عوف</t>
  </si>
  <si>
    <t>آُلَلَهًمُ أجٍعًلَنِآُ مُنِ آُلَذّينِ يزًرعًونِ آُلَخِير فَي آُلَدَنِيآُ ويحُصْدَونِهً فَي آُﻻُخِرة،. لٓا إلهّ إلاٌ أنتْ سُبحانْك إنيِ كُنتُ مِنْ الظٓالمِين</t>
  </si>
  <si>
    <t>#كعبة_المضيوم</t>
  </si>
  <si>
    <t>النصيحه الاولى والاخيره صل جيدا،واسجد طويلا وتنفس بعمق،واستمع للقران واستغفر الله كثيرا . social researcher</t>
  </si>
  <si>
    <t>‏‏‏‏‏‏‏‏‏‏‏‏بذرة فلسطينية زُرِعَت في الكويت ونَمَت في الأردن ثم حملتها الريح إلى قطر لتستقر فيها إلى أن يشاء الله.
وما بين زهر البيلسان وجبل الكرمل أعيش ❤</t>
  </si>
  <si>
    <t>QTR l🇶🇦
Media Student (Public Relations) 📚🎓
Quality education is the best investment for your future 💻🖋</t>
  </si>
  <si>
    <t>تميم المجد #اعلامي و مخرج سابق في قناة الجزيرة ومخرج دراما، كلمة الحق نقول الى نهاية الحياة في الارض</t>
  </si>
  <si>
    <t>قبيلتي قطر 🇶🇦</t>
  </si>
  <si>
    <t>https://t.co/nko0A4NWYC…</t>
  </si>
  <si>
    <t>تغريداتي في المفضله</t>
  </si>
  <si>
    <t>الرجل الذي لا يتعلم ، شأنه شأن الأرض الجرداء، لا تنبت شيئاً</t>
  </si>
  <si>
    <t>احب الا طلاع وسوق العقار والجسور وعالم السيارات والسياسه</t>
  </si>
  <si>
    <t>اللهم امنحني السكينة لأتقبل الأشياء التي لا أستطيع تغييرها، والشجاعة لتغيير الأشياء التي أستطيع تغييرها والحكمة لمعرفة الفرق بينهما.</t>
  </si>
  <si>
    <t>Arab German</t>
  </si>
  <si>
    <t>‏‏‏‏‏‏‏‏‏مواطن قطري يعشق تراب الوطن
رحمه الله عليك ايها السلطان 💔</t>
  </si>
  <si>
    <t>اعشق الكتابة اتابع السياسة أرتقي بالفكر والكلمة</t>
  </si>
  <si>
    <t>اللهم احفظ لي امي فهي اجمل عطاياك واغلى ما املك، اللهم اني استودعتك مبسمها وصحتها فلا تريني بها بأساً يبكيني</t>
  </si>
  <si>
    <t>مصدر غير مسؤول ومتحدث غير رسمي .</t>
  </si>
  <si>
    <t>أنَا ابنُ العَاصِمِينَ بَني تَمِيمٍ. إذا مَا أعْظَمُ الحَدَثَانِ نَابَا</t>
  </si>
  <si>
    <t>عماني وافتخر</t>
  </si>
  <si>
    <t>محامي عام ومستشار تحكيم دولي للتواصل 97455464829+       h.alhassan-7@hotmail.com</t>
  </si>
  <si>
    <t>‏‏العبد الضعيف لله</t>
  </si>
  <si>
    <t>لا أجادل الأحمق أبداً.</t>
  </si>
  <si>
    <t>I'm proud of who i'm and what i stand for. Doha - Qatar❤™ #bianconeri ⚽️ UOM 🎓 &amp; QU 🎓</t>
  </si>
  <si>
    <t>مواطن سعودي ، شيعي ، عشريني ، عربي وافتخر ، محب لوطنه وقادته ، كاره لعبيد الفرس والترك والمطبلين لهم.</t>
  </si>
  <si>
    <t>أراقب العالم لا أنتمي إليه، لا يحبسني منهج فكري، وأعلم وأشهد أن: لا إله إلا الله وأن محمداً عبده ورسوله.</t>
  </si>
  <si>
    <t>هذا تميم العز يامن تنشدون .. شيخٍ عريب الساس ثابت ركونه</t>
  </si>
  <si>
    <t>قطر و رموزها خط أحمر، إحترم لتحترم، كلنا تميم، الله يحفظ الخليج من الفتن</t>
  </si>
  <si>
    <t>الله خير حافظ وهو ارحم الراحمين</t>
  </si>
  <si>
    <t>✍🏻نحن قوم اعتز بنا سمو الأمير: المقيمون في قطر؛ أوفياء لبلدنا الثاني الذي يحكمه تميم آل ثاني💝؛ نعبّر عما يعبّر به القطريون، حسابي السابق: مقيم وقبيلتي قطر</t>
  </si>
  <si>
    <t>اشتقت لجدتي الراحله عنا 21-2-2014 ~ Belong to Qu ❤️</t>
  </si>
  <si>
    <t>‏مواطن قطري غيور على 🇶🇦 وعاشت  خليجية عربية غصب عن كيد الكائدين</t>
  </si>
  <si>
    <t>يـ َ طير شفني ابتسمـ , وفـ ـآلقلـب مو9جوع !</t>
  </si>
  <si>
    <t>Associate Prof @NUQatar. Author @Routledge_MandC Advertising, PR, Social Media, Innovation, Middle East, Web studies.@UMontreal👩🏻‍🎓.Mother. Views=mine</t>
  </si>
  <si>
    <t>الحمد لله</t>
  </si>
  <si>
    <t>لا أُحب ان اتحدث عن نفسي، فـ بوجهة نظري الرجال أفعالهم هي التي تتحدث عنهم و ليست اقوالهم ، و لكنني اكتفي بالقول ، ان لي مبادئ ثابتة قد لا يستوعبها البعض</t>
  </si>
  <si>
    <t>❤️ 🇶🇦</t>
  </si>
  <si>
    <t>‏‏https://t.co/0G9irn6R9H‎‎‎  حبوب تسقيط تنزيل تسقيط الجنين اجهاض تسقيط تنزيل الحمل</t>
  </si>
  <si>
    <t>وجودي هنا فقط للدخول في النقاشات😘</t>
  </si>
  <si>
    <t>Mars</t>
  </si>
  <si>
    <t>🇬🇧|🇶🇦</t>
  </si>
  <si>
    <t>Río Grande Delta</t>
  </si>
  <si>
    <t>Beirut, Lebanon</t>
  </si>
  <si>
    <t>الدمام, المملكة العربية السعودية</t>
  </si>
  <si>
    <t xml:space="preserve"> Saudi Arabia</t>
  </si>
  <si>
    <t>🇸🇦</t>
  </si>
  <si>
    <t>Beykoz, İstanbul</t>
  </si>
  <si>
    <t>Qatar - Doha</t>
  </si>
  <si>
    <t>Qatar ❤️</t>
  </si>
  <si>
    <t>المملكه العربيه السعوديه</t>
  </si>
  <si>
    <t>محافظة المفرق, المملكة الأردنية الهاشمية</t>
  </si>
  <si>
    <t>الخليج العربي</t>
  </si>
  <si>
    <t>دار العز الـسـعــوديـــKSAــة</t>
  </si>
  <si>
    <t>instagram:nialhammadi</t>
  </si>
  <si>
    <t>الريان, دولة قطر 🇶🇦</t>
  </si>
  <si>
    <t xml:space="preserve">دوحة الخير ♡  </t>
  </si>
  <si>
    <t>الوكرة, دولة قطر</t>
  </si>
  <si>
    <t>Doha, Ismailia</t>
  </si>
  <si>
    <t>La tunisie</t>
  </si>
  <si>
    <t>اليسرة , Qatar</t>
  </si>
  <si>
    <t>منغمس في وسط بُقعة من ظِل</t>
  </si>
  <si>
    <t>لايوجد</t>
  </si>
  <si>
    <t>Home</t>
  </si>
  <si>
    <t>Massachusetts, USA | Stretford</t>
  </si>
  <si>
    <t>أقول ما قرأتم، وأستغفر الله</t>
  </si>
  <si>
    <t>شواطئ تايلندية🏄‍ ♤ أكره الخاص</t>
  </si>
  <si>
    <t>Doha-Qatar (RMD) !</t>
  </si>
  <si>
    <t xml:space="preserve"> Doha - Qatar</t>
  </si>
  <si>
    <t>بلد محاصر</t>
  </si>
  <si>
    <t>حُلم ..</t>
  </si>
  <si>
    <t>قطر المحاصره 🇶🇦</t>
  </si>
  <si>
    <t>Manchester, England</t>
  </si>
  <si>
    <t>Qatif, Kingdom of Saudi Arabia</t>
  </si>
  <si>
    <t>دار تميم المجد🇶🇦</t>
  </si>
  <si>
    <t>دولة #تميم_المجد العظمى</t>
  </si>
  <si>
    <t> QATAR     +974</t>
  </si>
  <si>
    <t>هنا قطر وعلى العالم ان ينصت</t>
  </si>
  <si>
    <t>https://t.co/Y7aRfWo7FW</t>
  </si>
  <si>
    <t>https://t.co/TJzNsOgqtL</t>
  </si>
  <si>
    <t>https://t.co/aynmG8ni7G</t>
  </si>
  <si>
    <t>https://t.co/xldc1ZmlEq</t>
  </si>
  <si>
    <t>https://t.co/nCMFVX009a</t>
  </si>
  <si>
    <t>https://t.co/8KI5GwX1fd</t>
  </si>
  <si>
    <t>https://t.co/M8DuIbcAYr</t>
  </si>
  <si>
    <t>https://t.co/b8txcyF4FY</t>
  </si>
  <si>
    <t>https://t.co/LX4VPDysSm</t>
  </si>
  <si>
    <t>https://t.co/AV8lgFmf4U</t>
  </si>
  <si>
    <t>https://t.co/bpwtGG7dwT</t>
  </si>
  <si>
    <t>https://t.co/tYrYwDHcq6</t>
  </si>
  <si>
    <t>https://t.co/l03i3LDNbc</t>
  </si>
  <si>
    <t>https://t.co/b9MVWvivfx</t>
  </si>
  <si>
    <t>https://t.co/wjmQJdaxnr</t>
  </si>
  <si>
    <t>https://t.co/jdZakgqJEV</t>
  </si>
  <si>
    <t>https://t.co/AGkPaz9BCZ</t>
  </si>
  <si>
    <t>https://t.co/AP7hThz3pD</t>
  </si>
  <si>
    <t>https://t.co/SAYnBRIcfF</t>
  </si>
  <si>
    <t>https://t.co/VoGsxLXJ79</t>
  </si>
  <si>
    <t>https://t.co/akcdUgkWIu</t>
  </si>
  <si>
    <t>https://t.co/C2KngJLwDu</t>
  </si>
  <si>
    <t>https://pbs.twimg.com/profile_banners/783326764848279553/1552455385</t>
  </si>
  <si>
    <t>https://pbs.twimg.com/profile_banners/2222710458/1570278169</t>
  </si>
  <si>
    <t>https://pbs.twimg.com/profile_banners/4919658556/1555087374</t>
  </si>
  <si>
    <t>https://pbs.twimg.com/profile_banners/1174772675148963841/1580633272</t>
  </si>
  <si>
    <t>https://pbs.twimg.com/profile_banners/1165349256611401728/1579445899</t>
  </si>
  <si>
    <t>https://pbs.twimg.com/profile_banners/264760078/1502924813</t>
  </si>
  <si>
    <t>https://pbs.twimg.com/profile_banners/2878355082/1414334352</t>
  </si>
  <si>
    <t>https://pbs.twimg.com/profile_banners/295857775/1578693025</t>
  </si>
  <si>
    <t>https://pbs.twimg.com/profile_banners/1472453263/1580601239</t>
  </si>
  <si>
    <t>https://pbs.twimg.com/profile_banners/2270832246/1552335339</t>
  </si>
  <si>
    <t>https://pbs.twimg.com/profile_banners/350610799/1531088005</t>
  </si>
  <si>
    <t>https://pbs.twimg.com/profile_banners/819936296/1575214429</t>
  </si>
  <si>
    <t>https://pbs.twimg.com/profile_banners/1110349558423437314/1580619907</t>
  </si>
  <si>
    <t>https://pbs.twimg.com/profile_banners/1319011734/1578821985</t>
  </si>
  <si>
    <t>https://pbs.twimg.com/profile_banners/1148091363612909568/1572687421</t>
  </si>
  <si>
    <t>https://pbs.twimg.com/profile_banners/1190059208504467456/1580458786</t>
  </si>
  <si>
    <t>https://pbs.twimg.com/profile_banners/2255586408/1580587885</t>
  </si>
  <si>
    <t>https://pbs.twimg.com/profile_banners/2949309799/1477529968</t>
  </si>
  <si>
    <t>https://pbs.twimg.com/profile_banners/245717737/1427792606</t>
  </si>
  <si>
    <t>https://pbs.twimg.com/profile_banners/2221315701/1580584854</t>
  </si>
  <si>
    <t>https://pbs.twimg.com/profile_banners/877716871763697665/1575924347</t>
  </si>
  <si>
    <t>https://pbs.twimg.com/profile_banners/1202648317060157440/1577094276</t>
  </si>
  <si>
    <t>https://pbs.twimg.com/profile_banners/1150186921919995905/1572258075</t>
  </si>
  <si>
    <t>https://pbs.twimg.com/profile_banners/2440665584/1568837615</t>
  </si>
  <si>
    <t>https://pbs.twimg.com/profile_banners/2222033472/1569184503</t>
  </si>
  <si>
    <t>https://pbs.twimg.com/profile_banners/4561770756/1575850958</t>
  </si>
  <si>
    <t>https://pbs.twimg.com/profile_banners/2767861823/1496018900</t>
  </si>
  <si>
    <t>https://pbs.twimg.com/profile_banners/904001328879415298/1504365979</t>
  </si>
  <si>
    <t>https://pbs.twimg.com/profile_banners/799193768838787073/1577315803</t>
  </si>
  <si>
    <t>https://pbs.twimg.com/profile_banners/974971140522299392/1559951083</t>
  </si>
  <si>
    <t>https://pbs.twimg.com/profile_banners/853472550/1534429648</t>
  </si>
  <si>
    <t>https://pbs.twimg.com/profile_banners/2876249011/1510660310</t>
  </si>
  <si>
    <t>https://pbs.twimg.com/profile_banners/4823072495/1575846206</t>
  </si>
  <si>
    <t>https://pbs.twimg.com/profile_banners/1140977118991527941/1568658648</t>
  </si>
  <si>
    <t>https://pbs.twimg.com/profile_banners/541744470/1548234810</t>
  </si>
  <si>
    <t>https://pbs.twimg.com/profile_banners/526749658/1470651559</t>
  </si>
  <si>
    <t>https://pbs.twimg.com/profile_banners/537526634/1449136828</t>
  </si>
  <si>
    <t>https://pbs.twimg.com/profile_banners/4876728141/1577526685</t>
  </si>
  <si>
    <t>https://pbs.twimg.com/profile_banners/1035030265/1509371531</t>
  </si>
  <si>
    <t>https://pbs.twimg.com/profile_banners/933779343733432320/1512659118</t>
  </si>
  <si>
    <t>https://pbs.twimg.com/profile_banners/1099655135670816769/1553617197</t>
  </si>
  <si>
    <t>https://pbs.twimg.com/profile_banners/949725521465741312/1574970731</t>
  </si>
  <si>
    <t>https://pbs.twimg.com/profile_banners/345432739/1579376858</t>
  </si>
  <si>
    <t>https://pbs.twimg.com/profile_banners/1027170217275863040/1536005986</t>
  </si>
  <si>
    <t>https://pbs.twimg.com/profile_banners/1195464798571573250/1575131828</t>
  </si>
  <si>
    <t>https://pbs.twimg.com/profile_banners/614269166/1455990516</t>
  </si>
  <si>
    <t>https://pbs.twimg.com/profile_banners/772681784/1497905117</t>
  </si>
  <si>
    <t>https://pbs.twimg.com/profile_banners/387940118/1531653063</t>
  </si>
  <si>
    <t>https://pbs.twimg.com/profile_banners/1026210050845564928/1570615479</t>
  </si>
  <si>
    <t>https://pbs.twimg.com/profile_banners/2415776887/1566364535</t>
  </si>
  <si>
    <t>https://pbs.twimg.com/profile_banners/324893586/1562420899</t>
  </si>
  <si>
    <t>https://pbs.twimg.com/profile_banners/813922542/1425301964</t>
  </si>
  <si>
    <t>https://pbs.twimg.com/profile_banners/1159902455255187460/1565433763</t>
  </si>
  <si>
    <t>https://pbs.twimg.com/profile_banners/417632626/1580204187</t>
  </si>
  <si>
    <t>https://pbs.twimg.com/profile_banners/425176609/1560849834</t>
  </si>
  <si>
    <t>https://pbs.twimg.com/profile_banners/1120021572/1568176089</t>
  </si>
  <si>
    <t>https://pbs.twimg.com/profile_banners/360172611/1563445203</t>
  </si>
  <si>
    <t>https://pbs.twimg.com/profile_banners/1213624503877562369/1578186916</t>
  </si>
  <si>
    <t>https://pbs.twimg.com/profile_banners/441020288/1444626456</t>
  </si>
  <si>
    <t>https://pbs.twimg.com/profile_banners/4236184826/1448462122</t>
  </si>
  <si>
    <t>https://pbs.twimg.com/profile_banners/521018569/1506098552</t>
  </si>
  <si>
    <t>https://pbs.twimg.com/profile_banners/599635934/1467655083</t>
  </si>
  <si>
    <t>https://pbs.twimg.com/profile_banners/846137995/1524687532</t>
  </si>
  <si>
    <t>https://pbs.twimg.com/profile_banners/1188751182593961986/1572255473</t>
  </si>
  <si>
    <t>https://pbs.twimg.com/profile_banners/4902820619/1455396398</t>
  </si>
  <si>
    <t>https://pbs.twimg.com/profile_banners/536977814/1459501785</t>
  </si>
  <si>
    <t>https://pbs.twimg.com/profile_banners/98355048/1542741119</t>
  </si>
  <si>
    <t>https://pbs.twimg.com/profile_banners/884920287254466560/1504490420</t>
  </si>
  <si>
    <t>https://pbs.twimg.com/profile_banners/1212364624537866240/1579358824</t>
  </si>
  <si>
    <t>https://pbs.twimg.com/profile_banners/3758390412/1502744370</t>
  </si>
  <si>
    <t>https://pbs.twimg.com/profile_banners/874186023949012992/1498750449</t>
  </si>
  <si>
    <t>https://pbs.twimg.com/profile_banners/79573209/1409483833</t>
  </si>
  <si>
    <t>https://pbs.twimg.com/profile_banners/156787162/1498813201</t>
  </si>
  <si>
    <t>https://pbs.twimg.com/profile_banners/2466437454/1496814306</t>
  </si>
  <si>
    <t>https://pbs.twimg.com/profile_banners/888510536366698496/1500676633</t>
  </si>
  <si>
    <t>https://pbs.twimg.com/profile_banners/291602846/1579532874</t>
  </si>
  <si>
    <t>https://pbs.twimg.com/profile_banners/2307405702/1580627705</t>
  </si>
  <si>
    <t>https://pbs.twimg.com/profile_banners/4045206683/1526992621</t>
  </si>
  <si>
    <t>https://pbs.twimg.com/profile_banners/938332214906970112/1514053500</t>
  </si>
  <si>
    <t>https://pbs.twimg.com/profile_banners/286860629/1567400691</t>
  </si>
  <si>
    <t>https://pbs.twimg.com/profile_banners/957580212228665345/1567458634</t>
  </si>
  <si>
    <t>https://pbs.twimg.com/profile_banners/3437059764/1568393224</t>
  </si>
  <si>
    <t>https://pbs.twimg.com/profile_banners/454350979/1381150554</t>
  </si>
  <si>
    <t>https://pbs.twimg.com/profile_banners/3302488572/1527762377</t>
  </si>
  <si>
    <t>https://pbs.twimg.com/profile_banners/369477776/1579730218</t>
  </si>
  <si>
    <t>https://pbs.twimg.com/profile_banners/1180901604914073606/1577230891</t>
  </si>
  <si>
    <t>https://pbs.twimg.com/profile_banners/1027273030504873985/1579940902</t>
  </si>
  <si>
    <t>https://pbs.twimg.com/profile_banners/1217381201075458050/1579197086</t>
  </si>
  <si>
    <t>https://pbs.twimg.com/profile_banners/2274267458/1566334356</t>
  </si>
  <si>
    <t>https://pbs.twimg.com/profile_banners/575634253/1573044291</t>
  </si>
  <si>
    <t>https://pbs.twimg.com/profile_banners/283290114/1495741605</t>
  </si>
  <si>
    <t>https://pbs.twimg.com/profile_banners/527109282/1580267555</t>
  </si>
  <si>
    <t>https://pbs.twimg.com/profile_banners/222409202/1473515294</t>
  </si>
  <si>
    <t>https://pbs.twimg.com/profile_banners/1967629645/1570711019</t>
  </si>
  <si>
    <t>https://pbs.twimg.com/profile_banners/207197101/1580531365</t>
  </si>
  <si>
    <t>https://pbs.twimg.com/profile_banners/636114721/1499532477</t>
  </si>
  <si>
    <t>https://pbs.twimg.com/profile_banners/1106173256208392193/1552572309</t>
  </si>
  <si>
    <t>https://pbs.twimg.com/profile_banners/1205121844312887296/1576163767</t>
  </si>
  <si>
    <t>https://pbs.twimg.com/profile_banners/873857029349101571/1557439997</t>
  </si>
  <si>
    <t>https://pbs.twimg.com/profile_banners/2373497670/1509129563</t>
  </si>
  <si>
    <t>https://pbs.twimg.com/profile_banners/4033504994/1452896585</t>
  </si>
  <si>
    <t>https://pbs.twimg.com/profile_banners/873283464883253249/1513349805</t>
  </si>
  <si>
    <t>https://pbs.twimg.com/profile_banners/122306626/1441968048</t>
  </si>
  <si>
    <t>https://pbs.twimg.com/profile_banners/397813299/1360217241</t>
  </si>
  <si>
    <t>https://pbs.twimg.com/profile_banners/612334968/1513619803</t>
  </si>
  <si>
    <t>https://pbs.twimg.com/profile_banners/828578539725258752/1579696044</t>
  </si>
  <si>
    <t>https://pbs.twimg.com/profile_banners/543700784/1404606146</t>
  </si>
  <si>
    <t>https://pbs.twimg.com/profile_banners/954513002/1495748439</t>
  </si>
  <si>
    <t>https://pbs.twimg.com/profile_banners/454653076/1396109596</t>
  </si>
  <si>
    <t>https://pbs.twimg.com/profile_banners/596238673/1454984744</t>
  </si>
  <si>
    <t>https://pbs.twimg.com/profile_banners/2933675684/1540223418</t>
  </si>
  <si>
    <t>https://pbs.twimg.com/profile_banners/558750658/1529449005</t>
  </si>
  <si>
    <t>https://pbs.twimg.com/profile_banners/575062192/1512670357</t>
  </si>
  <si>
    <t>https://pbs.twimg.com/profile_banners/457105464/1378683929</t>
  </si>
  <si>
    <t>https://pbs.twimg.com/profile_banners/895973865855340544/1576951850</t>
  </si>
  <si>
    <t>https://pbs.twimg.com/profile_banners/60917391/1571914573</t>
  </si>
  <si>
    <t>https://pbs.twimg.com/profile_banners/353499132/1497379180</t>
  </si>
  <si>
    <t>https://pbs.twimg.com/profile_banners/283982771/1499020287</t>
  </si>
  <si>
    <t>https://pbs.twimg.com/profile_banners/3229647242/1561450266</t>
  </si>
  <si>
    <t>https://pbs.twimg.com/profile_banners/922130132/1505281618</t>
  </si>
  <si>
    <t>https://pbs.twimg.com/profile_banners/920841055/1495928146</t>
  </si>
  <si>
    <t>https://pbs.twimg.com/profile_banners/361431088/1400840505</t>
  </si>
  <si>
    <t>https://pbs.twimg.com/profile_banners/58144458/1507496075</t>
  </si>
  <si>
    <t>https://pbs.twimg.com/profile_banners/868718618976149505/1577874046</t>
  </si>
  <si>
    <t>https://pbs.twimg.com/profile_banners/520043850/1539531162</t>
  </si>
  <si>
    <t>https://pbs.twimg.com/profile_banners/46609295/1522856577</t>
  </si>
  <si>
    <t>https://pbs.twimg.com/profile_banners/618989221/1503872583</t>
  </si>
  <si>
    <t>https://pbs.twimg.com/profile_banners/2646730934/1542884593</t>
  </si>
  <si>
    <t>https://pbs.twimg.com/profile_banners/105100759/1496876121</t>
  </si>
  <si>
    <t>https://pbs.twimg.com/profile_banners/1212514645619003392/1578105458</t>
  </si>
  <si>
    <t>https://pbs.twimg.com/profile_banners/1210494266834898945/1577439811</t>
  </si>
  <si>
    <t>https://pbs.twimg.com/profile_banners/599898607/1564201207</t>
  </si>
  <si>
    <t>http://pbs.twimg.com/profile_images/850974461977387008/NCSObGsV_normal.jpg</t>
  </si>
  <si>
    <t>http://pbs.twimg.com/profile_images/1198844879973101568/tBu9TihR_normal.jpg</t>
  </si>
  <si>
    <t>http://pbs.twimg.com/profile_images/1208489155145150464/e-ydWxrL_normal.jpg</t>
  </si>
  <si>
    <t>http://pbs.twimg.com/profile_images/1214182368140877824/8gpCPSVw_normal.jpg</t>
  </si>
  <si>
    <t>http://pbs.twimg.com/profile_images/1211959684351111174/TJkLf9Ht_normal.jpg</t>
  </si>
  <si>
    <t>http://pbs.twimg.com/profile_images/1223516772365672449/WEFbQI68_normal.jpg</t>
  </si>
  <si>
    <t>http://pbs.twimg.com/profile_images/2702555171/6e5b9aa528eef0a13adba137ea129186_normal.jpeg</t>
  </si>
  <si>
    <t>https://twitter.com/maha_essid</t>
  </si>
  <si>
    <t>https://twitter.com/zeeqaw</t>
  </si>
  <si>
    <t>https://twitter.com/danaalshahwani</t>
  </si>
  <si>
    <t>https://twitter.com/muunnnnaa</t>
  </si>
  <si>
    <t>https://twitter.com/strengy_</t>
  </si>
  <si>
    <t>https://twitter.com/etmimii</t>
  </si>
  <si>
    <t>https://twitter.com/zeinambg</t>
  </si>
  <si>
    <t>https://twitter.com/kohshouse</t>
  </si>
  <si>
    <t>https://twitter.com/genelite7</t>
  </si>
  <si>
    <t>https://twitter.com/el_bennas</t>
  </si>
  <si>
    <t>https://twitter.com/essabinarhama</t>
  </si>
  <si>
    <t>https://twitter.com/talalalkuwari</t>
  </si>
  <si>
    <t>https://twitter.com/evident87</t>
  </si>
  <si>
    <t>https://twitter.com/nouni97_</t>
  </si>
  <si>
    <t>https://twitter.com/a1awaji</t>
  </si>
  <si>
    <t>https://twitter.com/khalid_alsaif72</t>
  </si>
  <si>
    <t>https://twitter.com/ay_aliabdullah</t>
  </si>
  <si>
    <t>https://twitter.com/snad_974</t>
  </si>
  <si>
    <t>https://twitter.com/alhalkawari</t>
  </si>
  <si>
    <t>https://twitter.com/alkuwari_ameena</t>
  </si>
  <si>
    <t>https://twitter.com/anwr456</t>
  </si>
  <si>
    <t>https://twitter.com/n404l</t>
  </si>
  <si>
    <t>https://twitter.com/mm14961295</t>
  </si>
  <si>
    <t>https://twitter.com/aaa_k_n_k</t>
  </si>
  <si>
    <t>https://twitter.com/qtr_19011</t>
  </si>
  <si>
    <t>https://twitter.com/lowi_</t>
  </si>
  <si>
    <t>https://twitter.com/boahmed20419636</t>
  </si>
  <si>
    <t>https://twitter.com/_almarrinoora</t>
  </si>
  <si>
    <t>https://twitter.com/qat555qat1</t>
  </si>
  <si>
    <t>https://twitter.com/moaadharbe</t>
  </si>
  <si>
    <t>https://twitter.com/fcb100000</t>
  </si>
  <si>
    <t>https://twitter.com/vipq6r3</t>
  </si>
  <si>
    <t>https://twitter.com/jdh0p</t>
  </si>
  <si>
    <t>https://twitter.com/gcc_arabic</t>
  </si>
  <si>
    <t>https://twitter.com/_1aishaa</t>
  </si>
  <si>
    <t>https://twitter.com/amwajalyafei</t>
  </si>
  <si>
    <t>https://twitter.com/ahmed_albanai1</t>
  </si>
  <si>
    <t>https://twitter.com/fahadksaqq</t>
  </si>
  <si>
    <t>https://twitter.com/uniqueq1993</t>
  </si>
  <si>
    <t>https://twitter.com/khaliid____</t>
  </si>
  <si>
    <t>https://twitter.com/i3tox8rsobjiftw</t>
  </si>
  <si>
    <t>https://twitter.com/meem_only</t>
  </si>
  <si>
    <t>https://twitter.com/alanazinatooma</t>
  </si>
  <si>
    <t>https://twitter.com/nialhammadi</t>
  </si>
  <si>
    <t>https://twitter.com/alzaabi7jam</t>
  </si>
  <si>
    <t>https://twitter.com/safety_aba2</t>
  </si>
  <si>
    <t>https://twitter.com/qat__91</t>
  </si>
  <si>
    <t>https://twitter.com/nebalalshref</t>
  </si>
  <si>
    <t>https://twitter.com/sabreen07938322</t>
  </si>
  <si>
    <t>https://twitter.com/amwajjjq</t>
  </si>
  <si>
    <t>https://twitter.com/dariq6r</t>
  </si>
  <si>
    <t>https://twitter.com/uqvez41evdahsv1</t>
  </si>
  <si>
    <t>https://twitter.com/a1986q</t>
  </si>
  <si>
    <t>https://twitter.com/skyknightq</t>
  </si>
  <si>
    <t>https://twitter.com/qqq_9746</t>
  </si>
  <si>
    <t>https://twitter.com/aaaalbishri</t>
  </si>
  <si>
    <t>https://twitter.com/qatar134</t>
  </si>
  <si>
    <t>https://twitter.com/abderaoufsouil1</t>
  </si>
  <si>
    <t>https://twitter.com/malobidy</t>
  </si>
  <si>
    <t>https://twitter.com/mohaed7007</t>
  </si>
  <si>
    <t>https://twitter.com/1988muhammadali</t>
  </si>
  <si>
    <t>https://twitter.com/boturki11</t>
  </si>
  <si>
    <t>https://twitter.com/alshamkha262</t>
  </si>
  <si>
    <t>https://twitter.com/fatmaabdulla</t>
  </si>
  <si>
    <t>https://twitter.com/safety_aba</t>
  </si>
  <si>
    <t>https://twitter.com/25sh_</t>
  </si>
  <si>
    <t>https://twitter.com/_mall97</t>
  </si>
  <si>
    <t>https://twitter.com/sheikhaq6r</t>
  </si>
  <si>
    <t>https://twitter.com/ali3432346888</t>
  </si>
  <si>
    <t>https://twitter.com/al_qase</t>
  </si>
  <si>
    <t>https://twitter.com/fahad84alkuwari</t>
  </si>
  <si>
    <t>https://twitter.com/kayed787</t>
  </si>
  <si>
    <t>https://twitter.com/nasserns737</t>
  </si>
  <si>
    <t>https://twitter.com/saeed_hajri911</t>
  </si>
  <si>
    <t>https://twitter.com/umali880</t>
  </si>
  <si>
    <t>https://twitter.com/alsak90380835</t>
  </si>
  <si>
    <t>https://twitter.com/doctorqtr</t>
  </si>
  <si>
    <t>https://twitter.com/isamboosa</t>
  </si>
  <si>
    <t>https://twitter.com/s_qtr79</t>
  </si>
  <si>
    <t>https://twitter.com/wada7y_qtr</t>
  </si>
  <si>
    <t>https://twitter.com/3yyshaa</t>
  </si>
  <si>
    <t>https://twitter.com/___qatari___</t>
  </si>
  <si>
    <t>https://twitter.com/alialbadwi4</t>
  </si>
  <si>
    <t>https://twitter.com/bo3bdulla0</t>
  </si>
  <si>
    <t>https://twitter.com/aishas39791289</t>
  </si>
  <si>
    <t>https://twitter.com/iill_qtr</t>
  </si>
  <si>
    <t>https://twitter.com/qatarpark</t>
  </si>
  <si>
    <t>https://twitter.com/alattiyah_</t>
  </si>
  <si>
    <t>https://twitter.com/abs_alkaabii</t>
  </si>
  <si>
    <t>https://twitter.com/bntqtrm2022</t>
  </si>
  <si>
    <t>https://twitter.com/najla974</t>
  </si>
  <si>
    <t>https://twitter.com/hasanqtr974</t>
  </si>
  <si>
    <t>https://twitter.com/m7md_suwaid</t>
  </si>
  <si>
    <t>https://twitter.com/alrumaihi_80</t>
  </si>
  <si>
    <t>https://twitter.com/p1ueqevv9zzkgem</t>
  </si>
  <si>
    <t>https://twitter.com/__sumaya__</t>
  </si>
  <si>
    <t>https://twitter.com/3fari00</t>
  </si>
  <si>
    <t>https://twitter.com/inkofthoughts</t>
  </si>
  <si>
    <t>https://twitter.com/fromdoha_</t>
  </si>
  <si>
    <t>https://twitter.com/noodtwt</t>
  </si>
  <si>
    <t>https://twitter.com/imusacni</t>
  </si>
  <si>
    <t>https://twitter.com/xmniia</t>
  </si>
  <si>
    <t>https://twitter.com/m2vvlzqrj3lrnii</t>
  </si>
  <si>
    <t>https://twitter.com/a942__</t>
  </si>
  <si>
    <t>https://twitter.com/munboy28</t>
  </si>
  <si>
    <t>https://twitter.com/_mentalita7</t>
  </si>
  <si>
    <t>https://twitter.com/ang02200</t>
  </si>
  <si>
    <t>https://twitter.com/roo7q6r</t>
  </si>
  <si>
    <t>https://twitter.com/al3jmiq6r</t>
  </si>
  <si>
    <t>https://twitter.com/anosh__</t>
  </si>
  <si>
    <t>https://twitter.com/walahqa</t>
  </si>
  <si>
    <t>https://twitter.com/naelasaleh</t>
  </si>
  <si>
    <t>https://twitter.com/qatar__2012</t>
  </si>
  <si>
    <t>https://twitter.com/maryam_alyaf3i</t>
  </si>
  <si>
    <t>https://twitter.com/alaa88qtr</t>
  </si>
  <si>
    <t>https://twitter.com/nasserjefe</t>
  </si>
  <si>
    <t>https://twitter.com/qtr_alhoub</t>
  </si>
  <si>
    <t>https://twitter.com/qtri_ahmad</t>
  </si>
  <si>
    <t>https://twitter.com/pxgc20ebmb7dtge</t>
  </si>
  <si>
    <t>https://twitter.com/mustashar_1</t>
  </si>
  <si>
    <t>https://twitter.com/aalmuazzin</t>
  </si>
  <si>
    <t>https://twitter.com/fkxrbzlu6jabviw</t>
  </si>
  <si>
    <t>https://twitter.com/abtfakhroo</t>
  </si>
  <si>
    <t>https://twitter.com/abunasser1968</t>
  </si>
  <si>
    <t>https://twitter.com/_fatma18__</t>
  </si>
  <si>
    <t>https://twitter.com/hamadqatar70</t>
  </si>
  <si>
    <t>https://twitter.com/daas_40</t>
  </si>
  <si>
    <t>https://twitter.com/hamadaln3imi</t>
  </si>
  <si>
    <t>https://twitter.com/alahmadabdulo</t>
  </si>
  <si>
    <t>https://twitter.com/rossamrosess</t>
  </si>
  <si>
    <t>https://twitter.com/12wrd79</t>
  </si>
  <si>
    <t>https://twitter.com/mboaring</t>
  </si>
  <si>
    <t>https://twitter.com/sj2bgwdboyxt4cg</t>
  </si>
  <si>
    <t>https://twitter.com/mfm_althani</t>
  </si>
  <si>
    <t>https://twitter.com/ibrahimalsiddiq</t>
  </si>
  <si>
    <t>https://twitter.com/alialtaqi7220</t>
  </si>
  <si>
    <t>https://twitter.com/almendani</t>
  </si>
  <si>
    <t>https://twitter.com/abdulahalassem</t>
  </si>
  <si>
    <t>https://twitter.com/qatar121</t>
  </si>
  <si>
    <t>https://twitter.com/alshebani88</t>
  </si>
  <si>
    <t>https://twitter.com/sajjad_tu</t>
  </si>
  <si>
    <t>https://twitter.com/thepurecoffee</t>
  </si>
  <si>
    <t>https://twitter.com/q6r_81</t>
  </si>
  <si>
    <t>https://twitter.com/omubdulla22</t>
  </si>
  <si>
    <t>https://twitter.com/tariq_qatar82</t>
  </si>
  <si>
    <t>https://twitter.com/fulla89</t>
  </si>
  <si>
    <t>https://twitter.com/bo3oof</t>
  </si>
  <si>
    <t>https://twitter.com/idqatari</t>
  </si>
  <si>
    <t>https://twitter.com/___tamader</t>
  </si>
  <si>
    <t>https://twitter.com/g5giie01kn0vbkz</t>
  </si>
  <si>
    <t>https://twitter.com/vul1zyiytgjjbi5</t>
  </si>
  <si>
    <t>https://twitter.com/binm3and</t>
  </si>
  <si>
    <t>https://twitter.com/allaguiilhem</t>
  </si>
  <si>
    <t>https://twitter.com/902_almudahka</t>
  </si>
  <si>
    <t>https://twitter.com/essaalriamy</t>
  </si>
  <si>
    <t>https://twitter.com/_mmalsubaie</t>
  </si>
  <si>
    <t>https://twitter.com/cytotec37369128</t>
  </si>
  <si>
    <t>https://twitter.com/ali39530911</t>
  </si>
  <si>
    <t>https://twitter.com/manalalq__</t>
  </si>
  <si>
    <t>https://twitter.com/k_k_24_24</t>
  </si>
  <si>
    <t>https://twitter.com/aey_eh07</t>
  </si>
  <si>
    <t>https://twitter.com/najlaa_nm78</t>
  </si>
  <si>
    <t>maha_essid
#نرحب_بمشروع_ليلى_في_قطر If you
disagree, don't attend.</t>
  </si>
  <si>
    <t>zeeqaw
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</si>
  <si>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danyastasy
القصص الصغيره هاي بتبين معدن كتير
ناس وبتبين قد ايش باقي وقت طويييل
النا لحتى نوصل للاماكن الي وصلتها
دول غيرنا من تقبل الغير والانفتاح
بوقت قياسي، هاي الناس نفسها اللي
بعد سنتين رح تفتح دولتها لاكتر
من مليونين شخص من كافه الاعراق
والالوان والثقافات الخ. #نرحب_بمشروع_ليلى_في_قطر</t>
  </si>
  <si>
    <t>danaalshahwani
Ppl in here decided to live in
Qatar to take over or to make a
living?😂 ZIP IT and it wont happen
ya zalma 🌈 #نرحب_بمشروع_ليلى_في_قطر</t>
  </si>
  <si>
    <t>strawbxdo
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</si>
  <si>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omarshg
#نرحب_بمشروع_ليلى_في_قطر</t>
  </si>
  <si>
    <t>owohans
It’s very simple, if you’re against
it just shut the fuck up and don’t
be there!! Let others who want
to attend attend. #نرحب_بمشروع_ليلى_في_قطر
#نرفض_محاضره_مشروع_ليلي</t>
  </si>
  <si>
    <t>lonelydreamer25
It’s very simple, if you’re against
it just shut the fuck up and don’t
be there!! Let others who want
to attend attend. #نرحب_بمشروع_ليلى_في_قطر
#نرفض_محاضره_مشروع_ليلي</t>
  </si>
  <si>
    <t>athenatique
Remember when the Zionists, Maluma
and Katy Perry performed here and
only Palestinians were mad but
now an openly gay man and his supportive
bandmates want to visit a uni so
they’re ‘threatening local values’?
#نرحب_بمشروع_ليلى_في_قطر</t>
  </si>
  <si>
    <t>hotgirlhala
I bet all my money that if Mashrou
Leila was a white American band
there wouldn’t be a PEEP #نرحب_بمشروع_ليلى_في_قطر</t>
  </si>
  <si>
    <t>ama21aa
Yes we do #نرحب_بمشروع_ليلى_في_قطر</t>
  </si>
  <si>
    <t>muunnnnaa
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</si>
  <si>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lilywhi00429514
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</si>
  <si>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i87aa
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</si>
  <si>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strengy_
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</si>
  <si>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etmimii
#نرحب_بمشروع_ليلى_في_قطر</t>
  </si>
  <si>
    <t>xx__1l
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</si>
  <si>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jamal_ani
Big fucking mood #نرحب_بمشروع_ليلى_في_قطر</t>
  </si>
  <si>
    <t>ohlordagaaain
Remember when the Zionists, Maluma
and Katy Perry performed here and
only Palestinians were mad but
now an openly gay man and his supportive
bandmates want to visit a uni so
they’re ‘threatening local values’?
#نرحب_بمشروع_ليلى_في_قطر</t>
  </si>
  <si>
    <t>zeinambg
Remember when the Zionists, Maluma
and Katy Perry performed here and
only Palestinians were mad but
now an openly gay man and his supportive
bandmates want to visit a uni so
they’re ‘threatening local values’?
#نرحب_بمشروع_ليلى_في_قطر</t>
  </si>
  <si>
    <t>reeemkha
تخيل يا جماعة تفتح بيتك لضيف وتستقبله
استقبال جميل (يليق بك) وتعامل ابنائه
معاملتك لأبنائك وتهتم فيهم ويدرسون
بمدارس بلادك الخاصة مثل الأرقم
ويدخلون جامعاته الأمريكية وبعدين
يجيك ابنه الجاحد ويفرض عليك من
تستقبل في بيتك بكل بجاحة وقوة عين
@angryfalasteeni #نرحب_بمشروع_ليلى_في_قطر
https://t.co/r1vIBslG4C</t>
  </si>
  <si>
    <t>qatarr_i
#نرحب_بمشروع_ليلى_في_قطر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</si>
  <si>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mohammed_qq1
Locals won, you can simply GTFO.
Try to make it happen in your own
country where u have the right
to do so. 🤣🤣🤣🤣🤣🤣🤣🤣🤣 #نرحب_بمشروع_ليلى_في_قطر
#نرفض_محاضره_مشروع_ليلي https://t.co/0kyTjIL6R7
https://t.co/jgny2j6DE2</t>
  </si>
  <si>
    <t>kohshouse
Remember when the Zionists, Maluma
and Katy Perry performed here and
only Palestinians were mad but
now an openly gay man and his supportive
bandmates want to visit a uni so
they’re ‘threatening local values’?
#نرحب_بمشروع_ليلى_في_قطر</t>
  </si>
  <si>
    <t>_iasmaq
Ppl in here decided to live in
Qatar to take over or to make a
living?😂 ZIP IT and it wont happen
ya zalma 🌈 #نرحب_بمشروع_ليلى_في_قطر</t>
  </si>
  <si>
    <t>genelite7
I bet all my money that if Mashrou
Leila was a white American band
there wouldn’t be a PEEP #نرحب_بمشروع_ليلى_في_قطر</t>
  </si>
  <si>
    <t>mayyasahgaddas
ya'll are so inconsistent /contradictory
in ur opinions and it drives me
nuts!! just over a month ago maluma
(pro-isreal) maroon 5 (huge supporters
of lgtq+) &amp;amp; katy perry (a bisexual)
performed in Qatar and it wasn't
that big of a deal so why is it
now? #نرحب_بمشروع_ليلى_في_قطر</t>
  </si>
  <si>
    <t>dalal_sa21
#نرحب_بمشروع_ليلى_في_قطر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</si>
  <si>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yousefbinaliiii
رحب فيها في بلادك او في بيتك العفن
الخالي من التربية #نرحب_بمشروع_ليلى_في_قطر</t>
  </si>
  <si>
    <t>queerqatari
#نرحب_بمشروع_ليلى_في_قطر Qatari
queers are valid. Qatari queers
are valid. Qatari queers are valid.</t>
  </si>
  <si>
    <t>el_bennas
شسالفه ؟ وشو مشروع ليلى؟ وليش قايمة
بين الفلسطن والقطرائليين؟ #نرحب_بمشروع_ليلى_في_قطر</t>
  </si>
  <si>
    <t>essabinarhama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</si>
  <si>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jbt_86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</si>
  <si>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talalalkuwari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</si>
  <si>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aa_albaker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</si>
  <si>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evident87
#نرحب_بمشروع_ليلى_في_قطر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</si>
  <si>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rashxd93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</si>
  <si>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alhamli_70
#نرحب_بمشروع_ليلى_في_قطر القطريين
: https://t.co/YMhjiDwnrg</t>
  </si>
  <si>
    <t>nouni97_
#نرحب_بمشروع_ليلى_في_قطر القطريين
: https://t.co/YMhjiDwnrg</t>
  </si>
  <si>
    <t>al_wajba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</si>
  <si>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dabsanjobran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</si>
  <si>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n_alhijji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</si>
  <si>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__danaaz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</si>
  <si>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ymltu0enboh5izq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</si>
  <si>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a1awaji
@q6r @angryfalasteeni الحين هم
لي باعوا بيتهم لصهاينه قبل كان
في نظر بعضكم السعوديه هي لي باعته
السعوديه هي لي مافيها خير واذا
جينا ندافع عن بلدنا قلتم شوفوهم
يتمننون الكلام الحين اختلف يوم
شفتوا (بعضهم) بيستقبلون فرقة شواذ
عندكم لا تعليق صراحه :) #نرحب_بمشروع_ليلى_في_قطر</t>
  </si>
  <si>
    <t xml:space="preserve">q6r
</t>
  </si>
  <si>
    <t>hhtsmn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</si>
  <si>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9ay3w
شششسالفه بوفلصصص لسانهـم طووويل
.. اغلبكم طلعتو ويا #الشذوووذ ؟'
ديرتنا وبكيفنا والشي ال مب راضين
فيه ماراح يتم .. ي غريب گُن اديب
..😅✔️ #نرفض_محاضرة_مشروع_ليلى
#نرحب_بمشروع_ليلى_في_قطر</t>
  </si>
  <si>
    <t>hudaalmohannad2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</si>
  <si>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mohdalmanna3i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</si>
  <si>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qtr55543311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</si>
  <si>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noufmoh02885788
#نرحب_بمشروع_ليلى_في_قطر خلونا
نتفق الي يرحب لو سمحت افتح بيتك
ودخلهم وجمع العائلة الكريمه حولهم
خل يتفرجون عليهم اتفقنا اما تتكلم
وترحب باسم العامه مهب من حقك 🤫</t>
  </si>
  <si>
    <t>qtrqtr2233
#نرحب_بمشروع_ليلى_في_قطر خلونا
نتفق الي يرحب لو سمحت افتح بيتك
ودخلهم وجمع العائلة الكريمه حولهم
خل يتفرجون عليهم اتفقنا اما تتكلم
وترحب باسم العامه مهب من حقك 🤫</t>
  </si>
  <si>
    <t>mubarak_albriki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</si>
  <si>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q400300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</si>
  <si>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ahmed3336598161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</si>
  <si>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khalid_alsaif72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</si>
  <si>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qtr_uk96
Locals won, you can simply GTFO.
Try to make it happen in your own
country where u have the right
to do so. 🤣🤣🤣🤣🤣🤣🤣🤣🤣 #نرحب_بمشروع_ليلى_في_قطر
#نرفض_محاضره_مشروع_ليلي https://t.co/0kyTjIL6R7
https://t.co/jgny2j6DE2</t>
  </si>
  <si>
    <t>ay_aliabdullah
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</si>
  <si>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juaithssa
أخس و أنجس من الفلس طيني لن تجد
تدرون ليش زعلانه؟ لأن القطريين
قايمين على الفلس بسبب ترحيبهم بفرقة
"مثليين" في قطر راجعوا وسم #نرحب_بمشروع_ليلى_في_قطر
https://t.co/FNTEhtqsP7</t>
  </si>
  <si>
    <t>shekaaaa81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</si>
  <si>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snad_974
الي مب عاجبه ان الموضوع انلغى يضف
اغراضه ويلحق فرقة الشواذ انتهى
الكلام ويا غريب كون اديب 👍 #نرحب_بمشروع_ليلى_في_قطر</t>
  </si>
  <si>
    <t>alhalkawari
الي مب عاجبه ان الموضوع انلغى يضف
اغراضه ويلحق فرقة الشواذ انتهى
الكلام ويا غريب كون اديب 👍 #نرحب_بمشروع_ليلى_في_قطر</t>
  </si>
  <si>
    <t>alhaggis111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</si>
  <si>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alhammadijassim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</si>
  <si>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alkuwari_ameena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</si>
  <si>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anwr456
أخس و أنجس من الفلس طيني لن تجد
تدرون ليش زعلانه؟ لأن القطريين
قايمين على الفلس بسبب ترحيبهم بفرقة
"مثليين" في قطر راجعوا وسم #نرحب_بمشروع_ليلى_في_قطر
https://t.co/FNTEhtqsP7</t>
  </si>
  <si>
    <t>alqahtane_fahad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</si>
  <si>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stas992xx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</si>
  <si>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_meem_m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</si>
  <si>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n404l
#نرحب_بمشروع_ليلى_في_قطر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</si>
  <si>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shamshoom70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</si>
  <si>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__7095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</si>
  <si>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bo3oof_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</si>
  <si>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aldrbeal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</si>
  <si>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mariamaljattal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</si>
  <si>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talpha66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</si>
  <si>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hessa_n1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</si>
  <si>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mm14961295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</si>
  <si>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abk8800
الي مب عاجبه ان الموضوع انلغى يضف
اغراضه ويلحق فرقة الشواذ انتهى
الكلام ويا غريب كون اديب 👍 #نرحب_بمشروع_ليلى_في_قطر</t>
  </si>
  <si>
    <t>aaa_k_n_k
الي مب عاجبه ان الموضوع انلغى يضف
اغراضه ويلحق فرقة الشواذ انتهى
الكلام ويا غريب كون اديب 👍 #نرحب_بمشروع_ليلى_في_قطر</t>
  </si>
  <si>
    <t>qtr_19011
فلسطين وفلسطين ازعجتونا وعندنا
في قطر مصايب في الدوحه ماوقفت على
مشروع ليلى سيضلون الفلسطينين اخواننا
وفلسطين قضيتنا خلو عنكم الخرابيط
تكلمو عن اللي يصير في الفنادق وحولها
الدخيله على بلادنا وعاداتنا وتقاليدنا
.. #نرحب_بمشروع_ليلى_في_قطر</t>
  </si>
  <si>
    <t>lowi_
فلسطين وفلسطين ازعجتونا وعندنا
في قطر مصايب في الدوحه ماوقفت على
مشروع ليلى سيضلون الفلسطينين اخواننا
وفلسطين قضيتنا خلو عنكم الخرابيط
تكلمو عن اللي يصير في الفنادق وحولها
الدخيله على بلادنا وعاداتنا وتقاليدنا
.. #نرحب_بمشروع_ليلى_في_قطر</t>
  </si>
  <si>
    <t>mozaalabdrahman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</si>
  <si>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boahmed20419636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</si>
  <si>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desertrose_86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</si>
  <si>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_almarrinoora
يا غريب كن أديب ولا بنربيك عدل
#نرحب_بمشروع_ليلى_في_قطر</t>
  </si>
  <si>
    <t>esweera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</si>
  <si>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jaladqa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</si>
  <si>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h0o077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</si>
  <si>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ahmadqtr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</si>
  <si>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qat555qat1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</si>
  <si>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qtrmemeta
Locals won, you can simply GTFO.
Try to make it happen in your own
country where u have the right
to do so. 🤣🤣🤣🤣🤣🤣🤣🤣🤣 #نرحب_بمشروع_ليلى_في_قطر
#نرفض_محاضره_مشروع_ليلي https://t.co/0kyTjIL6R7
https://t.co/jgny2j6DE2</t>
  </si>
  <si>
    <t>hamadk994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</si>
  <si>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moaadharbe
قبل سنتين كان لهم حفل في الاردن
ورفضنا ، واعتقد ان اهل قطر يرفضونه
ايضا ، مثل هذه الحفلات مرفوضة في
بلادنا العربية وليس لها مكان وغير
مرحب بأصحابها وجمهورها ولا هلا
ومرحبًا فيهم #نرحب_بمشروع_ليلى_في_قطر</t>
  </si>
  <si>
    <t>fcb100000
#نرحب_بمشروع_ليلى_في_قطر تميم شاذ
و قطر بتسمح للمثليين يمارسون شذوذهم
بحرية داخل الشبك و انتم زعلانين
عشان فرقه اول مرة اسمع عنها !!
https://t.co/0CAHXDC8Z0</t>
  </si>
  <si>
    <t>jassimaalthani1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</si>
  <si>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vipq6r3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</si>
  <si>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jdh0p
#نرحب_بمشروع_ليلى_في_قطر ينو القطريين
صارو يرحبو بشواذ مب أتشمت الله
لايبلانا</t>
  </si>
  <si>
    <t>mqatardoha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</si>
  <si>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itsh22
😁وتكنسل مشروع ليلى 👏🏻👏🏻 الحين
لازم رد فعل تجاه اللي صار من قبل
قلة من الشرذمة اللي اثاروا الرأي
العام بدعوة صريحة لاستقبال هالعفن
.. هم كم شخص يتحولون للنيابة للتحقيق
هذي اسمها اثارة رأي عام 😒 .. وصاختهم
يحتفظون فيها لنفسهم #نرفض_محاضرة_مشروع_ليلى
#نرحب_بمشروع_ليلى_في_قطر</t>
  </si>
  <si>
    <t>gcc_arabic
الي مب عاجبه ان الموضوع انلغى يضف
اغراضه ويلحق فرقة الشواذ انتهى
الكلام ويا غريب كون اديب 👍 #نرحب_بمشروع_ليلى_في_قطر</t>
  </si>
  <si>
    <t>_1aishaa
الي مب عاجبه ان الموضوع انلغى يضف
اغراضه ويلحق فرقة الشواذ انتهى
الكلام ويا غريب كون اديب 👍 #نرحب_بمشروع_ليلى_في_قطر</t>
  </si>
  <si>
    <t>amwajalyafei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</si>
  <si>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__muna_aa
😁وتكنسل مشروع ليلى 👏🏻👏🏻 الحين
لازم رد فعل تجاه اللي صار من قبل
قلة من الشرذمة اللي اثاروا الرأي
العام بدعوة صريحة لاستقبال هالعفن
.. هم كم شخص يتحولون للنيابة للتحقيق
هذي اسمها اثارة رأي عام 😒 .. وصاختهم
يحتفظون فيها لنفسهم #نرفض_محاضرة_مشروع_ليلى
#نرحب_بمشروع_ليلى_في_قطر</t>
  </si>
  <si>
    <t>naaiiif_qtr84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</si>
  <si>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mkalmaa
I honestly don’t give a loads a**
about who comes and who goes to
my country ! The fact that when
locals showed their opinion about
something expats trashed them,
the culture , the government and
everything it stands for! #نرحب_بمشروع_ليلى_في_قطر</t>
  </si>
  <si>
    <t>alzaiiin
Ppl in here decided to live in
Qatar to take over or to make a
living?😂 ZIP IT and it wont happen
ya zalma 🌈 #نرحب_بمشروع_ليلى_في_قطر</t>
  </si>
  <si>
    <t>ahmed_albanai1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</si>
  <si>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alanoodms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</si>
  <si>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fahadksaqq
مب فاهمة عدد "الفلسطينيين" الداعمين
لوجود فرقة الشواذ..🤷🏻‍♀️ هل هم
بيحررون فلسطين او ايش؟! طيب اذا
بيحررونها روحوا حرروها معاهم لكم
مطلق الحرية..ولنا مطلق الحرية ان
نرفض تواجدهم عندنا ارضنا وكيفنا
اللي مب عاجبه يروح لارضه ويستقبلهم
ويرحب فيهم وكيفه #نرحب_بمشروع_ليلى_في_قطر</t>
  </si>
  <si>
    <t>uniqueq1993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</si>
  <si>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jmssm2022
الي مب عاجبه ان الموضوع انلغى يضف
اغراضه ويلحق فرقة الشواذ انتهى
الكلام ويا غريب كون اديب 👍 #نرحب_بمشروع_ليلى_في_قطر</t>
  </si>
  <si>
    <t>qr0009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</si>
  <si>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ikhalid32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</si>
  <si>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yousef94_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</si>
  <si>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gsalnahdi
الي مب عاجبه ان الموضوع انلغى يضف
اغراضه ويلحق فرقة الشواذ انتهى
الكلام ويا غريب كون اديب 👍 #نرحب_بمشروع_ليلى_في_قطر</t>
  </si>
  <si>
    <t>sperantish
Locals won, you can simply GTFO.
Try to make it happen in your own
country where u have the right
to do so. 🤣🤣🤣🤣🤣🤣🤣🤣🤣 #نرحب_بمشروع_ليلى_في_قطر
#نرفض_محاضره_مشروع_ليلي https://t.co/0kyTjIL6R7
https://t.co/jgny2j6DE2</t>
  </si>
  <si>
    <t>khaliid____
شيبيعون #نرحب_بمشروع_ليلى_في_قطر</t>
  </si>
  <si>
    <t>khalidm64224444
الي مب عاجبه ان الموضوع انلغى يضف
اغراضه ويلحق فرقة الشواذ انتهى
الكلام ويا غريب كون اديب 👍 #نرحب_بمشروع_ليلى_في_قطر</t>
  </si>
  <si>
    <t>i3tox8rsobjiftw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</si>
  <si>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meem_only
Hell is waiting #نرحب_بمشروع_ليلى_في_قطر</t>
  </si>
  <si>
    <t>alanazinatooma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</si>
  <si>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bosand_qtr
Locals won, you can simply GTFO.
Try to make it happen in your own
country where u have the right
to do so. 🤣🤣🤣🤣🤣🤣🤣🤣🤣 #نرحب_بمشروع_ليلى_في_قطر
#نرفض_محاضره_مشروع_ليلي https://t.co/0kyTjIL6R7
https://t.co/jgny2j6DE2</t>
  </si>
  <si>
    <t>nialhammadi
الي مب عاجبه ان الموضوع انلغى يضف
اغراضه ويلحق فرقة الشواذ انتهى
الكلام ويا غريب كون اديب 👍 #نرحب_بمشروع_ليلى_في_قطر</t>
  </si>
  <si>
    <t>alzaabi7jam
العجايز الفلسطينية تستبيح وظائف
ومميزات وشوارع وفنادق واسواق وتجارة
ومطاعم وسياسة #قطر #نرحب_بمشروع_ليلى_في_قطر</t>
  </si>
  <si>
    <t>safety_aba2
لن يمضي وقت وتحتل حماس وحزب الله
بأخوانها المصريين والفلسطينيين
والصفويين قطر #نرحب_بمشروع_ليلى_في_قطر</t>
  </si>
  <si>
    <t>qat__91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</si>
  <si>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metghlia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</si>
  <si>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msm21981462
الي مب عاجبه ان الموضوع انلغى يضف
اغراضه ويلحق فرقة الشواذ انتهى
الكلام ويا غريب كون اديب 👍 #نرحب_بمشروع_ليلى_في_قطر</t>
  </si>
  <si>
    <t>nebalalshref
الي مب عاجبه ان الموضوع انلغى يضف
اغراضه ويلحق فرقة الشواذ انتهى
الكلام ويا غريب كون اديب 👍 #نرحب_بمشروع_ليلى_في_قطر</t>
  </si>
  <si>
    <t>athoobalqalb
تخيل يا جماعة تفتح بيتك لضيف وتستقبله
استقبال جميل (يليق بك) وتعامل ابنائه
معاملتك لأبنائك وتهتم فيهم ويدرسون
بمدارس بلادك الخاصة مثل الأرقم
ويدخلون جامعاته الأمريكية وبعدين
يجيك ابنه الجاحد ويفرض عليك من
تستقبل في بيتك بكل بجاحة وقوة عين
@angryfalasteeni #نرحب_بمشروع_ليلى_في_قطر
https://t.co/r1vIBslG4C</t>
  </si>
  <si>
    <t>sabreen07938322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</si>
  <si>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abadiqatar
الي مب عاجبه ان الموضوع انلغى يضف
اغراضه ويلحق فرقة الشواذ انتهى
الكلام ويا غريب كون اديب 👍 #نرحب_بمشروع_ليلى_في_قطر</t>
  </si>
  <si>
    <t>q6reeea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</si>
  <si>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amwajjjq
الي مب عاجبه ان الموضوع انلغى يضف
اغراضه ويلحق فرقة الشواذ انتهى
الكلام ويا غريب كون اديب 👍 #نرحب_بمشروع_ليلى_في_قطر</t>
  </si>
  <si>
    <t>dariq6r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</si>
  <si>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uqvez41evdahsv1
الي مب عاجبه ان الموضوع انلغى يضف
اغراضه ويلحق فرقة الشواذ انتهى
الكلام ويا غريب كون اديب 👍 #نرحب_بمشروع_ليلى_في_قطر</t>
  </si>
  <si>
    <t>mnasr0678
الي مب عاجبه ان الموضوع انلغى يضف
اغراضه ويلحق فرقة الشواذ انتهى
الكلام ويا غريب كون اديب 👍 #نرحب_بمشروع_ليلى_في_قطر</t>
  </si>
  <si>
    <t>q78qtr
الي مب عاجبه ان الموضوع انلغى يضف
اغراضه ويلحق فرقة الشواذ انتهى
الكلام ويا غريب كون اديب 👍 #نرحب_بمشروع_ليلى_في_قطر</t>
  </si>
  <si>
    <t>bazooka_q6r
Y’all just a bunch of groupies
🤪 #mashrou #mashrouleila @QF #نرحب_بمشروع_ليلى_في_قطر</t>
  </si>
  <si>
    <t>amalessa1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</si>
  <si>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_abmbm_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</si>
  <si>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a1986q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</si>
  <si>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skyknightq
ايش السالفة الهاشتاق كله تغريدات
بالانجليزي... 🤔 #نرحب_بمشروع_ليلى_في_قطر</t>
  </si>
  <si>
    <t>s3eed95
الي مب عاجبه ان الموضوع انلغى يضف
اغراضه ويلحق فرقة الشواذ انتهى
الكلام ويا غريب كون اديب 👍 #نرحب_بمشروع_ليلى_في_قطر</t>
  </si>
  <si>
    <t>qqq_9746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</si>
  <si>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aaaalbishri
الي مب عاجبه ان الموضوع انلغى يضف
اغراضه ويلحق فرقة الشواذ انتهى
الكلام ويا غريب كون اديب 👍 #نرحب_بمشروع_ليلى_في_قطر</t>
  </si>
  <si>
    <t>khalidaljumaily
الي مب عاجبه ان الموضوع انلغى يضف
اغراضه ويلحق فرقة الشواذ انتهى
الكلام ويا غريب كون اديب 👍 #نرحب_بمشروع_ليلى_في_قطر</t>
  </si>
  <si>
    <t>rashid_alkuwari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</si>
  <si>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qatar134
الفلسطينيين تكررت تغريداتهم بانهم
اذا طلعوا راح ينهار اقتصاد قطر
هههه طبعا قطر تضم ٢٠٠ جنسية متعايشين
ويعملون مع المواطنيين والكل يخدم
البلد فخروجكم ماراح يضر البلد بل
ماراح نشعر فيه🤣 #نرحب_بمشروع_ليلى_في_قطر
https://t.co/Hv2xKNmUVl</t>
  </si>
  <si>
    <t>abderaoufsouil1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</si>
  <si>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malobidy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</si>
  <si>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mohaed7007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</si>
  <si>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1988muhammadali
ياغريب كن اديب عرفت #نرحب_بمشروع_ليلى_في_قطر
https://t.co/GzKyHLKaTC</t>
  </si>
  <si>
    <t>aey__3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</si>
  <si>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aseedtwit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</si>
  <si>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om_naif80
الي مب عاجبه ان الموضوع انلغى يضف
اغراضه ويلحق فرقة الشواذ انتهى
الكلام ويا غريب كون اديب 👍 #نرحب_بمشروع_ليلى_في_قطر</t>
  </si>
  <si>
    <t>namrod9009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</si>
  <si>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boturki11
الي مب عاجبه ان الموضوع انلغى يضف
اغراضه ويلحق فرقة الشواذ انتهى
الكلام ويا غريب كون اديب 👍 #نرحب_بمشروع_ليلى_في_قطر</t>
  </si>
  <si>
    <t>alshamkha262
انا كل الي اطلبة من الشيخ تميم
اتخاذ الاجراء الازم بحق من اعتداء
ع الشعب القطري وعفتة وكرامتة من
أناس يفترض انهم جاو اليها بدعو
الاستقرار والامن والامان وليس بدعواء
الاباحية وتجراهم ع اهل البلاد #نرحب_بمشروع_ليلى_في_قطر</t>
  </si>
  <si>
    <t>fatmaabdulla
انا كل الي اطلبة من الشيخ تميم
اتخاذ الاجراء الازم بحق من اعتداء
ع الشعب القطري وعفتة وكرامتة من
أناس يفترض انهم جاو اليها بدعو
الاستقرار والامن والامان وليس بدعواء
الاباحية وتجراهم ع اهل البلاد #نرحب_بمشروع_ليلى_في_قطر</t>
  </si>
  <si>
    <t>safety_aba
لن يمضي وقت وتحتل حماس وحزب الله
بأخوانها المصريين والفلسطينيين
والصفويين قطر #نرحب_بمشروع_ليلى_في_قطر</t>
  </si>
  <si>
    <t>amghnim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</si>
  <si>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_fahadalmalki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</si>
  <si>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25sh_
#نرحب_بمشروع_ليلى_في_قطر عاد في
وحده بالتاق ودي اسحبها من برطمها</t>
  </si>
  <si>
    <t>_mall97
من ليلى بعد لايكون وحده شارده !
#نرحب_بمشروع_ليلى_في_قطر https://t.co/9xLcU7xvsF</t>
  </si>
  <si>
    <t>hassa2210
الي مب عاجبه ان الموضوع انلغى يضف
اغراضه ويلحق فرقة الشواذ انتهى
الكلام ويا غريب كون اديب 👍 #نرحب_بمشروع_ليلى_في_قطر</t>
  </si>
  <si>
    <t>aisha__2022
الي مب عاجبه ان الموضوع انلغى يضف
اغراضه ويلحق فرقة الشواذ انتهى
الكلام ويا غريب كون اديب 👍 #نرحب_بمشروع_ليلى_في_قطر</t>
  </si>
  <si>
    <t>sheikhaq6r
والله اليوم من ايام صفاء الهاشم
تحط لهم عداد يحسب النفس علشان يعرفون
ان الله حق #نرحب_بمشروع_ليلى_في_قطر</t>
  </si>
  <si>
    <t>whitequill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</si>
  <si>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m_almesnad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</si>
  <si>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ilbedi3
ال locals طقوكم ١٠ صفر ولا عزاء
للخونه 😏 ربي لك الحمد 🙏🏼 لا
#نرحب_بمشروع_ليلى_في_قطر https://t.co/tJANlLnmVN</t>
  </si>
  <si>
    <t>almufta7_m
الي مب عاجبه ان الموضوع انلغى يضف
اغراضه ويلحق فرقة الشواذ انتهى
الكلام ويا غريب كون اديب 👍 #نرحب_بمشروع_ليلى_في_قطر</t>
  </si>
  <si>
    <t>ali3432346888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</si>
  <si>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al_qase
الي مب عاجبه ان الموضوع انلغى يضف
اغراضه ويلحق فرقة الشواذ انتهى
الكلام ويا غريب كون اديب 👍 #نرحب_بمشروع_ليلى_في_قطر</t>
  </si>
  <si>
    <t>fahad84alkuwari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</si>
  <si>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kayed787
#نرحب_بمشروع_ليلى_في_قطر لا هلا
و لا مرحبا</t>
  </si>
  <si>
    <t>nasserns737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</si>
  <si>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saeed_hajri911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</si>
  <si>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umali880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</si>
  <si>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alsak90380835
#نرحب_بمشروع_ليلى_في_قطر رحبوا
فيهم عند ابو مازن في فلسطين واول
ماتخلصون روحوا حرروا بلادكم مرا
وحده والله محد عرف لكم غير السعوديين
قبل كنت اقول شفيهم على الفلسطينين
بس عرفت ليش كانوا ماسحيين فيكم
الارض لانه بعض الاشكال ..</t>
  </si>
  <si>
    <t>doctorqtr
#نرحب_بمشروع_ليلى_في_قطر My message
here is directed to @NUQatar Dont
try to introduce ideas against
our constitution, believes and
before anything our religion. Dont
follow advices from those teenagers
to what to do in Qatar and who
u should host.</t>
  </si>
  <si>
    <t>isamboosa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</si>
  <si>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s_qtr79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</si>
  <si>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eimanqatar
الي مب عاجبه ان الموضوع انلغى يضف
اغراضه ويلحق فرقة الشواذ انتهى
الكلام ويا غريب كون اديب 👍 #نرحب_بمشروع_ليلى_في_قطر</t>
  </si>
  <si>
    <t>wada7y_qtr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</si>
  <si>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lavender4_
الي مب عاجبه ان الموضوع انلغى يضف
اغراضه ويلحق فرقة الشواذ انتهى
الكلام ويا غريب كون اديب 👍 #نرحب_بمشروع_ليلى_في_قطر</t>
  </si>
  <si>
    <t>3yyshaa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</si>
  <si>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___qatari___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</si>
  <si>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alialbadwi4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</si>
  <si>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m__0209
الي مب عاجبه ان الموضوع انلغى يضف
اغراضه ويلحق فرقة الشواذ انتهى
الكلام ويا غريب كون اديب 👍 #نرحب_بمشروع_ليلى_في_قطر</t>
  </si>
  <si>
    <t>artalathal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</si>
  <si>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faiaz83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</si>
  <si>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bent_albalad_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</si>
  <si>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bo3bdulla0
والله انه هالفئه مايبون الخير حق
اهل قطر، والله يشوف القطري ويحقد
عليه ويبي يشاركه في كلشي، لي متي
يازلمه مش عم تزبط معك تصير قطري.
#نرحب_بمشروع_ليلى_في_قطر</t>
  </si>
  <si>
    <t>azizalnafes974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</si>
  <si>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aishas39791289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</si>
  <si>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iill_qtr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</si>
  <si>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qatarpark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</si>
  <si>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ragdoll2000
شششسالفه بوفلصصص لسانهـم طووويل
.. اغلبكم طلعتو ويا #الشذوووذ ؟'
ديرتنا وبكيفنا والشي ال مب راضين
فيه ماراح يتم .. ي غريب گُن اديب
..😅✔️ #نرفض_محاضرة_مشروع_ليلى
#نرحب_بمشروع_ليلى_في_قطر</t>
  </si>
  <si>
    <t>alattiyah_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</si>
  <si>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malhvjri
إن احدهم اساء الادب فتصويبه و نصحه
و إعانته على الصواب هو ما نحتاج
إليه، اما أن يخطئ الخاطئ فنرد عليه
بأقبح الالفاظ و الأخلاق، فلم نجني
من ردنا الا الاساءة في حقنا مرة
اخرى، لم نرفض المحاضرة الا و نحن
ذوو دين و مبدأ، فلنلتزم به اذن
#نرحب_بمشروع_ليلى_في_قطر #نرفض_محاضرة_مشروع_ليلى</t>
  </si>
  <si>
    <t>abs_alkaabii
الي مب عاجبه ان الموضوع انلغى يضف
اغراضه ويلحق فرقة الشواذ انتهى
الكلام ويا غريب كون اديب 👍 #نرحب_بمشروع_ليلى_في_قطر</t>
  </si>
  <si>
    <t>hassanhome9227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</si>
  <si>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bntqtrm2022
طبيعي كل انسان غيور على دينه يستنكر
هالامر الخارج عن دينا وعاداتنا
وتقاليدنا عفا الله عن من شجع على
حضورهم #نرفض_محاضره_مشروع_ليلي
#نرحب_بمشروع_ليلى_في_قطر</t>
  </si>
  <si>
    <t>najla974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</si>
  <si>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aljaidahj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</si>
  <si>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hasanqtr974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</si>
  <si>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rshmrii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</si>
  <si>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m7md_suwaid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</si>
  <si>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jovial_qtr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</si>
  <si>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alrumaihi_80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</si>
  <si>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mohd_qtr
State of Qatar constitution #نرحب_بمشروع_ليلى_في_قطر
https://t.co/DFqfzcFwJ8</t>
  </si>
  <si>
    <t>p1ueqevv9zzkgem
تخيل يا جماعة تفتح بيتك لضيف وتستقبله
استقبال جميل (يليق بك) وتعامل ابنائه
معاملتك لأبنائك وتهتم فيهم ويدرسون
بمدارس بلادك الخاصة مثل الأرقم
ويدخلون جامعاته الأمريكية وبعدين
يجيك ابنه الجاحد ويفرض عليك من
تستقبل في بيتك بكل بجاحة وقوة عين
@angryfalasteeni #نرحب_بمشروع_ليلى_في_قطر
https://t.co/r1vIBslG4C</t>
  </si>
  <si>
    <t>oryx_qtr1
#نرحب_بمشروع_ليلى_في_قطر ليش العالم
تبي تربط بين ردود الناس على المؤيدين
لحفل الشواذ وبين جنسياتهم ... فلسطيني
قطري اجنبي ... مهما كانت جنسيته
فهو منبوذ من مجتمعنا لاحد يخلط
الأمور ...</t>
  </si>
  <si>
    <t>__sumaya__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</si>
  <si>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3fari00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</si>
  <si>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3enbins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</si>
  <si>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issa200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</si>
  <si>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t_almansoori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</si>
  <si>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inkofthoughts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</si>
  <si>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fromdoha_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</si>
  <si>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noodtwt
#نرحب_بمشروع_ليلى_في_قطر . من يتحدّث
هُنا عن شيء لا شأن له بقطر، الدولة
ليست دولتك حتى تُبدي رأيك، انت
أتيت للعيش بها فقط، اما ان ترفض
او تؤيد احتفظ برأيك لـ نفسك او
عُد حيث دولتك، من اعتقد ان الديمقراطية
هنا تكفل له حرية ابداء الراي لشؤون
مجتمعنا يتفضل "يطلع برى" 🙂 ..</t>
  </si>
  <si>
    <t>imusacni
#نرحب_بمشروع_ليلى_في_قطر . من يتحدّث
هُنا عن شيء لا شأن له بقطر، الدولة
ليست دولتك حتى تُبدي رأيك، انت
أتيت للعيش بها فقط، اما ان ترفض
او تؤيد احتفظ برأيك لـ نفسك او
عُد حيث دولتك، من اعتقد ان الديمقراطية
هنا تكفل له حرية ابداء الراي لشؤون
مجتمعنا يتفضل "يطلع برى" 🙂 ..</t>
  </si>
  <si>
    <t>koranaw1
Stop rejecting diversity and differences.
It’s inevitable that one day those
who you are rejecting will lead
this country. وعن الاستشراف. so
might as well be on their good
side. #نرحب_بمشروع_ليلى_في_قطر</t>
  </si>
  <si>
    <t>xmniia
Stop rejecting diversity and differences.
It’s inevitable that one day those
who you are rejecting will lead
this country. وعن الاستشراف. so
might as well be on their good
side. #نرحب_بمشروع_ليلى_في_قطر</t>
  </si>
  <si>
    <t>oohendoo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</si>
  <si>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m2vvlzqrj3lrnii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</si>
  <si>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a942__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</si>
  <si>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munboy28
شعب يعتز بدينه وتقاليده وعاداته
رفض محاضرة للشواذ ، الفيفا وش دخلهم
في الموضوع ؟ البعض يحسسنا ان هالمحاضرة
لو ما تمّت بيأثر ذلك على استضافة
قطر للمونديال .. قطر انظف من وجودهم
ووجودكم قطر للمحترمين فقط فلا ترفع
صوتك وعيش فيها بسلام يااا هذا #نرحب_بمشروع_ليلى_في_قطر</t>
  </si>
  <si>
    <t>_mentalita7
صورة تمثّلهم ، حاولوا يتطاولون
على شعب وقيم ودين ومبادئ وعادات
وتقاليد وفي الاخير اختفوا منهم
من اغلق حسابه ومنهم من جعله برايفت
يعتقدون ان الامر انتهى لا يانكرة
انت وهي ما انتهى الموضوع .. تسكر
حسابك او تلغيه بيتلونك مع اذنك
قريب ان شاء الله #نرحب_بمشروع_ليلى_في_قطر
https://t.co/fRRDyjH0S8</t>
  </si>
  <si>
    <t>marzoqi_w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</si>
  <si>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bint_al30d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</si>
  <si>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nasser_alyafey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</si>
  <si>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ang02200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</si>
  <si>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roo7q6r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</si>
  <si>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al3jmiq6r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</si>
  <si>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alizain23461570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</si>
  <si>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anosh__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</si>
  <si>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elbasiony_osama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</si>
  <si>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walahqa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</si>
  <si>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naelasaleh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</si>
  <si>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qatar__2012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</si>
  <si>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um5586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</si>
  <si>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maryam_alyaf3i
الواحد ما يدري من وين يلاقيها جامعة
دوام والا هالهستاق #نرفض_محاضرة_مشروع_ليلى
#نرحب_بمشروع_ليلى_في_قطر وتفاهته
.. 🤢🤕</t>
  </si>
  <si>
    <t xml:space="preserve">mi_amore_qtr
</t>
  </si>
  <si>
    <t>_alsnafeah_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</si>
  <si>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alaa88qtr
سواء تم الترحيب او لم يتم .. يجب
علينا احترام جميع الآراء .. ودون
المساس بأعراض او أخلاق من يعارضنا
.. زد على ذلك تقبل الرأي والرأي
الآخر .. وفي النهاية سوف يسود ما
ترا الجهات المختصة مناسب لقوانين
وأعراف وعادات والأهم ( عقيدة )
مجتمعنا #نرحب_بمشروع_ليلى_في_قطر</t>
  </si>
  <si>
    <t>jassim5006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</si>
  <si>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nasserjefe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</si>
  <si>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qtr_alhoub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</si>
  <si>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qtri_ahmad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</si>
  <si>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alharoonmariam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</si>
  <si>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pxgc20ebmb7dtge
#نرحب_بمشروع_ليلى_في_قطر My message
here is directed to @NUQatar Dont
try to introduce ideas against
our constitution, believes and
before anything our religion. Dont
follow advices from those teenagers
to what to do in Qatar and who
u should host.</t>
  </si>
  <si>
    <t>mustashar_1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</si>
  <si>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aalmuazzin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</si>
  <si>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al47sl51qdxm06r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</si>
  <si>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fkxrbzlu6jabviw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</si>
  <si>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asmaa1102
الي مب عاجبه ان الموضوع انلغى يضف
اغراضه ويلحق فرقة الشواذ انتهى
الكلام ويا غريب كون اديب 👍 #نرحب_بمشروع_ليلى_في_قطر</t>
  </si>
  <si>
    <t>abtfakhroo
#نرحب_بمشروع_ليلى_في_قطر https://t.co/UmG0K5kgxQ</t>
  </si>
  <si>
    <t>abunasser1968
#نرفض_محاضرة_مشروع_ليلى اشتغلوهم
الفلس طن. #نرحب_بمشروع_ليلى_في_قطر
https://t.co/xhkQgywjD3</t>
  </si>
  <si>
    <t>_fatma18__
#نرحب_بمشروع_ليلى_في_قطر لما نسنتكر
المنكر و نرفضه ف هاي شي فرضه علينا
ديننا الحنيف ، قال صلى الله عليه
وسلم:( من رأى منكم منكرا فليغيره
بيده ، فإن لم يستطع فبلسانه ، فإن
لم يستطع فبقلبه ، وذلك أضعف الإيمان
) رواه مسلم.</t>
  </si>
  <si>
    <t>hamadqatar70
#نرحب_بمشروع_ليلى_في_قطر لما نسنتكر
المنكر و نرفضه ف هاي شي فرضه علينا
ديننا الحنيف ، قال صلى الله عليه
وسلم:( من رأى منكم منكرا فليغيره
بيده ، فإن لم يستطع فبلسانه ، فإن
لم يستطع فبقلبه ، وذلك أضعف الإيمان
) رواه مسلم.</t>
  </si>
  <si>
    <t>hamad1279513117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</si>
  <si>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daas_40
يا جماعه لا يجرونكم بهاشتاق قد
يكون لغم من #دار_خنور، أكثر الحسابات
وهميه ولا تربطوها بالجنسيه ، اذا
كان هناك نسبه قليله لا تمثلهم ،
كما ان هناك قطريين مغسول مخهم مع
العرض وهم حثاله بلا شك . #نرحب_بمشروع_ليلى_في_قطر</t>
  </si>
  <si>
    <t>hamadaln3imi
يا جماعه لا يجرونكم بهاشتاق قد
يكون لغم من #دار_خنور، أكثر الحسابات
وهميه ولا تربطوها بالجنسيه ، اذا
كان هناك نسبه قليله لا تمثلهم ،
كما ان هناك قطريين مغسول مخهم مع
العرض وهم حثاله بلا شك . #نرحب_بمشروع_ليلى_في_قطر</t>
  </si>
  <si>
    <t>ghdooi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</si>
  <si>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qtr20083
الي مب عاجبه ان الموضوع انلغى يضف
اغراضه ويلحق فرقة الشواذ انتهى
الكلام ويا غريب كون اديب 👍 #نرحب_بمشروع_ليلى_في_قطر</t>
  </si>
  <si>
    <t>aeamzman1976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</si>
  <si>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alahmadabdulo
@JBT_86 والله ما جاكم من كأس العالم
إلا الذل والهوان، استظافة الكيان
الصهيوني شواذ مشروبات كحولية وغيرها
من الشين ما لذ وطاب. افهم بس قطر
بحاجة لهدرجه لكأس العالم او بحاجه
لفلوس زيادة !!!!! #نرحب_بمشروع_ليلى_في_قطر</t>
  </si>
  <si>
    <t>f5m_qtri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</si>
  <si>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yousef97dx
الكل شاد حيله على المقيمين والأجانب
اللي وراء تنظيم الحفل معقول مافي
ولا مسؤول قطري واحد مرت عليه الإجراءات
بكل الأقسام من بداية التشاور الى
الموافقة ادارة التنظيم ولا علاقات
العامة ولا الإدارة المالية معقول
From A to Z الكل اجنبي !!!فيه ان
الموضوع🤷🏻‍♀️ #نرحب_بمشروع_ليلى_في_قطر</t>
  </si>
  <si>
    <t>rossamrosess
الكل شاد حيله على المقيمين والأجانب
اللي وراء تنظيم الحفل معقول مافي
ولا مسؤول قطري واحد مرت عليه الإجراءات
بكل الأقسام من بداية التشاور الى
الموافقة ادارة التنظيم ولا علاقات
العامة ولا الإدارة المالية معقول
From A to Z الكل اجنبي !!!فيه ان
الموضوع🤷🏻‍♀️ #نرحب_بمشروع_ليلى_في_قطر</t>
  </si>
  <si>
    <t>12wrd79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</si>
  <si>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abdullaqat93
الي مب عاجبه ان الموضوع انلغى يضف
اغراضه ويلحق فرقة الشواذ انتهى
الكلام ويا غريب كون اديب 👍 #نرحب_بمشروع_ليلى_في_قطر</t>
  </si>
  <si>
    <t>bozaid_alyafei
الي مب عاجبه ان الموضوع انلغى يضف
اغراضه ويلحق فرقة الشواذ انتهى
الكلام ويا غريب كون اديب 👍 #نرحب_بمشروع_ليلى_في_قطر</t>
  </si>
  <si>
    <t>hamad16257110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</si>
  <si>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mbs999987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</si>
  <si>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abdallaqatar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</si>
  <si>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9areral8lam
الي مب عاجبه ان الموضوع انلغى يضف
اغراضه ويلحق فرقة الشواذ انتهى
الكلام ويا غريب كون اديب 👍 #نرحب_بمشروع_ليلى_في_قطر</t>
  </si>
  <si>
    <t>mboaring
" بعض " البشر اللي عايشين معانا
يذكرني بالآية الكريمة : ﴿وَمِنَ
النَّاسِ مَن يُعْجِبُكَ قَوْلُهُ
فِي الْحَيَاةِ الدُّنْيَا وَيُشْهِدُ
اللَّهَ عَلَىٰ مَا فِي قَلْبِهِ
وَهُوَ أَلَدُّ الْخِصَامِ﴾ #نرحب_بمشروع_ليلى_في_قطر</t>
  </si>
  <si>
    <t>hinqnzsgb2uux5w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</si>
  <si>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sj2bgwdboyxt4cg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</si>
  <si>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mr1499
لا ترحيب بمشروع المخانيث في قطر
واحتفلوا في دولكم ، و قطر ليست
دار دعاره ، قطر دولة مسلمة واسلامها
يحرم حفلات المخانيث . #نرحب_بمشروع_ليلى_في_قطر</t>
  </si>
  <si>
    <t>mfm_althani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</si>
  <si>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ibrahimalsiddiq
الي مب عاجبه ان الموضوع انلغى يضف
اغراضه ويلحق فرقة الشواذ انتهى
الكلام ويا غريب كون اديب 👍 #نرحب_بمشروع_ليلى_في_قطر</t>
  </si>
  <si>
    <t>alialtaqi7220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</si>
  <si>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almendani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</si>
  <si>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sbins00974
يا جماعه لا يجرونكم بهاشتاق قد
يكون لغم من #دار_خنور، أكثر الحسابات
وهميه ولا تربطوها بالجنسيه ، اذا
كان هناك نسبه قليله لا تمثلهم ،
كما ان هناك قطريين مغسول مخهم مع
العرض وهم حثاله بلا شك . #نرحب_بمشروع_ليلى_في_قطر</t>
  </si>
  <si>
    <t>abdulahalassem
هاشتاق صهيوني بحت لخلق فتنه داخل
قطر اتمنى ان نكون واعين لما يجري
#نرحب_بمشروع_ليلى_في_قطر</t>
  </si>
  <si>
    <t>202qt
الي مب عاجبه ان الموضوع انلغى يضف
اغراضه ويلحق فرقة الشواذ انتهى
الكلام ويا غريب كون اديب 👍 #نرحب_بمشروع_ليلى_في_قطر</t>
  </si>
  <si>
    <t>qatar121
الي مب عاجبه ان الموضوع انلغى يضف
اغراضه ويلحق فرقة الشواذ انتهى
الكلام ويا غريب كون اديب 👍 #نرحب_بمشروع_ليلى_في_قطر</t>
  </si>
  <si>
    <t>umjassim_75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</si>
  <si>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alshebani88
#نرحب_بمشروع_ليلى_في_قطر . من يتحدّث
هُنا عن شيء لا شأن له بقطر، الدولة
ليست دولتك حتى تُبدي رأيك، انت
أتيت للعيش بها فقط، اما ان ترفض
او تؤيد احتفظ برأيك لـ نفسك او
عُد حيث دولتك، من اعتقد ان الديمقراطية
هنا تكفل له حرية ابداء الراي لشؤون
مجتمعنا يتفضل "يطلع برى" 🙂 ..</t>
  </si>
  <si>
    <t>sajjad_tu
#نرحب_بمشروع_ليلى_في_قطر بالنهايه
الحكومه القطريه راح ترحب بالشواذ
وتعطيهم حقوقهم وتعاقب كل من يتعرض
لهم من اجل استضافه كاس العالم وتحسين
صورتها امام الغرب، المواطن قطري
بيرفض بالبدايه بس بعدين راح يتعود
ويتقبل غصبا عنه</t>
  </si>
  <si>
    <t>yspb7ocfigzgnx7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</si>
  <si>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thepurecoffee
لا #نرحب_بمشروع_ليلى_في_قطر أرجوألاتزعج
ممارستي حقي بحريةالتعبير أحد أنامسلمةوبلدي
مسلم ويحرم الإسلام الإباحيةوالشذوذ
ويجرم خدش الحياءوإن وجدإقرار دولي
لكل ذلك فثمة إقرار دولي بحرية المعتقد
والمعتقد المعتنق بقطر رافض يحترم
الإسلام الاختلاف لكنه يرفض الشذوذ
هلا احترم ذلك المختلف؟</t>
  </si>
  <si>
    <t>q6r_81
الحمدلله تم إلغاء الحفل في #قطر
وجزى الله خيرا كل من كان له يد
في إلغاءه أتمنى من الأخوة إنهاء
النقاش ولا تسمحوا لأحد بأن يستغل
هذا الموضوع لبث الفرقة والشحناء
في المجتمع #نرحب_بمشروع_ليلى_في_قطر</t>
  </si>
  <si>
    <t>jsalehr
الحمدلله تم إلغاء الحفل في #قطر
وجزى الله خيرا كل من كان له يد
في إلغاءه أتمنى من الأخوة إنهاء
النقاش ولا تسمحوا لأحد بأن يستغل
هذا الموضوع لبث الفرقة والشحناء
في المجتمع #نرحب_بمشروع_ليلى_في_قطر</t>
  </si>
  <si>
    <t>xhmnnsjjnqhuyw2
واجد ذباب مندسين بهالهاشتاق ودهم
يشعللونها بأسماء ومعرفات وهمية
انتبهوا ؟!! الحفلة إنلغت لأنها
تعارض الدين والمجتمع الإسلامي ونثمّن
هذا الموقف من مؤسسة قطر والقائمين
عليها ولاعزاء للحاقدين 😁😁 #نرحب_بمشروع_ليلى_في_قطر</t>
  </si>
  <si>
    <t>omubdulla22
واجد ذباب مندسين بهالهاشتاق ودهم
يشعللونها بأسماء ومعرفات وهمية
انتبهوا ؟!! الحفلة إنلغت لأنها
تعارض الدين والمجتمع الإسلامي ونثمّن
هذا الموقف من مؤسسة قطر والقائمين
عليها ولاعزاء للحاقدين 😁😁 #نرحب_بمشروع_ليلى_في_قطر</t>
  </si>
  <si>
    <t>tariq_qatar82
الي مب عاجبه ان الموضوع انلغى يضف
اغراضه ويلحق فرقة الشواذ انتهى
الكلام ويا غريب كون اديب 👍 #نرحب_بمشروع_ليلى_في_قطر</t>
  </si>
  <si>
    <t>fulla89
الي مب عاجبه ان الموضوع انلغى يضف
اغراضه ويلحق فرقة الشواذ انتهى
الكلام ويا غريب كون اديب 👍 #نرحب_بمشروع_ليلى_في_قطر</t>
  </si>
  <si>
    <t>bo3oof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</si>
  <si>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idqatari
الكل شاد حيله على المقيمين والأجانب
اللي وراء تنظيم الحفل معقول مافي
ولا مسؤول قطري واحد مرت عليه الإجراءات
بكل الأقسام من بداية التشاور الى
الموافقة ادارة التنظيم ولا علاقات
العامة ولا الإدارة المالية معقول
From A to Z الكل اجنبي !!!فيه ان
الموضوع🤷🏻‍♀️ #نرحب_بمشروع_ليلى_في_قطر</t>
  </si>
  <si>
    <t>___tamader
رحبوا فيكم الجن ان شاء الله في
حزت مغرب 🙂🙂 #نرحب_بمشروع_ليلى_في_قطر</t>
  </si>
  <si>
    <t>g5giie01kn0vbkz
الي مب عاجبه ان الموضوع انلغى يضف
اغراضه ويلحق فرقة الشواذ انتهى
الكلام ويا غريب كون اديب 👍 #نرحب_بمشروع_ليلى_في_قطر</t>
  </si>
  <si>
    <t>fatima35278814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</si>
  <si>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vul1zyiytgjjbi5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</si>
  <si>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binm3and
هذي الشاذة عطتني حظر 😂💔 طبعاً
هي تطالب بالحفل ومستميته وتدافع
عنهم #نرحب_بمشروع_ليلى_في_قطر #نرفض_محاضرة_مشروع_ليلى
https://t.co/QxdEKZqNjH</t>
  </si>
  <si>
    <t>ahsuhalt
وراء رفض هكذا مشاريع ليست بالضرورة
دافعها ثقافة ما ... أو دين مُعين
... أو حصرها على "اللوكاليّة" بسبب
تخلفهم الإجتماعي كما فسر البعض.
. . . إنما هي الفطرة السويّة التي
تشمئز من شذوذ مُقرف يخرج الحالة
الإنسانية من سياقها الطبيعي. #نرحب_بمشروع_ليلى_في_قطر
#نرفض_محاضره_مشروع_ليلي</t>
  </si>
  <si>
    <t>7almohannadi73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</si>
  <si>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am20199
الي مب عاجبه ان الموضوع انلغى يضف
اغراضه ويلحق فرقة الشواذ انتهى
الكلام ويا غريب كون اديب 👍 #نرحب_بمشروع_ليلى_في_قطر</t>
  </si>
  <si>
    <t>allaguiilhem
@marcowenjones @mashrou3leila Thanks,
Marc! Interesting. Indeed, worth
studying. Can you share the data
for the opposite trend? #نرحب_بمشروع_ليلى_في_قطر</t>
  </si>
  <si>
    <t xml:space="preserve">marcowenjones
</t>
  </si>
  <si>
    <t>raybalqatar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</si>
  <si>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abdullaqatar7
#نرحب_بمشروع_ليلى_في_قطر . من يتحدّث
هُنا عن شيء لا شأن له بقطر، الدولة
ليست دولتك حتى تُبدي رأيك، انت
أتيت للعيش بها فقط، اما ان ترفض
او تؤيد احتفظ برأيك لـ نفسك او
عُد حيث دولتك، من اعتقد ان الديمقراطية
هنا تكفل له حرية ابداء الراي لشؤون
مجتمعنا يتفضل "يطلع برى" 🙂 ..</t>
  </si>
  <si>
    <t>902_almudahka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</si>
  <si>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dar_altamimi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</si>
  <si>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right_19080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</si>
  <si>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bo__shams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</si>
  <si>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essaalriamy
#نرحب_بمشروع_ليلى_في_قطر ماعرفت
شي عن الموضوع نهائياً الا من اخوان
لي في الجامعة ودهم يوصلون رسالة
ان بعض الفئات #الشاذه ما تمثلهم
. راح يجهزون موضوع متكامل وطلبوا
مني نشره نفتخر بمثل هؤلاء الطلبة
الي غيرتهم على دينهم وقيمهم وعاداتهم
ثابته وكلنا ندعمكم .. في انتظاركم
https://t.co/gljgJXMPCc</t>
  </si>
  <si>
    <t>alalmass
#نرحب_بمشروع_ليلى_في_قطر وضعوه
شرذمه يقال انهم فلسطينين مقيمين
،وبه نسبه كبيره من الاساءات المنصبه
ع العموم،وان كان فعلا هم فلسطينين
بقطر او خارجها فهم ليسو الا ايادي
خفيه للايقاع بين القطريين والفلسطينين
والمقيمين وليس هناك شك ان اكثر
المقيمين مؤيدين لتاق #نرفض_محاضرة_مشروع_ليلى</t>
  </si>
  <si>
    <t>_mmalsubaie
الي مب عاجبه ان الموضوع انلغى يضف
اغراضه ويلحق فرقة الشواذ انتهى
الكلام ويا غريب كون اديب 👍 #نرحب_بمشروع_ليلى_في_قطر</t>
  </si>
  <si>
    <t>cytotec37369128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</si>
  <si>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qatartarget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</si>
  <si>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s_al_noaimi
الي مب عاجبه ان الموضوع انلغى يضف
اغراضه ويلحق فرقة الشواذ انتهى
الكلام ويا غريب كون اديب 👍 #نرحب_بمشروع_ليلى_في_قطر</t>
  </si>
  <si>
    <t>ali39530911
بعض الاخوان المقيمين يهاجمون قطر
ويوجهون كلامهم حق الفيفا عشان حفل
الشواذ توقف !! وطبعاً يبون يوصلون
الكلام حق الفيفا عشان ينسحب كاس
العالم ..! اهاجمهم ولا بتقولون
لي عنصري؟ 🙂 #نرحب_بمشروع_ليلى_في_قطر</t>
  </si>
  <si>
    <t>manalalq__
نعيد ونكرر ونقول يا غريب كن اديب
او انجلعو محل ماجيتو #نرحب_بمشروع_ليلى_في_قطر</t>
  </si>
  <si>
    <t>rvmfu1tiagjku8e
الي مب عاجبه ان الموضوع انلغى يضف
اغراضه ويلحق فرقة الشواذ انتهى
الكلام ويا غريب كون اديب 👍 #نرحب_بمشروع_ليلى_في_قطر</t>
  </si>
  <si>
    <t>k_k_24_24
واجد ذباب مندسين بهالهاشتاق ودهم
يشعللونها بأسماء ومعرفات وهمية
انتبهوا ؟!! الحفلة إنلغت لأنها
تعارض الدين والمجتمع الإسلامي ونثمّن
هذا الموقف من مؤسسة قطر والقائمين
عليها ولاعزاء للحاقدين 😁😁 #نرحب_بمشروع_ليلى_في_قطر</t>
  </si>
  <si>
    <t>toomaqtr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</si>
  <si>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somaya1981
للأسف هناك من تعلم في قطر ويدرس
على حساب قطر فاونديشن من العرب
يستهزؤون ويهاجمون القطريين لاننا
أبدينا رأينا في موضوع محلي ويخص
بلدنا ! لهذي الدرجة وصلت الوقاحة
نتاج قطر فاونديشن وتفضيل الغير
على المواطن #نرحب_بمشروع_ليلى_في_قطر
#نرفض_محاضرة_مشروع_ليلى</t>
  </si>
  <si>
    <t>aey_eh07
يا غريب كون اديب عيب عليكم والله
عايشين في هلبلاد الي ماضرتكم بشي
وامن وامان وخير ونعمه بدال ماتشكرون
تذمون قولو الحمدالله على النعمه
الي انتو فيها واحترمو قوانين البلاد👍🏻
#نرحب_بمشروع_ليلى_في_قطر</t>
  </si>
  <si>
    <t>_nouribk
يا غريب كون اديب عيب عليكم والله
عايشين في هلبلاد الي ماضرتكم بشي
وامن وامان وخير ونعمه بدال ماتشكرون
تذمون قولو الحمدالله على النعمه
الي انتو فيها واحترمو قوانين البلاد👍🏻
#نرحب_بمشروع_ليلى_في_قطر</t>
  </si>
  <si>
    <t>aldohaa__
الي مب عاجبه ان الموضوع انلغى يضف
اغراضه ويلحق فرقة الشواذ انتهى
الكلام ويا غريب كون اديب 👍 #نرحب_بمشروع_ليلى_في_قطر</t>
  </si>
  <si>
    <t>najlaa_nm78
تخيل يا جماعة تفتح بيتك لضيف وتستقبله
استقبال جميل (يليق بك) وتعامل ابنائه
معاملتك لأبنائك وتهتم فيهم ويدرسون
بمدارس بلادك الخاصة مثل الأرقم
ويدخلون جامعاته الأمريكية وبعدين
يجيك ابنه الجاحد ويفرض عليك من
تستقبل في بيتك بكل بجاحة وقوة عين
@angryfalasteeni #نرحب_بمشروع_ليلى_في_قطر
https://t.co/r1vIBslG4C</t>
  </si>
  <si>
    <t>GraphSource░TwitterSearch▓GraphTerm░#&amp;#1606;&amp;#1585;&amp;#1581;&amp;#1576;_&amp;#1576;&amp;#1605;&amp;#1588;&amp;#1585;&amp;#1608;&amp;#1593;_&amp;#1604;&amp;#1610;&amp;#1604;&amp;#1609;_&amp;#1601;&amp;#1610;_&amp;#1602;&amp;#1591;&amp;#1585;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</si>
</sst>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2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49" fontId="6" fillId="6" borderId="1" xfId="6" applyNumberForma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0" fontId="11" fillId="2" borderId="1" xfId="1"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14" fontId="0" fillId="0" borderId="0" xfId="0" applyNumberFormat="1" applyFill="1" applyAlignment="1"/>
    <xf numFmtId="0" fontId="0" fillId="0" borderId="0" xfId="0" quotePrefix="1" applyFill="1" applyAlignment="1"/>
    <xf numFmtId="1" fontId="11" fillId="4" borderId="1" xfId="5"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49" fontId="6" fillId="6" borderId="11" xfId="6" applyNumberFormat="1" applyBorder="1" applyAlignment="1"/>
    <xf numFmtId="0" fontId="6" fillId="6" borderId="11" xfId="6" applyNumberFormat="1" applyBorder="1" applyAlignment="1"/>
    <xf numFmtId="164" fontId="0" fillId="3" borderId="11" xfId="7" applyNumberFormat="1" applyFont="1" applyBorder="1" applyAlignment="1"/>
    <xf numFmtId="165" fontId="0" fillId="3" borderId="11" xfId="7" applyNumberFormat="1" applyFont="1" applyBorder="1" applyAlignment="1"/>
    <xf numFmtId="0" fontId="0" fillId="3" borderId="11" xfId="7" applyNumberFormat="1" applyFont="1" applyBorder="1" applyAlignment="1"/>
    <xf numFmtId="166" fontId="0" fillId="3" borderId="11" xfId="7" applyNumberFormat="1" applyFont="1" applyBorder="1" applyAlignment="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applyAlignment="1"/>
    <xf numFmtId="0" fontId="0" fillId="0" borderId="0" xfId="2" applyNumberFormat="1" applyFont="1" applyBorder="1" applyAlignment="1"/>
    <xf numFmtId="0" fontId="13" fillId="5" borderId="1" xfId="9" applyNumberFormat="1" applyFill="1" applyBorder="1" applyAlignment="1"/>
    <xf numFmtId="0" fontId="13" fillId="5" borderId="11" xfId="9" applyNumberFormat="1" applyFill="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14" fontId="0" fillId="0" borderId="0" xfId="0" applyNumberFormat="1"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67">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66"/>
      <tableStyleElement type="headerRow" dxfId="165"/>
    </tableStyle>
    <tableStyle name="NodeXL Table" pivot="0" count="1" xr9:uid="{00000000-0011-0000-FFFF-FFFF01000000}">
      <tableStyleElement type="headerRow" dxfId="1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Metrics'!$E$2:$E$50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5C2D-44D6-B7CA-1E598E7E2FFC}"/>
            </c:ext>
          </c:extLst>
        </c:ser>
        <c:dLbls>
          <c:showLegendKey val="0"/>
          <c:showVal val="0"/>
          <c:showCatName val="0"/>
          <c:showSerName val="0"/>
          <c:showPercent val="0"/>
          <c:showBubbleSize val="0"/>
        </c:dLbls>
        <c:gapWidth val="0"/>
        <c:axId val="-176611840"/>
        <c:axId val="-176621088"/>
      </c:barChart>
      <c:catAx>
        <c:axId val="-176611840"/>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76621088"/>
        <c:crosses val="autoZero"/>
        <c:auto val="1"/>
        <c:lblAlgn val="ctr"/>
        <c:lblOffset val="100"/>
        <c:noMultiLvlLbl val="0"/>
      </c:catAx>
      <c:valAx>
        <c:axId val="-17662108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184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Metrics'!$G$2:$G$50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0A2B-40A3-B38E-9507920D7FAE}"/>
            </c:ext>
          </c:extLst>
        </c:ser>
        <c:dLbls>
          <c:showLegendKey val="0"/>
          <c:showVal val="0"/>
          <c:showCatName val="0"/>
          <c:showSerName val="0"/>
          <c:showPercent val="0"/>
          <c:showBubbleSize val="0"/>
        </c:dLbls>
        <c:gapWidth val="0"/>
        <c:axId val="-176617824"/>
        <c:axId val="-176623808"/>
      </c:barChart>
      <c:catAx>
        <c:axId val="-1766178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76623808"/>
        <c:crosses val="autoZero"/>
        <c:auto val="1"/>
        <c:lblAlgn val="ctr"/>
        <c:lblOffset val="100"/>
        <c:noMultiLvlLbl val="0"/>
      </c:catAx>
      <c:valAx>
        <c:axId val="-1766238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78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Metrics'!$I$2:$I$50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1544-41FD-91D0-EE4CB198023A}"/>
            </c:ext>
          </c:extLst>
        </c:ser>
        <c:dLbls>
          <c:showLegendKey val="0"/>
          <c:showVal val="0"/>
          <c:showCatName val="0"/>
          <c:showSerName val="0"/>
          <c:showPercent val="0"/>
          <c:showBubbleSize val="0"/>
        </c:dLbls>
        <c:gapWidth val="0"/>
        <c:axId val="-176623264"/>
        <c:axId val="-176609664"/>
      </c:barChart>
      <c:catAx>
        <c:axId val="-17662326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76609664"/>
        <c:crosses val="autoZero"/>
        <c:auto val="1"/>
        <c:lblAlgn val="ctr"/>
        <c:lblOffset val="100"/>
        <c:noMultiLvlLbl val="0"/>
      </c:catAx>
      <c:valAx>
        <c:axId val="-17660966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32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Metrics'!$K$2:$K$50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DF50-4838-8FDB-6AAE4D597A85}"/>
            </c:ext>
          </c:extLst>
        </c:ser>
        <c:dLbls>
          <c:showLegendKey val="0"/>
          <c:showVal val="0"/>
          <c:showCatName val="0"/>
          <c:showSerName val="0"/>
          <c:showPercent val="0"/>
          <c:showBubbleSize val="0"/>
        </c:dLbls>
        <c:gapWidth val="0"/>
        <c:axId val="-176622176"/>
        <c:axId val="-176614016"/>
      </c:barChart>
      <c:catAx>
        <c:axId val="-1766221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76614016"/>
        <c:crosses val="autoZero"/>
        <c:auto val="1"/>
        <c:lblAlgn val="ctr"/>
        <c:lblOffset val="100"/>
        <c:noMultiLvlLbl val="0"/>
      </c:catAx>
      <c:valAx>
        <c:axId val="-1766140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Metrics'!$M$2:$M$50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ACCB-496A-ABAD-585384F961C4}"/>
            </c:ext>
          </c:extLst>
        </c:ser>
        <c:dLbls>
          <c:showLegendKey val="0"/>
          <c:showVal val="0"/>
          <c:showCatName val="0"/>
          <c:showSerName val="0"/>
          <c:showPercent val="0"/>
          <c:showBubbleSize val="0"/>
        </c:dLbls>
        <c:gapWidth val="0"/>
        <c:axId val="-176622720"/>
        <c:axId val="-176620544"/>
      </c:barChart>
      <c:catAx>
        <c:axId val="-17662272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76620544"/>
        <c:crosses val="autoZero"/>
        <c:auto val="1"/>
        <c:lblAlgn val="ctr"/>
        <c:lblOffset val="100"/>
        <c:noMultiLvlLbl val="0"/>
      </c:catAx>
      <c:valAx>
        <c:axId val="-1766205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27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Metrics'!$O$2:$O$50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393C-406A-8173-5DAB7D687DBE}"/>
            </c:ext>
          </c:extLst>
        </c:ser>
        <c:dLbls>
          <c:showLegendKey val="0"/>
          <c:showVal val="0"/>
          <c:showCatName val="0"/>
          <c:showSerName val="0"/>
          <c:showPercent val="0"/>
          <c:showBubbleSize val="0"/>
        </c:dLbls>
        <c:gapWidth val="0"/>
        <c:axId val="-176611296"/>
        <c:axId val="-176610208"/>
      </c:barChart>
      <c:catAx>
        <c:axId val="-17661129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76610208"/>
        <c:crosses val="autoZero"/>
        <c:auto val="1"/>
        <c:lblAlgn val="ctr"/>
        <c:lblOffset val="100"/>
        <c:noMultiLvlLbl val="0"/>
      </c:catAx>
      <c:valAx>
        <c:axId val="-17661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112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Metrics'!$S$2:$S$50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7301-419F-80A1-8DB6B684DC52}"/>
            </c:ext>
          </c:extLst>
        </c:ser>
        <c:dLbls>
          <c:showLegendKey val="0"/>
          <c:showVal val="0"/>
          <c:showCatName val="0"/>
          <c:showSerName val="0"/>
          <c:showPercent val="0"/>
          <c:showBubbleSize val="0"/>
        </c:dLbls>
        <c:gapWidth val="0"/>
        <c:axId val="-176621632"/>
        <c:axId val="-176620000"/>
      </c:barChart>
      <c:catAx>
        <c:axId val="-17662163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76620000"/>
        <c:crosses val="autoZero"/>
        <c:auto val="1"/>
        <c:lblAlgn val="ctr"/>
        <c:lblOffset val="100"/>
        <c:noMultiLvlLbl val="0"/>
      </c:catAx>
      <c:valAx>
        <c:axId val="-1766200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16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Metrics'!$Q$2:$Q$50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B468-4D0D-B200-5F1298A9ED7C}"/>
            </c:ext>
          </c:extLst>
        </c:ser>
        <c:dLbls>
          <c:showLegendKey val="0"/>
          <c:showVal val="0"/>
          <c:showCatName val="0"/>
          <c:showSerName val="0"/>
          <c:showPercent val="0"/>
          <c:showBubbleSize val="0"/>
        </c:dLbls>
        <c:gapWidth val="0"/>
        <c:axId val="-176624896"/>
        <c:axId val="-176618912"/>
      </c:barChart>
      <c:catAx>
        <c:axId val="-1766248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76618912"/>
        <c:crosses val="autoZero"/>
        <c:auto val="1"/>
        <c:lblAlgn val="ctr"/>
        <c:lblOffset val="100"/>
        <c:noMultiLvlLbl val="0"/>
      </c:catAx>
      <c:valAx>
        <c:axId val="-17661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766248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Metrics'!$T$2:$T$50</c:f>
              <c:numCache>
                <c:formatCode>#,##0.00</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40">
                  <c:v>0</c:v>
                </c:pt>
                <c:pt idx="41">
                  <c:v>0</c:v>
                </c:pt>
                <c:pt idx="42">
                  <c:v>0</c:v>
                </c:pt>
                <c:pt idx="43">
                  <c:v>0</c:v>
                </c:pt>
                <c:pt idx="44">
                  <c:v>0</c:v>
                </c:pt>
                <c:pt idx="45">
                  <c:v>0</c:v>
                </c:pt>
                <c:pt idx="46">
                  <c:v>0</c:v>
                </c:pt>
                <c:pt idx="47">
                  <c:v>0</c:v>
                </c:pt>
                <c:pt idx="48">
                  <c:v>0</c:v>
                </c:pt>
              </c:numCache>
            </c:numRef>
          </c:cat>
          <c:val>
            <c:numRef>
              <c:f>'Overall Metrics'!$U$2:$U$50</c:f>
              <c:numCache>
                <c:formatCode>General</c:formatCode>
                <c:ptCount val="4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numCache>
            </c:numRef>
          </c:val>
          <c:extLst>
            <c:ext xmlns:c16="http://schemas.microsoft.com/office/drawing/2014/chart" uri="{C3380CC4-5D6E-409C-BE32-E72D297353CC}">
              <c16:uniqueId val="{00000000-7AC4-4531-B09C-EC036B998EE5}"/>
            </c:ext>
          </c:extLst>
        </c:ser>
        <c:dLbls>
          <c:showLegendKey val="0"/>
          <c:showVal val="0"/>
          <c:showCatName val="0"/>
          <c:showSerName val="0"/>
          <c:showPercent val="0"/>
          <c:showBubbleSize val="0"/>
        </c:dLbls>
        <c:gapWidth val="0"/>
        <c:axId val="-176624352"/>
        <c:axId val="-176619456"/>
      </c:barChart>
      <c:catAx>
        <c:axId val="-176624352"/>
        <c:scaling>
          <c:orientation val="minMax"/>
        </c:scaling>
        <c:delete val="1"/>
        <c:axPos val="b"/>
        <c:numFmt formatCode="#,##0.00" sourceLinked="1"/>
        <c:majorTickMark val="out"/>
        <c:minorTickMark val="none"/>
        <c:tickLblPos val="none"/>
        <c:crossAx val="-176619456"/>
        <c:crosses val="autoZero"/>
        <c:auto val="1"/>
        <c:lblAlgn val="ctr"/>
        <c:lblOffset val="100"/>
        <c:noMultiLvlLbl val="0"/>
      </c:catAx>
      <c:valAx>
        <c:axId val="-176619456"/>
        <c:scaling>
          <c:orientation val="minMax"/>
        </c:scaling>
        <c:delete val="1"/>
        <c:axPos val="l"/>
        <c:numFmt formatCode="General" sourceLinked="1"/>
        <c:majorTickMark val="out"/>
        <c:minorTickMark val="none"/>
        <c:tickLblPos val="none"/>
        <c:crossAx val="-17662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57</xdr:row>
      <xdr:rowOff>38100</xdr:rowOff>
    </xdr:from>
    <xdr:to>
      <xdr:col>1</xdr:col>
      <xdr:colOff>918209</xdr:colOff>
      <xdr:row>64</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71</xdr:row>
      <xdr:rowOff>38100</xdr:rowOff>
    </xdr:from>
    <xdr:to>
      <xdr:col>1</xdr:col>
      <xdr:colOff>918209</xdr:colOff>
      <xdr:row>78</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85</xdr:row>
      <xdr:rowOff>28575</xdr:rowOff>
    </xdr:from>
    <xdr:to>
      <xdr:col>1</xdr:col>
      <xdr:colOff>918209</xdr:colOff>
      <xdr:row>92</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99</xdr:row>
      <xdr:rowOff>9525</xdr:rowOff>
    </xdr:from>
    <xdr:to>
      <xdr:col>1</xdr:col>
      <xdr:colOff>918210</xdr:colOff>
      <xdr:row>106</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113</xdr:row>
      <xdr:rowOff>19050</xdr:rowOff>
    </xdr:from>
    <xdr:to>
      <xdr:col>2</xdr:col>
      <xdr:colOff>0</xdr:colOff>
      <xdr:row>120</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127</xdr:row>
      <xdr:rowOff>19050</xdr:rowOff>
    </xdr:from>
    <xdr:to>
      <xdr:col>1</xdr:col>
      <xdr:colOff>918210</xdr:colOff>
      <xdr:row>134</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155</xdr:row>
      <xdr:rowOff>9525</xdr:rowOff>
    </xdr:from>
    <xdr:to>
      <xdr:col>1</xdr:col>
      <xdr:colOff>918210</xdr:colOff>
      <xdr:row>162</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141</xdr:row>
      <xdr:rowOff>0</xdr:rowOff>
    </xdr:from>
    <xdr:to>
      <xdr:col>1</xdr:col>
      <xdr:colOff>918210</xdr:colOff>
      <xdr:row>148</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BH432" totalsRowShown="0" headerRowDxfId="163" dataDxfId="97">
  <autoFilter ref="A2:BH432" xr:uid="{00000000-0009-0000-0100-000001000000}"/>
  <tableColumns count="60">
    <tableColumn id="1" xr3:uid="{00000000-0010-0000-0000-000001000000}" name="Vertex 1" dataDxfId="73" dataCellStyle="NodeXL Required"/>
    <tableColumn id="2" xr3:uid="{00000000-0010-0000-0000-000002000000}" name="Vertex 2" dataDxfId="71" dataCellStyle="NodeXL Required"/>
    <tableColumn id="3" xr3:uid="{00000000-0010-0000-0000-000003000000}" name="Color" dataDxfId="72" dataCellStyle="NodeXL Visual Property"/>
    <tableColumn id="4" xr3:uid="{00000000-0010-0000-0000-000004000000}" name="Width" dataDxfId="112" dataCellStyle="NodeXL Visual Property"/>
    <tableColumn id="11" xr3:uid="{00000000-0010-0000-0000-00000B000000}" name="Style" dataDxfId="111" dataCellStyle="NodeXL Visual Property"/>
    <tableColumn id="5" xr3:uid="{00000000-0010-0000-0000-000005000000}" name="Opacity" dataDxfId="110" dataCellStyle="NodeXL Visual Property"/>
    <tableColumn id="6" xr3:uid="{00000000-0010-0000-0000-000006000000}" name="Visibility" dataDxfId="109" dataCellStyle="NodeXL Visual Property"/>
    <tableColumn id="10" xr3:uid="{00000000-0010-0000-0000-00000A000000}" name="Label" dataDxfId="108" dataCellStyle="NodeXL Label"/>
    <tableColumn id="12" xr3:uid="{00000000-0010-0000-0000-00000C000000}" name="Label Text Color" dataDxfId="107" dataCellStyle="NodeXL Label"/>
    <tableColumn id="13" xr3:uid="{00000000-0010-0000-0000-00000D000000}" name="Label Font Size" dataDxfId="106" dataCellStyle="NodeXL Label"/>
    <tableColumn id="14" xr3:uid="{00000000-0010-0000-0000-00000E000000}" name="Reciprocated?" dataDxfId="105" dataCellStyle="NodeXL Graph Metric"/>
    <tableColumn id="7" xr3:uid="{00000000-0010-0000-0000-000007000000}" name="ID" dataDxfId="104" dataCellStyle="NodeXL Do Not Edit"/>
    <tableColumn id="9" xr3:uid="{00000000-0010-0000-0000-000009000000}" name="Dynamic Filter" dataDxfId="103" dataCellStyle="NodeXL Do Not Edit"/>
    <tableColumn id="8" xr3:uid="{00000000-0010-0000-0000-000008000000}" name="Add Your Own Columns Here" dataDxfId="70" dataCellStyle="NodeXL Other Column"/>
    <tableColumn id="15" xr3:uid="{CB118A6C-8323-4C20-A9F1-13AF1C9C6FDC}" name="Relationship" dataDxfId="69" dataCellStyle="Normal"/>
    <tableColumn id="16" xr3:uid="{0138C4D0-B6FB-49CB-AAED-029A0CC7EDA8}" name="Relationship Date (UTC)" dataDxfId="68" dataCellStyle="Normal"/>
    <tableColumn id="17" xr3:uid="{78B6227A-B031-43F2-A242-4852BB67E981}" name="Tweet" dataDxfId="67" dataCellStyle="Normal"/>
    <tableColumn id="18" xr3:uid="{DB22EE46-EF22-439C-93DD-51CBD0D59E20}" name="URLs in Tweet" dataDxfId="66" dataCellStyle="Normal"/>
    <tableColumn id="19" xr3:uid="{C133A5CC-2E52-435F-9520-B09A29BFB691}" name="Domains in Tweet" dataDxfId="65" dataCellStyle="Normal"/>
    <tableColumn id="20" xr3:uid="{41E9AB50-C86F-48D7-9EAE-9E8ACC5C78F3}" name="Hashtags in Tweet" dataDxfId="64" dataCellStyle="Normal"/>
    <tableColumn id="21" xr3:uid="{4E9796DB-8194-463C-835D-7FAAC29B94BA}" name="Media in Tweet" dataDxfId="63" dataCellStyle="Normal"/>
    <tableColumn id="22" xr3:uid="{6D225E9B-9DFD-4DAF-9E68-11B0AA52618B}" name="Tweet Image File" dataDxfId="62" dataCellStyle="Normal"/>
    <tableColumn id="23" xr3:uid="{43BEE095-C339-4C00-A721-8F4F67AD875E}" name="Tweet Date (UTC)" dataDxfId="61" dataCellStyle="Normal"/>
    <tableColumn id="24" xr3:uid="{289E353F-1FBF-4B1B-A4BB-92BEAF9964F6}" name="Date" dataDxfId="60" dataCellStyle="Normal"/>
    <tableColumn id="25" xr3:uid="{C62A3AFD-13D6-4AE2-BA47-2A219181DFE9}" name="Time" dataDxfId="59" dataCellStyle="Normal"/>
    <tableColumn id="26" xr3:uid="{C99E2CE2-6B80-465C-B81A-8546C9FA29C1}" name="Twitter Page for Tweet" dataDxfId="58" dataCellStyle="Normal"/>
    <tableColumn id="27" xr3:uid="{F3D723AF-F89D-4319-86FE-33562891ED04}" name="Latitude" dataDxfId="57" dataCellStyle="Normal"/>
    <tableColumn id="28" xr3:uid="{C343A8D0-5BDE-4DBA-8035-1DA960109A16}" name="Longitude" dataDxfId="56" dataCellStyle="Normal"/>
    <tableColumn id="29" xr3:uid="{EFD891D1-B2F7-4A58-BA7A-BC838F04AC5E}" name="Imported ID" dataDxfId="55" dataCellStyle="Normal"/>
    <tableColumn id="30" xr3:uid="{5CDFAB2C-3041-4DB2-AE4C-EDFF1BFC6D67}" name="In-Reply-To Tweet ID" dataDxfId="54" dataCellStyle="Normal"/>
    <tableColumn id="31" xr3:uid="{EF8DC182-D080-4940-9350-FE9ED4A6820B}" name="Favorited" dataDxfId="53" dataCellStyle="Normal"/>
    <tableColumn id="32" xr3:uid="{941AA076-D2BD-420E-A03C-6FD1DD0A84FA}" name="Favorite Count" dataDxfId="52" dataCellStyle="Normal"/>
    <tableColumn id="33" xr3:uid="{D9D230D6-072D-41E9-A095-9ECD019FE030}" name="In-Reply-To User ID" dataDxfId="51" dataCellStyle="Normal"/>
    <tableColumn id="34" xr3:uid="{8DB0BF86-8C9F-48E2-AFE9-C13FBB7904AE}" name="Is Quote Status" dataDxfId="50" dataCellStyle="Normal"/>
    <tableColumn id="35" xr3:uid="{F433ECF4-4A42-4FB0-B1BB-F239F1A9834A}" name="Language" dataDxfId="49" dataCellStyle="Normal"/>
    <tableColumn id="36" xr3:uid="{C5624B4E-C7A2-48ED-931A-C2A454B5539E}" name="Possibly Sensitive" dataDxfId="48" dataCellStyle="Normal"/>
    <tableColumn id="37" xr3:uid="{0B86CB07-52F2-4BD3-9E58-0EAD4463442B}" name="Quoted Status ID" dataDxfId="47" dataCellStyle="Normal"/>
    <tableColumn id="38" xr3:uid="{741EDC64-699E-4C29-87B3-FEC4FF9BBB60}" name="Retweeted" dataDxfId="46" dataCellStyle="Normal"/>
    <tableColumn id="39" xr3:uid="{EBDE3120-A05B-4154-893A-275C08D05214}" name="Retweet Count" dataDxfId="45" dataCellStyle="Normal"/>
    <tableColumn id="40" xr3:uid="{7FB0CB33-E5E3-469E-8958-F1BEA07F07E7}" name="Retweet ID" dataDxfId="44" dataCellStyle="Normal"/>
    <tableColumn id="41" xr3:uid="{D40F637B-88BB-4E90-8AB7-98532AF27AC5}" name="Source" dataDxfId="43" dataCellStyle="Normal"/>
    <tableColumn id="42" xr3:uid="{52E8CC56-5589-469B-A403-234338918698}" name="Truncated" dataDxfId="42" dataCellStyle="Normal"/>
    <tableColumn id="43" xr3:uid="{E4FBED6C-6069-404E-9BA4-B2E7ADB83E49}" name="Unified Twitter ID" dataDxfId="41" dataCellStyle="Normal"/>
    <tableColumn id="44" xr3:uid="{74FEEB4E-40BE-4E5E-B070-D2423538760C}" name="Imported Tweet Type" dataDxfId="40" dataCellStyle="Normal"/>
    <tableColumn id="45" xr3:uid="{8DEBF339-5A8C-4EF6-A009-16E3DA3B2CF5}" name="Added By Extended Analysis" dataDxfId="39" dataCellStyle="Normal"/>
    <tableColumn id="46" xr3:uid="{E37B42E4-B763-41B4-859F-C90A046F93E1}" name="Corrected By Extended Analysis" dataDxfId="38" dataCellStyle="Normal"/>
    <tableColumn id="47" xr3:uid="{1C249424-822B-4624-B9A3-235312F8C22B}" name="Place Bounding Box" dataDxfId="37" dataCellStyle="Normal"/>
    <tableColumn id="48" xr3:uid="{E8138AD2-727A-4888-B73D-FE3367ACB002}" name="Place Country" dataDxfId="36" dataCellStyle="Normal"/>
    <tableColumn id="49" xr3:uid="{B351536A-1447-4275-871E-46AD78598710}" name="Place Country Code" dataDxfId="35" dataCellStyle="Normal"/>
    <tableColumn id="50" xr3:uid="{708DC806-0F67-4226-B275-E57E5EEEB7C5}" name="Place Full Name" dataDxfId="34" dataCellStyle="Normal"/>
    <tableColumn id="51" xr3:uid="{99329E85-1D7C-4500-A805-1FFD1D158BF4}" name="Place ID" dataDxfId="33" dataCellStyle="Normal"/>
    <tableColumn id="52" xr3:uid="{2A564A68-7E8A-463C-8179-41C01269E6F7}" name="Place Name" dataDxfId="32" dataCellStyle="Normal"/>
    <tableColumn id="53" xr3:uid="{4C97597E-7510-4BB7-8F71-7AA620A02327}" name="Place Type" dataDxfId="31" dataCellStyle="Normal"/>
    <tableColumn id="54" xr3:uid="{09C60A43-8A96-4A6E-AD5D-7AECF8E2FCD0}" name="Place URL" dataDxfId="29" dataCellStyle="Normal"/>
    <tableColumn id="55" xr3:uid="{FB5FB645-4407-4FE0-AFE4-B264E98CED81}" name="Edge Weight" dataDxfId="30" dataCellStyle="Normal"/>
    <tableColumn id="56" xr3:uid="{95F83C66-46E8-4BFB-BD90-85B2993417A5}" name="Edge Weight Mentions" dataDxfId="102" dataCellStyle="Normal"/>
    <tableColumn id="57" xr3:uid="{81C38539-3B0B-431C-A8FA-87525A374907}" name="Edge Weight MentionsInRetweet" dataDxfId="101" dataCellStyle="Normal"/>
    <tableColumn id="58" xr3:uid="{55D789B1-1D7F-4841-9C14-FE99C93F340D}" name="Edge Weight Tweet" dataDxfId="100" dataCellStyle="Normal"/>
    <tableColumn id="59" xr3:uid="{720F386E-55D3-418E-9031-0D55B4049F1E}" name="Edge Weight Retweet" dataDxfId="99" dataCellStyle="Normal"/>
    <tableColumn id="60" xr3:uid="{14E7C6DC-ABCD-46AC-8108-1C06A592F227}" name="Edge Weight Replies to" dataDxfId="98" dataCellStyle="Normal"/>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1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Y364" totalsRowShown="0" headerRowDxfId="162" dataDxfId="74">
  <autoFilter ref="A2:AY364" xr:uid="{00000000-0009-0000-0100-000002000000}"/>
  <tableColumns count="51">
    <tableColumn id="1" xr3:uid="{00000000-0010-0000-0100-000001000000}" name="Vertex" dataDxfId="96" dataCellStyle="NodeXL Required"/>
    <tableColumn id="2" xr3:uid="{00000000-0010-0000-0100-000002000000}" name="Color" dataDxfId="95" dataCellStyle="NodeXL Visual Property"/>
    <tableColumn id="5" xr3:uid="{00000000-0010-0000-0100-000005000000}" name="Shape" dataDxfId="94" dataCellStyle="NodeXL Visual Property"/>
    <tableColumn id="6" xr3:uid="{00000000-0010-0000-0100-000006000000}" name="Size" dataDxfId="93" dataCellStyle="NodeXL Visual Property"/>
    <tableColumn id="4" xr3:uid="{00000000-0010-0000-0100-000004000000}" name="Opacity" dataDxfId="9" dataCellStyle="NodeXL Visual Property"/>
    <tableColumn id="7" xr3:uid="{00000000-0010-0000-0100-000007000000}" name="Image File" dataDxfId="7" dataCellStyle="NodeXL Visual Property"/>
    <tableColumn id="3" xr3:uid="{00000000-0010-0000-0100-000003000000}" name="Visibility" dataDxfId="8" dataCellStyle="NodeXL Visual Property"/>
    <tableColumn id="10" xr3:uid="{00000000-0010-0000-0100-00000A000000}" name="Label" dataDxfId="92" dataCellStyle="NodeXL Label"/>
    <tableColumn id="16" xr3:uid="{00000000-0010-0000-0100-000010000000}" name="Label Fill Color" dataDxfId="91" dataCellStyle="NodeXL Label"/>
    <tableColumn id="9" xr3:uid="{00000000-0010-0000-0100-000009000000}" name="Label Position" dataDxfId="2" dataCellStyle="NodeXL Label"/>
    <tableColumn id="8" xr3:uid="{00000000-0010-0000-0100-000008000000}" name="Tooltip" dataDxfId="0" dataCellStyle="NodeXL Label"/>
    <tableColumn id="18" xr3:uid="{00000000-0010-0000-0100-000012000000}" name="Layout Order" dataDxfId="1" dataCellStyle="NodeXL Layout"/>
    <tableColumn id="13" xr3:uid="{00000000-0010-0000-0100-00000D000000}" name="X" dataDxfId="90" dataCellStyle="NodeXL Layout"/>
    <tableColumn id="14" xr3:uid="{00000000-0010-0000-0100-00000E000000}" name="Y" dataDxfId="89" dataCellStyle="NodeXL Layout"/>
    <tableColumn id="12" xr3:uid="{00000000-0010-0000-0100-00000C000000}" name="Locked?" dataDxfId="88" dataCellStyle="NodeXL Layout"/>
    <tableColumn id="19" xr3:uid="{00000000-0010-0000-0100-000013000000}" name="Polar R" dataDxfId="87" dataCellStyle="NodeXL Layout"/>
    <tableColumn id="20" xr3:uid="{00000000-0010-0000-0100-000014000000}" name="Polar Angle" dataDxfId="86" dataCellStyle="NodeXL Layout"/>
    <tableColumn id="21" xr3:uid="{00000000-0010-0000-0100-000015000000}" name="Degree" dataDxfId="85" dataCellStyle="NodeXL Graph Metric"/>
    <tableColumn id="22" xr3:uid="{00000000-0010-0000-0100-000016000000}" name="In-Degree" dataDxfId="84" dataCellStyle="NodeXL Graph Metric"/>
    <tableColumn id="23" xr3:uid="{00000000-0010-0000-0100-000017000000}" name="Out-Degree" dataDxfId="83" dataCellStyle="NodeXL Graph Metric"/>
    <tableColumn id="24" xr3:uid="{00000000-0010-0000-0100-000018000000}" name="Betweenness Centrality" dataDxfId="82" dataCellStyle="NodeXL Graph Metric"/>
    <tableColumn id="25" xr3:uid="{00000000-0010-0000-0100-000019000000}" name="Closeness Centrality" dataDxfId="81" dataCellStyle="NodeXL Graph Metric"/>
    <tableColumn id="26" xr3:uid="{00000000-0010-0000-0100-00001A000000}" name="Eigenvector Centrality" dataDxfId="80" dataCellStyle="NodeXL Graph Metric"/>
    <tableColumn id="15" xr3:uid="{00000000-0010-0000-0100-00000F000000}" name="PageRank" dataDxfId="79" dataCellStyle="NodeXL Graph Metric"/>
    <tableColumn id="27" xr3:uid="{00000000-0010-0000-0100-00001B000000}" name="Clustering Coefficient" dataDxfId="78" dataCellStyle="NodeXL Graph Metric"/>
    <tableColumn id="29" xr3:uid="{00000000-0010-0000-0100-00001D000000}" name="Reciprocated Vertex Pair Ratio" dataDxfId="77" dataCellStyle="NodeXL Graph Metric"/>
    <tableColumn id="11" xr3:uid="{00000000-0010-0000-0100-00000B000000}" name="ID" dataDxfId="76" dataCellStyle="NodeXL Do Not Edit"/>
    <tableColumn id="28" xr3:uid="{00000000-0010-0000-0100-00001C000000}" name="Dynamic Filter" dataDxfId="75" dataCellStyle="NodeXL Do Not Edit"/>
    <tableColumn id="17" xr3:uid="{00000000-0010-0000-0100-000011000000}" name="Add Your Own Columns Here" dataDxfId="28" dataCellStyle="NodeXL Other Column"/>
    <tableColumn id="30" xr3:uid="{DD4BB3DD-94AF-4BF2-94C5-E7428DD5164D}" name="Name" dataDxfId="27" dataCellStyle="Normal"/>
    <tableColumn id="31" xr3:uid="{E927A011-1543-4011-A73B-FCD681D6CB00}" name="Followed" dataDxfId="26" dataCellStyle="Normal"/>
    <tableColumn id="32" xr3:uid="{F06478DA-1909-49AA-AE8C-BC34629B9B2F}" name="Followers" dataDxfId="25" dataCellStyle="Normal"/>
    <tableColumn id="33" xr3:uid="{5FDFD7EB-D2D0-4DDF-8B82-FA28BDF7FE76}" name="Tweets" dataDxfId="24" dataCellStyle="Normal"/>
    <tableColumn id="34" xr3:uid="{9A5F604C-236A-40BB-9F42-36AD0973896B}" name="Favorites" dataDxfId="23" dataCellStyle="Normal"/>
    <tableColumn id="35" xr3:uid="{93AA1160-08A9-4797-A31F-228542C5654D}" name="Time Zone UTC Offset (Seconds)" dataDxfId="22" dataCellStyle="Normal"/>
    <tableColumn id="36" xr3:uid="{B5DCE019-0D94-4E21-AB72-EC0757AA47BA}" name="Description" dataDxfId="21" dataCellStyle="Normal"/>
    <tableColumn id="37" xr3:uid="{2AFAC24A-76B0-47C4-94F4-A0CA56B5CA9D}" name="Location" dataDxfId="20" dataCellStyle="Normal"/>
    <tableColumn id="38" xr3:uid="{82F1E16E-6DE2-4A19-A3DC-28A47F7C2282}" name="Web" dataDxfId="19" dataCellStyle="Normal"/>
    <tableColumn id="39" xr3:uid="{304498CF-E24E-4ABA-931B-3A1E1F711CA2}" name="Time Zone" dataDxfId="18" dataCellStyle="Normal"/>
    <tableColumn id="40" xr3:uid="{19D4EB02-82A1-4B30-A7EF-3DE32E69778F}" name="Joined Twitter Date (UTC)" dataDxfId="17" dataCellStyle="Normal"/>
    <tableColumn id="41" xr3:uid="{ED1827ED-55F7-4BE2-9487-7F1624EFD76F}" name="Profile Banner Url" dataDxfId="16" dataCellStyle="Normal"/>
    <tableColumn id="42" xr3:uid="{10203466-2631-4D8D-9A01-29305437CD83}" name="Default Profile" dataDxfId="15" dataCellStyle="Normal"/>
    <tableColumn id="43" xr3:uid="{046F6D0F-0DD5-4723-B8E0-DBAFFA802958}" name="Default Profile Image" dataDxfId="14" dataCellStyle="Normal"/>
    <tableColumn id="44" xr3:uid="{C430745E-C28C-4154-8161-85683A7BE9C4}" name="Geo Enabled" dataDxfId="13" dataCellStyle="Normal"/>
    <tableColumn id="45" xr3:uid="{268277AB-51DB-4620-8839-3B69F1B88055}" name="Language" dataDxfId="12" dataCellStyle="Normal"/>
    <tableColumn id="46" xr3:uid="{1307BF7C-7CCF-4BAB-B799-F36E817A7E97}" name="Listed Count" dataDxfId="11" dataCellStyle="Normal"/>
    <tableColumn id="47" xr3:uid="{AD8C4536-9B7B-4032-9E79-51B6BA3C5323}" name="Profile Background Image Url" dataDxfId="10" dataCellStyle="Normal"/>
    <tableColumn id="48" xr3:uid="{7280CFC4-F80E-454C-A52A-AF4B8E863536}" name="Verified" dataDxfId="6" dataCellStyle="Normal"/>
    <tableColumn id="49" xr3:uid="{24144226-7C92-4DBE-B09B-4E888A0E355E}" name="Custom Menu Item Text" dataDxfId="5" dataCellStyle="Normal"/>
    <tableColumn id="50" xr3:uid="{633C6DEF-1686-4F2A-99E0-3E0FFC48310F}" name="Custom Menu Item Action" dataDxfId="4" dataCellStyle="Normal"/>
    <tableColumn id="51" xr3:uid="{3B0C2DA3-46A4-46E7-98D8-1C5E612925AC}"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61">
  <autoFilter ref="A2:X3" xr:uid="{00000000-0009-0000-0100-000004000000}"/>
  <tableColumns count="24">
    <tableColumn id="1" xr3:uid="{00000000-0010-0000-0200-000001000000}" name="Group" dataDxfId="160" dataCellStyle="NodeXL Required"/>
    <tableColumn id="2" xr3:uid="{00000000-0010-0000-0200-000002000000}" name="Vertex Color" dataDxfId="159" dataCellStyle="NodeXL Visual Property"/>
    <tableColumn id="3" xr3:uid="{00000000-0010-0000-0200-000003000000}" name="Vertex Shape" dataDxfId="158" dataCellStyle="NodeXL Visual Property"/>
    <tableColumn id="22" xr3:uid="{00000000-0010-0000-0200-000016000000}" name="Visibility" dataDxfId="157" dataCellStyle="NodeXL Visual Property"/>
    <tableColumn id="4" xr3:uid="{00000000-0010-0000-0200-000004000000}" name="Collapsed?" dataCellStyle="NodeXL Visual Property"/>
    <tableColumn id="18" xr3:uid="{00000000-0010-0000-0200-000012000000}" name="Label" dataDxfId="15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155" dataCellStyle="NodeXL Do Not Edit"/>
    <tableColumn id="19" xr3:uid="{00000000-0010-0000-0200-000013000000}" name="Collapsed Properties" dataDxfId="154" dataCellStyle="NodeXL Do Not Edit"/>
    <tableColumn id="5" xr3:uid="{00000000-0010-0000-0200-000005000000}" name="Vertices" dataDxfId="153" dataCellStyle="NodeXL Graph Metric"/>
    <tableColumn id="7" xr3:uid="{00000000-0010-0000-0200-000007000000}" name="Unique Edges" dataDxfId="152" dataCellStyle="NodeXL Graph Metric"/>
    <tableColumn id="8" xr3:uid="{00000000-0010-0000-0200-000008000000}" name="Edges With Duplicates" dataDxfId="151" dataCellStyle="NodeXL Graph Metric"/>
    <tableColumn id="9" xr3:uid="{00000000-0010-0000-0200-000009000000}" name="Total Edges" dataDxfId="150" dataCellStyle="NodeXL Graph Metric"/>
    <tableColumn id="10" xr3:uid="{00000000-0010-0000-0200-00000A000000}" name="Self-Loops" dataDxfId="149" dataCellStyle="NodeXL Graph Metric"/>
    <tableColumn id="24" xr3:uid="{00000000-0010-0000-0200-000018000000}" name="Reciprocated Vertex Pair Ratio" dataDxfId="148" dataCellStyle="NodeXL Graph Metric"/>
    <tableColumn id="25" xr3:uid="{00000000-0010-0000-0200-000019000000}" name="Reciprocated Edge Ratio" dataDxfId="147" dataCellStyle="NodeXL Graph Metric"/>
    <tableColumn id="11" xr3:uid="{00000000-0010-0000-0200-00000B000000}" name="Connected Components" dataDxfId="146" dataCellStyle="NodeXL Graph Metric"/>
    <tableColumn id="12" xr3:uid="{00000000-0010-0000-0200-00000C000000}" name="Single-Vertex Connected Components" dataDxfId="145" dataCellStyle="NodeXL Graph Metric"/>
    <tableColumn id="13" xr3:uid="{00000000-0010-0000-0200-00000D000000}" name="Maximum Vertices in a Connected Component" dataDxfId="144" dataCellStyle="NodeXL Graph Metric"/>
    <tableColumn id="14" xr3:uid="{00000000-0010-0000-0200-00000E000000}" name="Maximum Edges in a Connected Component" dataDxfId="143" dataCellStyle="NodeXL Graph Metric"/>
    <tableColumn id="15" xr3:uid="{00000000-0010-0000-0200-00000F000000}" name="Maximum Geodesic Distance (Diameter)" dataDxfId="142" dataCellStyle="NodeXL Graph Metric"/>
    <tableColumn id="16" xr3:uid="{00000000-0010-0000-0200-000010000000}" name="Average Geodesic Distance" dataDxfId="141" dataCellStyle="NodeXL Graph Metric"/>
    <tableColumn id="17" xr3:uid="{00000000-0010-0000-0200-000011000000}" name="Graph Density" dataDxfId="14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139" dataDxfId="138">
  <autoFilter ref="A1:C2" xr:uid="{00000000-0009-0000-0100-000005000000}"/>
  <tableColumns count="3">
    <tableColumn id="1" xr3:uid="{00000000-0010-0000-0300-000001000000}" name="Group" dataDxfId="137"/>
    <tableColumn id="2" xr3:uid="{00000000-0010-0000-0300-000002000000}" name="Vertex" dataDxfId="136"/>
    <tableColumn id="3" xr3:uid="{00000000-0010-0000-0300-000003000000}" name="Vertex ID" dataDxfId="13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134" dataCellStyle="NodeXL Graph Metric"/>
    <tableColumn id="2" xr3:uid="{00000000-0010-0000-0400-000002000000}" name="Value" dataDxfId="13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50" totalsRowShown="0">
  <autoFilter ref="D1:U50" xr:uid="{00000000-0009-0000-0100-000003000000}"/>
  <tableColumns count="18">
    <tableColumn id="1" xr3:uid="{00000000-0010-0000-0500-000001000000}" name="Degree Bin" dataDxfId="132"/>
    <tableColumn id="2" xr3:uid="{00000000-0010-0000-0500-000002000000}" name="Degree Frequency" dataDxfId="131">
      <calculatedColumnFormula>COUNTIF(Vertices[Degree], "&gt;= " &amp; D2) - COUNTIF(Vertices[Degree], "&gt;=" &amp; D3)</calculatedColumnFormula>
    </tableColumn>
    <tableColumn id="3" xr3:uid="{00000000-0010-0000-0500-000003000000}" name="In-Degree Bin" dataDxfId="130"/>
    <tableColumn id="4" xr3:uid="{00000000-0010-0000-0500-000004000000}" name="In-Degree Frequency" dataDxfId="129">
      <calculatedColumnFormula>COUNTIF(Vertices[In-Degree], "&gt;= " &amp; F2) - COUNTIF(Vertices[In-Degree], "&gt;=" &amp; F3)</calculatedColumnFormula>
    </tableColumn>
    <tableColumn id="5" xr3:uid="{00000000-0010-0000-0500-000005000000}" name="Out-Degree Bin" dataDxfId="128"/>
    <tableColumn id="6" xr3:uid="{00000000-0010-0000-0500-000006000000}" name="Out-Degree Frequency" dataDxfId="127">
      <calculatedColumnFormula>COUNTIF(Vertices[Out-Degree], "&gt;= " &amp; H2) - COUNTIF(Vertices[Out-Degree], "&gt;=" &amp; H3)</calculatedColumnFormula>
    </tableColumn>
    <tableColumn id="7" xr3:uid="{00000000-0010-0000-0500-000007000000}" name="Betweenness Centrality Bin" dataDxfId="126"/>
    <tableColumn id="8" xr3:uid="{00000000-0010-0000-0500-000008000000}" name="Betweenness Centrality Frequency" dataDxfId="125">
      <calculatedColumnFormula>COUNTIF(Vertices[Betweenness Centrality], "&gt;= " &amp; J2) - COUNTIF(Vertices[Betweenness Centrality], "&gt;=" &amp; J3)</calculatedColumnFormula>
    </tableColumn>
    <tableColumn id="9" xr3:uid="{00000000-0010-0000-0500-000009000000}" name="Closeness Centrality Bin" dataDxfId="124"/>
    <tableColumn id="10" xr3:uid="{00000000-0010-0000-0500-00000A000000}" name="Closeness Centrality Frequency" dataDxfId="123">
      <calculatedColumnFormula>COUNTIF(Vertices[Closeness Centrality], "&gt;= " &amp; L2) - COUNTIF(Vertices[Closeness Centrality], "&gt;=" &amp; L3)</calculatedColumnFormula>
    </tableColumn>
    <tableColumn id="11" xr3:uid="{00000000-0010-0000-0500-00000B000000}" name="Eigenvector Centrality Bin" dataDxfId="122"/>
    <tableColumn id="12" xr3:uid="{00000000-0010-0000-0500-00000C000000}" name="Eigenvector Centrality Frequency" dataDxfId="121">
      <calculatedColumnFormula>COUNTIF(Vertices[Eigenvector Centrality], "&gt;= " &amp; N2) - COUNTIF(Vertices[Eigenvector Centrality], "&gt;=" &amp; N3)</calculatedColumnFormula>
    </tableColumn>
    <tableColumn id="18" xr3:uid="{00000000-0010-0000-0500-000012000000}" name="PageRank Bin" dataDxfId="120"/>
    <tableColumn id="17" xr3:uid="{00000000-0010-0000-0500-000011000000}" name="PageRank Frequency" dataDxfId="119">
      <calculatedColumnFormula>COUNTIF(Vertices[Eigenvector Centrality], "&gt;= " &amp; P2) - COUNTIF(Vertices[Eigenvector Centrality], "&gt;=" &amp; P3)</calculatedColumnFormula>
    </tableColumn>
    <tableColumn id="13" xr3:uid="{00000000-0010-0000-0500-00000D000000}" name="Clustering Coefficient Bin" dataDxfId="118"/>
    <tableColumn id="14" xr3:uid="{00000000-0010-0000-0500-00000E000000}" name="Clustering Coefficient Frequency" dataDxfId="117">
      <calculatedColumnFormula>COUNTIF(Vertices[Clustering Coefficient], "&gt;= " &amp; R2) - COUNTIF(Vertices[Clustering Coefficient], "&gt;=" &amp; R3)</calculatedColumnFormula>
    </tableColumn>
    <tableColumn id="15" xr3:uid="{00000000-0010-0000-0500-00000F000000}" name="Dynamic Filter Bin" dataDxfId="116"/>
    <tableColumn id="16" xr3:uid="{00000000-0010-0000-0500-000010000000}" name="Dynamic Filter Frequency" dataDxfId="11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52:B53" insertRow="1" totalsRowShown="0" dataCellStyle="NodeXL Graph Metric">
  <autoFilter ref="A52:B5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114">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pbs.twimg.com/profile_images/1212517304442994688/n2hIr8VS_normal.jpg" TargetMode="External"/><Relationship Id="rId671" Type="http://schemas.openxmlformats.org/officeDocument/2006/relationships/hyperlink" Target="https://twitter.com/juaithssa/status/1223687033752866816" TargetMode="External"/><Relationship Id="rId769" Type="http://schemas.openxmlformats.org/officeDocument/2006/relationships/hyperlink" Target="https://twitter.com/mustashar_1/status/1223900639887085568" TargetMode="External"/><Relationship Id="rId21" Type="http://schemas.openxmlformats.org/officeDocument/2006/relationships/hyperlink" Target="http://pbs.twimg.com/profile_images/1105704913076736000/ZIvwGPjR_normal.png" TargetMode="External"/><Relationship Id="rId324" Type="http://schemas.openxmlformats.org/officeDocument/2006/relationships/hyperlink" Target="http://pbs.twimg.com/profile_images/888035241612398592/75hFjLDf_normal.jpg" TargetMode="External"/><Relationship Id="rId531" Type="http://schemas.openxmlformats.org/officeDocument/2006/relationships/hyperlink" Target="https://twitter.com/aldrbeal/status/1223695674782429184" TargetMode="External"/><Relationship Id="rId629" Type="http://schemas.openxmlformats.org/officeDocument/2006/relationships/hyperlink" Target="https://twitter.com/rashid_alkuwari/status/1223823126099709952" TargetMode="External"/><Relationship Id="rId170" Type="http://schemas.openxmlformats.org/officeDocument/2006/relationships/hyperlink" Target="http://pbs.twimg.com/profile_images/1009109544579067909/W_rOblhf_normal.jpg" TargetMode="External"/><Relationship Id="rId836" Type="http://schemas.openxmlformats.org/officeDocument/2006/relationships/hyperlink" Target="https://twitter.com/vul1zyiytgjjbi5/status/1223982017244794880" TargetMode="External"/><Relationship Id="rId268" Type="http://schemas.openxmlformats.org/officeDocument/2006/relationships/hyperlink" Target="http://pbs.twimg.com/profile_images/531108052489875456/MV9WXBWL_normal.png" TargetMode="External"/><Relationship Id="rId475" Type="http://schemas.openxmlformats.org/officeDocument/2006/relationships/hyperlink" Target="https://twitter.com/_iasmaq/status/1223637777037787136" TargetMode="External"/><Relationship Id="rId682" Type="http://schemas.openxmlformats.org/officeDocument/2006/relationships/hyperlink" Target="https://twitter.com/3yyshaa/status/1223850827644837888" TargetMode="External"/><Relationship Id="rId32" Type="http://schemas.openxmlformats.org/officeDocument/2006/relationships/hyperlink" Target="http://pbs.twimg.com/profile_images/1221643945006026753/lTH6hh6__normal.jpg" TargetMode="External"/><Relationship Id="rId128" Type="http://schemas.openxmlformats.org/officeDocument/2006/relationships/hyperlink" Target="http://pbs.twimg.com/profile_images/1211371367062523909/60ieCngL_normal.jpg" TargetMode="External"/><Relationship Id="rId335" Type="http://schemas.openxmlformats.org/officeDocument/2006/relationships/hyperlink" Target="http://pbs.twimg.com/profile_images/1148158916569829376/RUxvdsQW_normal.jpg" TargetMode="External"/><Relationship Id="rId542" Type="http://schemas.openxmlformats.org/officeDocument/2006/relationships/hyperlink" Target="https://twitter.com/lowi_/status/1223704423551160323" TargetMode="External"/><Relationship Id="rId181" Type="http://schemas.openxmlformats.org/officeDocument/2006/relationships/hyperlink" Target="http://pbs.twimg.com/profile_images/671914746644406272/Lplpyxv5_normal.jpg" TargetMode="External"/><Relationship Id="rId402" Type="http://schemas.openxmlformats.org/officeDocument/2006/relationships/hyperlink" Target="http://pbs.twimg.com/profile_images/1010491109032808448/ZsAS2Q1t_normal.jpg" TargetMode="External"/><Relationship Id="rId847" Type="http://schemas.openxmlformats.org/officeDocument/2006/relationships/hyperlink" Target="https://twitter.com/allaguiilhem/status/1223995523373445121" TargetMode="External"/><Relationship Id="rId279" Type="http://schemas.openxmlformats.org/officeDocument/2006/relationships/hyperlink" Target="http://pbs.twimg.com/profile_images/1218127746536177664/jRVUJ-Z5_normal.jpg" TargetMode="External"/><Relationship Id="rId486" Type="http://schemas.openxmlformats.org/officeDocument/2006/relationships/hyperlink" Target="https://twitter.com/el_bennas/status/1223674322226753536" TargetMode="External"/><Relationship Id="rId693" Type="http://schemas.openxmlformats.org/officeDocument/2006/relationships/hyperlink" Target="https://twitter.com/azizalnafes974/status/1223864204731592705" TargetMode="External"/><Relationship Id="rId707" Type="http://schemas.openxmlformats.org/officeDocument/2006/relationships/hyperlink" Target="https://twitter.com/aljaidahj/status/1223872070943215616" TargetMode="External"/><Relationship Id="rId43" Type="http://schemas.openxmlformats.org/officeDocument/2006/relationships/hyperlink" Target="http://pbs.twimg.com/profile_images/1223633805728198656/2dtV43xU_normal.jpg" TargetMode="External"/><Relationship Id="rId139" Type="http://schemas.openxmlformats.org/officeDocument/2006/relationships/hyperlink" Target="http://pbs.twimg.com/profile_images/1218604586103001089/HbeQ6Sd0_normal.jpg" TargetMode="External"/><Relationship Id="rId346" Type="http://schemas.openxmlformats.org/officeDocument/2006/relationships/hyperlink" Target="http://pbs.twimg.com/profile_images/1219959333867458560/Lf8F1FpG_normal.jpg" TargetMode="External"/><Relationship Id="rId553" Type="http://schemas.openxmlformats.org/officeDocument/2006/relationships/hyperlink" Target="https://twitter.com/danyastasy/status/1223713214875283458" TargetMode="External"/><Relationship Id="rId760" Type="http://schemas.openxmlformats.org/officeDocument/2006/relationships/hyperlink" Target="https://twitter.com/alaa88qtr/status/1223896776463278080" TargetMode="External"/><Relationship Id="rId192" Type="http://schemas.openxmlformats.org/officeDocument/2006/relationships/hyperlink" Target="http://pbs.twimg.com/profile_images/1221108569132740608/ceic_pJF_normal.jpg" TargetMode="External"/><Relationship Id="rId206" Type="http://schemas.openxmlformats.org/officeDocument/2006/relationships/hyperlink" Target="http://pbs.twimg.com/profile_images/1181873092605419520/tR_YtSK7_normal.jpg" TargetMode="External"/><Relationship Id="rId413" Type="http://schemas.openxmlformats.org/officeDocument/2006/relationships/hyperlink" Target="http://pbs.twimg.com/profile_images/1199237334463631365/Qi86Abff_normal.jpg" TargetMode="External"/><Relationship Id="rId858" Type="http://schemas.openxmlformats.org/officeDocument/2006/relationships/hyperlink" Target="https://twitter.com/i8lllllp/status/1223667822510968833" TargetMode="External"/><Relationship Id="rId497" Type="http://schemas.openxmlformats.org/officeDocument/2006/relationships/hyperlink" Target="https://twitter.com/__danaaz/status/1223681440073887745" TargetMode="External"/><Relationship Id="rId620" Type="http://schemas.openxmlformats.org/officeDocument/2006/relationships/hyperlink" Target="https://twitter.com/mohammed_qq1/status/1223719667589636096" TargetMode="External"/><Relationship Id="rId718" Type="http://schemas.openxmlformats.org/officeDocument/2006/relationships/hyperlink" Target="https://twitter.com/oryx_qtr1/status/1223828233130516482" TargetMode="External"/><Relationship Id="rId357" Type="http://schemas.openxmlformats.org/officeDocument/2006/relationships/hyperlink" Target="http://pbs.twimg.com/profile_images/696882645393870849/9FMqZ8XZ_normal.jpg" TargetMode="External"/><Relationship Id="rId54" Type="http://schemas.openxmlformats.org/officeDocument/2006/relationships/hyperlink" Target="http://pbs.twimg.com/profile_images/1223667139992805377/-NTKQSvi_normal.jpg" TargetMode="External"/><Relationship Id="rId217" Type="http://schemas.openxmlformats.org/officeDocument/2006/relationships/hyperlink" Target="http://pbs.twimg.com/profile_images/1222769342556909568/MqdeQH8V_normal.jpg" TargetMode="External"/><Relationship Id="rId564" Type="http://schemas.openxmlformats.org/officeDocument/2006/relationships/hyperlink" Target="https://twitter.com/itsh22/status/1223723711896915969" TargetMode="External"/><Relationship Id="rId771" Type="http://schemas.openxmlformats.org/officeDocument/2006/relationships/hyperlink" Target="https://twitter.com/al47sl51qdxm06r/status/1223902158485184512" TargetMode="External"/><Relationship Id="rId869" Type="http://schemas.openxmlformats.org/officeDocument/2006/relationships/hyperlink" Target="https://twitter.com/manalalq__/status/1223960070859390976" TargetMode="External"/><Relationship Id="rId424" Type="http://schemas.openxmlformats.org/officeDocument/2006/relationships/hyperlink" Target="http://pbs.twimg.com/profile_images/1198983811733872640/ZVZCJCCW_normal.jpg" TargetMode="External"/><Relationship Id="rId631" Type="http://schemas.openxmlformats.org/officeDocument/2006/relationships/hyperlink" Target="https://twitter.com/qatar134/status/1223821068001071106" TargetMode="External"/><Relationship Id="rId729" Type="http://schemas.openxmlformats.org/officeDocument/2006/relationships/hyperlink" Target="https://twitter.com/noodtwt/status/1223886192820789250" TargetMode="External"/><Relationship Id="rId270" Type="http://schemas.openxmlformats.org/officeDocument/2006/relationships/hyperlink" Target="http://pbs.twimg.com/profile_images/1202084440765337601/PlmC_EVR_normal.jpg" TargetMode="External"/><Relationship Id="rId65" Type="http://schemas.openxmlformats.org/officeDocument/2006/relationships/hyperlink" Target="http://pbs.twimg.com/profile_images/1176113350088036358/QCg6MjLq_normal.jpg" TargetMode="External"/><Relationship Id="rId130" Type="http://schemas.openxmlformats.org/officeDocument/2006/relationships/hyperlink" Target="http://pbs.twimg.com/profile_images/1132300670135095297/gW8YFQVA_normal.jpg" TargetMode="External"/><Relationship Id="rId368" Type="http://schemas.openxmlformats.org/officeDocument/2006/relationships/hyperlink" Target="http://pbs.twimg.com/profile_images/1211392400855306240/Ep56Nbha_normal.jpg" TargetMode="External"/><Relationship Id="rId575" Type="http://schemas.openxmlformats.org/officeDocument/2006/relationships/hyperlink" Target="https://twitter.com/alanoodms/status/1223732820767580167" TargetMode="External"/><Relationship Id="rId782" Type="http://schemas.openxmlformats.org/officeDocument/2006/relationships/hyperlink" Target="https://twitter.com/aeamzman1976/status/1223911417390206977" TargetMode="External"/><Relationship Id="rId228" Type="http://schemas.openxmlformats.org/officeDocument/2006/relationships/hyperlink" Target="http://pbs.twimg.com/profile_images/1221080713920946176/Cn4MoGrB_normal.jpg" TargetMode="External"/><Relationship Id="rId435" Type="http://schemas.openxmlformats.org/officeDocument/2006/relationships/hyperlink" Target="http://pbs.twimg.com/profile_images/1214265544041517056/sWuitngo_normal.jpg" TargetMode="External"/><Relationship Id="rId642" Type="http://schemas.openxmlformats.org/officeDocument/2006/relationships/hyperlink" Target="https://twitter.com/boturki11/status/1223829320902365184" TargetMode="External"/><Relationship Id="rId281" Type="http://schemas.openxmlformats.org/officeDocument/2006/relationships/hyperlink" Target="http://pbs.twimg.com/profile_images/1173899705929125888/c8Amv4me_normal.jpg" TargetMode="External"/><Relationship Id="rId502" Type="http://schemas.openxmlformats.org/officeDocument/2006/relationships/hyperlink" Target="https://twitter.com/hudaalmohannad2/status/1223685636466626562" TargetMode="External"/><Relationship Id="rId76" Type="http://schemas.openxmlformats.org/officeDocument/2006/relationships/hyperlink" Target="http://pbs.twimg.com/profile_images/1169090586638520322/bHz188xv_normal.jpg" TargetMode="External"/><Relationship Id="rId141" Type="http://schemas.openxmlformats.org/officeDocument/2006/relationships/hyperlink" Target="http://pbs.twimg.com/profile_images/1105061109629968385/RSSEJrR2_normal.jpg" TargetMode="External"/><Relationship Id="rId379" Type="http://schemas.openxmlformats.org/officeDocument/2006/relationships/hyperlink" Target="http://pbs.twimg.com/profile_images/1177966392748003328/O0YX7xZQ_normal.jpg" TargetMode="External"/><Relationship Id="rId586" Type="http://schemas.openxmlformats.org/officeDocument/2006/relationships/hyperlink" Target="https://twitter.com/sperantish/status/1223741200538140672" TargetMode="External"/><Relationship Id="rId793" Type="http://schemas.openxmlformats.org/officeDocument/2006/relationships/hyperlink" Target="https://twitter.com/mbs999987/status/1223924667540525057" TargetMode="External"/><Relationship Id="rId807" Type="http://schemas.openxmlformats.org/officeDocument/2006/relationships/hyperlink" Target="https://twitter.com/almendani/status/1223942381029994496" TargetMode="External"/><Relationship Id="rId7" Type="http://schemas.openxmlformats.org/officeDocument/2006/relationships/hyperlink" Target="https://pbs.twimg.com/media/EPuIGf_WkAAfs7j.jpg" TargetMode="External"/><Relationship Id="rId239" Type="http://schemas.openxmlformats.org/officeDocument/2006/relationships/hyperlink" Target="http://pbs.twimg.com/profile_images/675020901960806401/GTthGyJH_normal.jpg" TargetMode="External"/><Relationship Id="rId446" Type="http://schemas.openxmlformats.org/officeDocument/2006/relationships/hyperlink" Target="http://pbs.twimg.com/profile_images/1092444665981341696/4057QdSs_normal.jpg" TargetMode="External"/><Relationship Id="rId653" Type="http://schemas.openxmlformats.org/officeDocument/2006/relationships/hyperlink" Target="https://twitter.com/_mall97/status/1223834875595194370" TargetMode="External"/><Relationship Id="rId292" Type="http://schemas.openxmlformats.org/officeDocument/2006/relationships/hyperlink" Target="http://pbs.twimg.com/profile_images/907582509759717376/XsM0_MLF_normal.jpg" TargetMode="External"/><Relationship Id="rId306" Type="http://schemas.openxmlformats.org/officeDocument/2006/relationships/hyperlink" Target="http://pbs.twimg.com/profile_images/1140599178470576129/bhWjlfmi_normal.jpg" TargetMode="External"/><Relationship Id="rId860" Type="http://schemas.openxmlformats.org/officeDocument/2006/relationships/hyperlink" Target="https://twitter.com/bint_al30d/status/1223734153147043846" TargetMode="External"/><Relationship Id="rId87" Type="http://schemas.openxmlformats.org/officeDocument/2006/relationships/hyperlink" Target="http://pbs.twimg.com/profile_images/1150643786487410688/_VAkl2-4_normal.jpg" TargetMode="External"/><Relationship Id="rId513" Type="http://schemas.openxmlformats.org/officeDocument/2006/relationships/hyperlink" Target="https://twitter.com/juaithssa/status/1223686897333153793" TargetMode="External"/><Relationship Id="rId597" Type="http://schemas.openxmlformats.org/officeDocument/2006/relationships/hyperlink" Target="https://twitter.com/faleh55/status/1223759826569875457" TargetMode="External"/><Relationship Id="rId720" Type="http://schemas.openxmlformats.org/officeDocument/2006/relationships/hyperlink" Target="https://twitter.com/oryx_qtr1/status/1223829780509884416" TargetMode="External"/><Relationship Id="rId818" Type="http://schemas.openxmlformats.org/officeDocument/2006/relationships/hyperlink" Target="https://twitter.com/yspb7ocfigzgnx7/status/1223951832206188546" TargetMode="External"/><Relationship Id="rId152" Type="http://schemas.openxmlformats.org/officeDocument/2006/relationships/hyperlink" Target="http://pbs.twimg.com/profile_images/1176557216339505168/Drq-TE1k_normal.jpg" TargetMode="External"/><Relationship Id="rId457" Type="http://schemas.openxmlformats.org/officeDocument/2006/relationships/hyperlink" Target="https://twitter.com/lonelydreamer25/status/1223538376697110528" TargetMode="External"/><Relationship Id="rId664" Type="http://schemas.openxmlformats.org/officeDocument/2006/relationships/hyperlink" Target="https://twitter.com/ali3432346888/status/1223841544228294663" TargetMode="External"/><Relationship Id="rId871" Type="http://schemas.openxmlformats.org/officeDocument/2006/relationships/hyperlink" Target="https://twitter.com/rvmfu1tiagjku8e/status/1224010218369093632" TargetMode="External"/><Relationship Id="rId14" Type="http://schemas.openxmlformats.org/officeDocument/2006/relationships/hyperlink" Target="https://pbs.twimg.com/media/EPwAU2DXUAASjfG.jpg" TargetMode="External"/><Relationship Id="rId317" Type="http://schemas.openxmlformats.org/officeDocument/2006/relationships/hyperlink" Target="http://pbs.twimg.com/profile_images/929405943586217990/sslYnpzz_normal.jpg" TargetMode="External"/><Relationship Id="rId524" Type="http://schemas.openxmlformats.org/officeDocument/2006/relationships/hyperlink" Target="https://twitter.com/extra_thoughts/status/1223695266752139265" TargetMode="External"/><Relationship Id="rId731" Type="http://schemas.openxmlformats.org/officeDocument/2006/relationships/hyperlink" Target="https://twitter.com/xmniia/status/1223886394235531264" TargetMode="External"/><Relationship Id="rId98" Type="http://schemas.openxmlformats.org/officeDocument/2006/relationships/hyperlink" Target="http://pbs.twimg.com/profile_images/1214491471388315648/oYIidoPe_normal.jpg" TargetMode="External"/><Relationship Id="rId163" Type="http://schemas.openxmlformats.org/officeDocument/2006/relationships/hyperlink" Target="http://pbs.twimg.com/profile_images/1018464402939547649/nSmdsTfx_normal.jpg" TargetMode="External"/><Relationship Id="rId370" Type="http://schemas.openxmlformats.org/officeDocument/2006/relationships/hyperlink" Target="http://abs.twimg.com/sticky/default_profile_images/default_profile_normal.png" TargetMode="External"/><Relationship Id="rId829" Type="http://schemas.openxmlformats.org/officeDocument/2006/relationships/hyperlink" Target="https://twitter.com/bo3oof/status/1223974410522107905" TargetMode="External"/><Relationship Id="rId230" Type="http://schemas.openxmlformats.org/officeDocument/2006/relationships/hyperlink" Target="http://pbs.twimg.com/profile_images/1174672383371808768/bPYCIXXM_normal.jpg" TargetMode="External"/><Relationship Id="rId468" Type="http://schemas.openxmlformats.org/officeDocument/2006/relationships/hyperlink" Target="https://twitter.com/reeemkha/status/1223613890858274816" TargetMode="External"/><Relationship Id="rId675" Type="http://schemas.openxmlformats.org/officeDocument/2006/relationships/hyperlink" Target="https://twitter.com/isamboosa/status/1223845956413804544" TargetMode="External"/><Relationship Id="rId882" Type="http://schemas.openxmlformats.org/officeDocument/2006/relationships/hyperlink" Target="https://api.twitter.com/1.1/geo/id/003941d92d5d23b8.json" TargetMode="External"/><Relationship Id="rId25" Type="http://schemas.openxmlformats.org/officeDocument/2006/relationships/hyperlink" Target="http://pbs.twimg.com/profile_images/1160797218577801216/GWeXgIL5_normal.jpg" TargetMode="External"/><Relationship Id="rId328" Type="http://schemas.openxmlformats.org/officeDocument/2006/relationships/hyperlink" Target="http://pbs.twimg.com/profile_images/1106192715014987776/Y9qllQPq_normal.jpg" TargetMode="External"/><Relationship Id="rId535" Type="http://schemas.openxmlformats.org/officeDocument/2006/relationships/hyperlink" Target="https://twitter.com/hessa_n1/status/1223698513185452033" TargetMode="External"/><Relationship Id="rId742" Type="http://schemas.openxmlformats.org/officeDocument/2006/relationships/hyperlink" Target="https://twitter.com/nasser_alyafey/status/1223889057358536705" TargetMode="External"/><Relationship Id="rId174" Type="http://schemas.openxmlformats.org/officeDocument/2006/relationships/hyperlink" Target="http://pbs.twimg.com/profile_images/936326947952619520/bpuH6h8j_normal.jpg" TargetMode="External"/><Relationship Id="rId381" Type="http://schemas.openxmlformats.org/officeDocument/2006/relationships/hyperlink" Target="http://pbs.twimg.com/profile_images/1211606062450794496/YyUJRE0O_normal.jpg" TargetMode="External"/><Relationship Id="rId602" Type="http://schemas.openxmlformats.org/officeDocument/2006/relationships/hyperlink" Target="https://twitter.com/nebalalshref/status/1223781720861954048" TargetMode="External"/><Relationship Id="rId241" Type="http://schemas.openxmlformats.org/officeDocument/2006/relationships/hyperlink" Target="http://pbs.twimg.com/profile_images/1185426756079099904/kLdSOJ14_normal.jpg" TargetMode="External"/><Relationship Id="rId479" Type="http://schemas.openxmlformats.org/officeDocument/2006/relationships/hyperlink" Target="https://twitter.com/mayyasahgaddas/status/1223644113276481536" TargetMode="External"/><Relationship Id="rId686" Type="http://schemas.openxmlformats.org/officeDocument/2006/relationships/hyperlink" Target="https://twitter.com/m__0209/status/1223857176520941576" TargetMode="External"/><Relationship Id="rId36" Type="http://schemas.openxmlformats.org/officeDocument/2006/relationships/hyperlink" Target="http://pbs.twimg.com/profile_images/1222665650507780098/zbzg4Vtr_normal.jpg" TargetMode="External"/><Relationship Id="rId339" Type="http://schemas.openxmlformats.org/officeDocument/2006/relationships/hyperlink" Target="http://pbs.twimg.com/profile_images/1187364381962784769/fjHie9ju_normal.jpg" TargetMode="External"/><Relationship Id="rId546" Type="http://schemas.openxmlformats.org/officeDocument/2006/relationships/hyperlink" Target="https://twitter.com/mashaeeell__/status/1223711233565777922" TargetMode="External"/><Relationship Id="rId753" Type="http://schemas.openxmlformats.org/officeDocument/2006/relationships/hyperlink" Target="https://twitter.com/qatar__2012/status/1223892239530762246" TargetMode="External"/><Relationship Id="rId101" Type="http://schemas.openxmlformats.org/officeDocument/2006/relationships/hyperlink" Target="http://pbs.twimg.com/profile_images/1168998961660735488/JvA4O1hz_normal.jpg" TargetMode="External"/><Relationship Id="rId185" Type="http://schemas.openxmlformats.org/officeDocument/2006/relationships/hyperlink" Target="http://pbs.twimg.com/profile_images/1145622738448670722/U1kbyRRg_normal.jpg" TargetMode="External"/><Relationship Id="rId406" Type="http://schemas.openxmlformats.org/officeDocument/2006/relationships/hyperlink" Target="http://pbs.twimg.com/profile_images/1200296461117861888/V2D2vEz-_normal.jpg" TargetMode="External"/><Relationship Id="rId392" Type="http://schemas.openxmlformats.org/officeDocument/2006/relationships/hyperlink" Target="http://pbs.twimg.com/profile_images/1168969711767494659/5Slr2qLq_normal.jpg" TargetMode="External"/><Relationship Id="rId613" Type="http://schemas.openxmlformats.org/officeDocument/2006/relationships/hyperlink" Target="https://twitter.com/q78qtr/status/1223808403308523521" TargetMode="External"/><Relationship Id="rId697" Type="http://schemas.openxmlformats.org/officeDocument/2006/relationships/hyperlink" Target="https://twitter.com/qatarpark/status/1223696456831336449" TargetMode="External"/><Relationship Id="rId820" Type="http://schemas.openxmlformats.org/officeDocument/2006/relationships/hyperlink" Target="https://twitter.com/q6r_81/status/1223951293171097602" TargetMode="External"/><Relationship Id="rId252" Type="http://schemas.openxmlformats.org/officeDocument/2006/relationships/hyperlink" Target="http://pbs.twimg.com/profile_images/1202670216670597120/9NoPFuwD_normal.jpg" TargetMode="External"/><Relationship Id="rId47" Type="http://schemas.openxmlformats.org/officeDocument/2006/relationships/hyperlink" Target="http://pbs.twimg.com/profile_images/1206908865775837184/iGVL2OjL_normal.jpg" TargetMode="External"/><Relationship Id="rId112" Type="http://schemas.openxmlformats.org/officeDocument/2006/relationships/hyperlink" Target="http://pbs.twimg.com/profile_images/1045081740585422848/C0usdf9g_normal.jpg" TargetMode="External"/><Relationship Id="rId557" Type="http://schemas.openxmlformats.org/officeDocument/2006/relationships/hyperlink" Target="https://twitter.com/oojrero/status/1223720998970777600" TargetMode="External"/><Relationship Id="rId764" Type="http://schemas.openxmlformats.org/officeDocument/2006/relationships/hyperlink" Target="https://twitter.com/qtr_alhoub/status/1223899354186108928" TargetMode="External"/><Relationship Id="rId196" Type="http://schemas.openxmlformats.org/officeDocument/2006/relationships/hyperlink" Target="http://pbs.twimg.com/profile_images/1200816034875346944/YHqW72Nz_normal.jpg" TargetMode="External"/><Relationship Id="rId417" Type="http://schemas.openxmlformats.org/officeDocument/2006/relationships/hyperlink" Target="http://pbs.twimg.com/profile_images/1147080276591435778/4fDHA9L2_normal.png" TargetMode="External"/><Relationship Id="rId624" Type="http://schemas.openxmlformats.org/officeDocument/2006/relationships/hyperlink" Target="https://twitter.com/skyknightq/status/1223814782945546241" TargetMode="External"/><Relationship Id="rId831" Type="http://schemas.openxmlformats.org/officeDocument/2006/relationships/hyperlink" Target="https://twitter.com/rossamrosess/status/1223879660796305408" TargetMode="External"/><Relationship Id="rId263" Type="http://schemas.openxmlformats.org/officeDocument/2006/relationships/hyperlink" Target="http://pbs.twimg.com/profile_images/1081580525792493568/upJcjbWu_normal.jpg" TargetMode="External"/><Relationship Id="rId470" Type="http://schemas.openxmlformats.org/officeDocument/2006/relationships/hyperlink" Target="https://twitter.com/qatarr_i/status/1223625966062329857" TargetMode="External"/><Relationship Id="rId58" Type="http://schemas.openxmlformats.org/officeDocument/2006/relationships/hyperlink" Target="http://pbs.twimg.com/profile_images/1201248716017086466/8TkJmxk4_normal.jpg" TargetMode="External"/><Relationship Id="rId123" Type="http://schemas.openxmlformats.org/officeDocument/2006/relationships/hyperlink" Target="http://pbs.twimg.com/profile_images/1209337557533757445/CVEI4LXh_normal.jpg" TargetMode="External"/><Relationship Id="rId330" Type="http://schemas.openxmlformats.org/officeDocument/2006/relationships/hyperlink" Target="http://pbs.twimg.com/profile_images/1209069073524568065/YaS2EXLM_normal.jpg" TargetMode="External"/><Relationship Id="rId568" Type="http://schemas.openxmlformats.org/officeDocument/2006/relationships/hyperlink" Target="https://twitter.com/qataria_alyafei/status/1223704806675578880" TargetMode="External"/><Relationship Id="rId775" Type="http://schemas.openxmlformats.org/officeDocument/2006/relationships/hyperlink" Target="https://twitter.com/abunasser1968/status/1223904590304858112" TargetMode="External"/><Relationship Id="rId428" Type="http://schemas.openxmlformats.org/officeDocument/2006/relationships/hyperlink" Target="http://pbs.twimg.com/profile_images/1212505777858138113/277Wktwf_normal.jpg" TargetMode="External"/><Relationship Id="rId635" Type="http://schemas.openxmlformats.org/officeDocument/2006/relationships/hyperlink" Target="https://twitter.com/aljabera245/status/1223827225096736770" TargetMode="External"/><Relationship Id="rId842" Type="http://schemas.openxmlformats.org/officeDocument/2006/relationships/hyperlink" Target="https://twitter.com/7almohannadi73/status/1223975378835976197" TargetMode="External"/><Relationship Id="rId274" Type="http://schemas.openxmlformats.org/officeDocument/2006/relationships/hyperlink" Target="http://pbs.twimg.com/profile_images/1080963831868796929/EHtabsHw_normal.jpg" TargetMode="External"/><Relationship Id="rId481" Type="http://schemas.openxmlformats.org/officeDocument/2006/relationships/hyperlink" Target="https://twitter.com/yousefbinaliiii/status/1223665579258712064" TargetMode="External"/><Relationship Id="rId702" Type="http://schemas.openxmlformats.org/officeDocument/2006/relationships/hyperlink" Target="https://twitter.com/abs_alkaabii/status/1223869060733009922" TargetMode="External"/><Relationship Id="rId69" Type="http://schemas.openxmlformats.org/officeDocument/2006/relationships/hyperlink" Target="http://pbs.twimg.com/profile_images/1223932423987236865/G8uHP93-_normal.jpg" TargetMode="External"/><Relationship Id="rId134" Type="http://schemas.openxmlformats.org/officeDocument/2006/relationships/hyperlink" Target="http://pbs.twimg.com/profile_images/1170773512468008960/sWL9SJEh_normal.jpg" TargetMode="External"/><Relationship Id="rId579" Type="http://schemas.openxmlformats.org/officeDocument/2006/relationships/hyperlink" Target="https://twitter.com/uniqueq1993/status/1223734211812773889" TargetMode="External"/><Relationship Id="rId786" Type="http://schemas.openxmlformats.org/officeDocument/2006/relationships/hyperlink" Target="https://twitter.com/yousef97dx/status/1223920503661977600" TargetMode="External"/><Relationship Id="rId341" Type="http://schemas.openxmlformats.org/officeDocument/2006/relationships/hyperlink" Target="http://pbs.twimg.com/profile_images/1223196864155136001/MY3IFtF6_normal.jpg" TargetMode="External"/><Relationship Id="rId439" Type="http://schemas.openxmlformats.org/officeDocument/2006/relationships/hyperlink" Target="http://pbs.twimg.com/profile_images/1221517025488592896/N7zmITP1_normal.jpg" TargetMode="External"/><Relationship Id="rId646" Type="http://schemas.openxmlformats.org/officeDocument/2006/relationships/hyperlink" Target="https://twitter.com/safety_aba2/status/1223764102167900161" TargetMode="External"/><Relationship Id="rId201" Type="http://schemas.openxmlformats.org/officeDocument/2006/relationships/hyperlink" Target="http://pbs.twimg.com/profile_images/1002633034611425280/72wbZXQn_normal.jpg" TargetMode="External"/><Relationship Id="rId285" Type="http://schemas.openxmlformats.org/officeDocument/2006/relationships/hyperlink" Target="https://pbs.twimg.com/media/EPwAU2DXUAASjfG.jpg" TargetMode="External"/><Relationship Id="rId506" Type="http://schemas.openxmlformats.org/officeDocument/2006/relationships/hyperlink" Target="https://twitter.com/mubarak_albriki/status/1223688514191208448" TargetMode="External"/><Relationship Id="rId853" Type="http://schemas.openxmlformats.org/officeDocument/2006/relationships/hyperlink" Target="https://twitter.com/right_19080/status/1224000614113464320" TargetMode="External"/><Relationship Id="rId492" Type="http://schemas.openxmlformats.org/officeDocument/2006/relationships/hyperlink" Target="https://twitter.com/alhamli_70/status/1223677294654513153" TargetMode="External"/><Relationship Id="rId713" Type="http://schemas.openxmlformats.org/officeDocument/2006/relationships/hyperlink" Target="https://twitter.com/mohd_qtr/status/1223843188559007746" TargetMode="External"/><Relationship Id="rId797" Type="http://schemas.openxmlformats.org/officeDocument/2006/relationships/hyperlink" Target="https://twitter.com/mboaring/status/1223928568767569921" TargetMode="External"/><Relationship Id="rId145" Type="http://schemas.openxmlformats.org/officeDocument/2006/relationships/hyperlink" Target="http://pbs.twimg.com/profile_images/1172040184013176834/2CNE1TI0_normal.jpg" TargetMode="External"/><Relationship Id="rId352" Type="http://schemas.openxmlformats.org/officeDocument/2006/relationships/hyperlink" Target="http://pbs.twimg.com/profile_images/1186705199550914562/tJoGwS6H_normal.jpg" TargetMode="External"/><Relationship Id="rId212" Type="http://schemas.openxmlformats.org/officeDocument/2006/relationships/hyperlink" Target="http://pbs.twimg.com/profile_images/1147501633917587456/cKiiPMMs_normal.jpg" TargetMode="External"/><Relationship Id="rId657" Type="http://schemas.openxmlformats.org/officeDocument/2006/relationships/hyperlink" Target="https://twitter.com/sheikhaq6r/status/1223838135383220224" TargetMode="External"/><Relationship Id="rId864" Type="http://schemas.openxmlformats.org/officeDocument/2006/relationships/hyperlink" Target="https://twitter.com/cytotec37369128/status/1224006106541936643" TargetMode="External"/><Relationship Id="rId296" Type="http://schemas.openxmlformats.org/officeDocument/2006/relationships/hyperlink" Target="http://pbs.twimg.com/profile_images/1210262103828901888/3qfknoTd_normal.jpg" TargetMode="External"/><Relationship Id="rId517" Type="http://schemas.openxmlformats.org/officeDocument/2006/relationships/hyperlink" Target="https://twitter.com/alkuwari_ameena/status/1223693693753925632" TargetMode="External"/><Relationship Id="rId724" Type="http://schemas.openxmlformats.org/officeDocument/2006/relationships/hyperlink" Target="https://twitter.com/3enbins/status/1223881618932293633" TargetMode="External"/><Relationship Id="rId60" Type="http://schemas.openxmlformats.org/officeDocument/2006/relationships/hyperlink" Target="http://pbs.twimg.com/profile_images/750326637212921856/IHyG9hZo_normal.jpg" TargetMode="External"/><Relationship Id="rId156" Type="http://schemas.openxmlformats.org/officeDocument/2006/relationships/hyperlink" Target="http://pbs.twimg.com/profile_images/1220716907260796930/Y3aNOXCT_normal.jpg" TargetMode="External"/><Relationship Id="rId363" Type="http://schemas.openxmlformats.org/officeDocument/2006/relationships/hyperlink" Target="http://pbs.twimg.com/profile_images/872862553755590656/xC8996UE_normal.jpg" TargetMode="External"/><Relationship Id="rId570" Type="http://schemas.openxmlformats.org/officeDocument/2006/relationships/hyperlink" Target="https://twitter.com/naaiiif_qtr84/status/1223729579359199233" TargetMode="External"/><Relationship Id="rId223" Type="http://schemas.openxmlformats.org/officeDocument/2006/relationships/hyperlink" Target="https://pbs.twimg.com/media/EPvvVDNXsAAH1CT.jpg" TargetMode="External"/><Relationship Id="rId430" Type="http://schemas.openxmlformats.org/officeDocument/2006/relationships/hyperlink" Target="http://pbs.twimg.com/profile_images/1168182952011948033/Ltj6cPJX_normal.jpg" TargetMode="External"/><Relationship Id="rId668" Type="http://schemas.openxmlformats.org/officeDocument/2006/relationships/hyperlink" Target="https://twitter.com/nasserns737/status/1223842916591902720" TargetMode="External"/><Relationship Id="rId875" Type="http://schemas.openxmlformats.org/officeDocument/2006/relationships/hyperlink" Target="https://twitter.com/mowaten441/status/1223714074414002178" TargetMode="External"/><Relationship Id="rId18" Type="http://schemas.openxmlformats.org/officeDocument/2006/relationships/hyperlink" Target="https://pbs.twimg.com/media/EPxlzY_XkAIZC9S.jpg" TargetMode="External"/><Relationship Id="rId528" Type="http://schemas.openxmlformats.org/officeDocument/2006/relationships/hyperlink" Target="https://twitter.com/qtrqtr2233/status/1223685226792194049" TargetMode="External"/><Relationship Id="rId735" Type="http://schemas.openxmlformats.org/officeDocument/2006/relationships/hyperlink" Target="https://twitter.com/oohendoo/status/1223886481523191810" TargetMode="External"/><Relationship Id="rId167" Type="http://schemas.openxmlformats.org/officeDocument/2006/relationships/hyperlink" Target="http://pbs.twimg.com/profile_images/909863222664036353/zUI9WpJt_normal.jpg" TargetMode="External"/><Relationship Id="rId374" Type="http://schemas.openxmlformats.org/officeDocument/2006/relationships/hyperlink" Target="http://pbs.twimg.com/profile_images/1215960237804589056/sdDxl9RN_normal.jpg" TargetMode="External"/><Relationship Id="rId581" Type="http://schemas.openxmlformats.org/officeDocument/2006/relationships/hyperlink" Target="https://twitter.com/qr0009/status/1223735470724612096" TargetMode="External"/><Relationship Id="rId71" Type="http://schemas.openxmlformats.org/officeDocument/2006/relationships/hyperlink" Target="http://pbs.twimg.com/profile_images/1216635068933865473/sQC57pHk_normal.jpg" TargetMode="External"/><Relationship Id="rId234" Type="http://schemas.openxmlformats.org/officeDocument/2006/relationships/hyperlink" Target="http://pbs.twimg.com/profile_images/1213628938133680129/DnCK-acs_normal.jpg" TargetMode="External"/><Relationship Id="rId679" Type="http://schemas.openxmlformats.org/officeDocument/2006/relationships/hyperlink" Target="https://twitter.com/wada7y_qtr/status/1223847060400754690" TargetMode="External"/><Relationship Id="rId802" Type="http://schemas.openxmlformats.org/officeDocument/2006/relationships/hyperlink" Target="https://twitter.com/mfm_althani/status/1223936698544947202" TargetMode="External"/><Relationship Id="rId886" Type="http://schemas.openxmlformats.org/officeDocument/2006/relationships/hyperlink" Target="https://api.twitter.com/1.1/geo/id/004ea2c076d97d71.json" TargetMode="External"/><Relationship Id="rId2" Type="http://schemas.openxmlformats.org/officeDocument/2006/relationships/hyperlink" Target="https://twitter.com/nuqatar/status/1223655728784773120" TargetMode="External"/><Relationship Id="rId29" Type="http://schemas.openxmlformats.org/officeDocument/2006/relationships/hyperlink" Target="http://pbs.twimg.com/profile_images/902902965421326337/tFuJ1TMx_normal.jpg" TargetMode="External"/><Relationship Id="rId441" Type="http://schemas.openxmlformats.org/officeDocument/2006/relationships/hyperlink" Target="http://pbs.twimg.com/profile_images/1220043580695351297/HOoD9J2E_normal.jpg" TargetMode="External"/><Relationship Id="rId539" Type="http://schemas.openxmlformats.org/officeDocument/2006/relationships/hyperlink" Target="https://twitter.com/abk8800/status/1223701197762236419" TargetMode="External"/><Relationship Id="rId746" Type="http://schemas.openxmlformats.org/officeDocument/2006/relationships/hyperlink" Target="https://twitter.com/alizain23461570/status/1223890042474651648" TargetMode="External"/><Relationship Id="rId178" Type="http://schemas.openxmlformats.org/officeDocument/2006/relationships/hyperlink" Target="http://pbs.twimg.com/profile_images/562721558222082048/ZP4BzDBx_normal.jpeg" TargetMode="External"/><Relationship Id="rId301" Type="http://schemas.openxmlformats.org/officeDocument/2006/relationships/hyperlink" Target="http://pbs.twimg.com/profile_images/1209623676255113217/lnk-Tn22_normal.jpg" TargetMode="External"/><Relationship Id="rId82" Type="http://schemas.openxmlformats.org/officeDocument/2006/relationships/hyperlink" Target="http://pbs.twimg.com/profile_images/1221462891943092225/9zfhzMFx_normal.jpg" TargetMode="External"/><Relationship Id="rId385" Type="http://schemas.openxmlformats.org/officeDocument/2006/relationships/hyperlink" Target="http://pbs.twimg.com/profile_images/890306072635985920/9hqX3tB0_normal.jpg" TargetMode="External"/><Relationship Id="rId592" Type="http://schemas.openxmlformats.org/officeDocument/2006/relationships/hyperlink" Target="https://twitter.com/bosand_qtr/status/1223757991779930112" TargetMode="External"/><Relationship Id="rId606" Type="http://schemas.openxmlformats.org/officeDocument/2006/relationships/hyperlink" Target="https://twitter.com/q6reeea/status/1223796383288786944" TargetMode="External"/><Relationship Id="rId813" Type="http://schemas.openxmlformats.org/officeDocument/2006/relationships/hyperlink" Target="https://twitter.com/umjassim_75/status/1223843079804850177" TargetMode="External"/><Relationship Id="rId245" Type="http://schemas.openxmlformats.org/officeDocument/2006/relationships/hyperlink" Target="http://pbs.twimg.com/profile_images/2067393954/image_normal.jpg" TargetMode="External"/><Relationship Id="rId452" Type="http://schemas.openxmlformats.org/officeDocument/2006/relationships/hyperlink" Target="https://twitter.com/zeeqaw/status/1223500834299838466" TargetMode="External"/><Relationship Id="rId105" Type="http://schemas.openxmlformats.org/officeDocument/2006/relationships/hyperlink" Target="http://pbs.twimg.com/profile_images/1150899203603873792/NckgH54q_normal.jpg" TargetMode="External"/><Relationship Id="rId312" Type="http://schemas.openxmlformats.org/officeDocument/2006/relationships/hyperlink" Target="http://pbs.twimg.com/profile_images/1219157983210270720/8FRCOJCP_normal.jpg" TargetMode="External"/><Relationship Id="rId757" Type="http://schemas.openxmlformats.org/officeDocument/2006/relationships/hyperlink" Target="https://twitter.com/maryam_alyaf3i/status/1223854034630717440" TargetMode="External"/><Relationship Id="rId93" Type="http://schemas.openxmlformats.org/officeDocument/2006/relationships/hyperlink" Target="http://pbs.twimg.com/profile_images/1219873494751678464/YhRH8-7U_normal.jpg" TargetMode="External"/><Relationship Id="rId189" Type="http://schemas.openxmlformats.org/officeDocument/2006/relationships/hyperlink" Target="http://pbs.twimg.com/profile_images/1202294036096323585/8AWfc9wW_normal.jpg" TargetMode="External"/><Relationship Id="rId396" Type="http://schemas.openxmlformats.org/officeDocument/2006/relationships/hyperlink" Target="http://pbs.twimg.com/profile_images/1168776915446091777/5nJ1o7YK_normal.jpg" TargetMode="External"/><Relationship Id="rId617" Type="http://schemas.openxmlformats.org/officeDocument/2006/relationships/hyperlink" Target="https://twitter.com/essadiaries/status/1223402716665458694" TargetMode="External"/><Relationship Id="rId824" Type="http://schemas.openxmlformats.org/officeDocument/2006/relationships/hyperlink" Target="https://twitter.com/tariq_qatar82/status/1223909570784976896" TargetMode="External"/><Relationship Id="rId256" Type="http://schemas.openxmlformats.org/officeDocument/2006/relationships/hyperlink" Target="http://pbs.twimg.com/profile_images/1214596577265885184/b8_363by_normal.jpg" TargetMode="External"/><Relationship Id="rId463" Type="http://schemas.openxmlformats.org/officeDocument/2006/relationships/hyperlink" Target="https://twitter.com/etmimii/status/1223587436355358720" TargetMode="External"/><Relationship Id="rId670" Type="http://schemas.openxmlformats.org/officeDocument/2006/relationships/hyperlink" Target="https://twitter.com/umali880/status/1223845179666452482" TargetMode="External"/><Relationship Id="rId116" Type="http://schemas.openxmlformats.org/officeDocument/2006/relationships/hyperlink" Target="http://pbs.twimg.com/profile_images/1223545015235948544/Li2WIOib_normal.jpg" TargetMode="External"/><Relationship Id="rId323" Type="http://schemas.openxmlformats.org/officeDocument/2006/relationships/hyperlink" Target="http://pbs.twimg.com/profile_images/1182144435351633921/NgEMaCMP_normal.jpg" TargetMode="External"/><Relationship Id="rId530" Type="http://schemas.openxmlformats.org/officeDocument/2006/relationships/hyperlink" Target="https://twitter.com/bo3oof_/status/1223695695762292736" TargetMode="External"/><Relationship Id="rId768" Type="http://schemas.openxmlformats.org/officeDocument/2006/relationships/hyperlink" Target="https://twitter.com/pxgc20ebmb7dtge/status/1223900014147039232" TargetMode="External"/><Relationship Id="rId20" Type="http://schemas.openxmlformats.org/officeDocument/2006/relationships/hyperlink" Target="https://pbs.twimg.com/media/EPtuhQXW4AIiETn.jpg" TargetMode="External"/><Relationship Id="rId628" Type="http://schemas.openxmlformats.org/officeDocument/2006/relationships/hyperlink" Target="https://twitter.com/khalidaljumaily/status/1223822641049559040" TargetMode="External"/><Relationship Id="rId835" Type="http://schemas.openxmlformats.org/officeDocument/2006/relationships/hyperlink" Target="https://twitter.com/fatima35278814/status/1223981016450306048" TargetMode="External"/><Relationship Id="rId267" Type="http://schemas.openxmlformats.org/officeDocument/2006/relationships/hyperlink" Target="http://pbs.twimg.com/profile_images/531108052489875456/MV9WXBWL_normal.png" TargetMode="External"/><Relationship Id="rId474" Type="http://schemas.openxmlformats.org/officeDocument/2006/relationships/hyperlink" Target="https://twitter.com/kisstheturtle/status/1223634701673467905" TargetMode="External"/><Relationship Id="rId127" Type="http://schemas.openxmlformats.org/officeDocument/2006/relationships/hyperlink" Target="http://pbs.twimg.com/profile_images/1213534359468290050/IyN_SNWA_normal.jpg" TargetMode="External"/><Relationship Id="rId681" Type="http://schemas.openxmlformats.org/officeDocument/2006/relationships/hyperlink" Target="https://twitter.com/lavender4_/status/1223847158421622787" TargetMode="External"/><Relationship Id="rId779" Type="http://schemas.openxmlformats.org/officeDocument/2006/relationships/hyperlink" Target="https://twitter.com/daas_40/status/1223909072182923264" TargetMode="External"/><Relationship Id="rId31" Type="http://schemas.openxmlformats.org/officeDocument/2006/relationships/hyperlink" Target="http://pbs.twimg.com/profile_images/876473985617190912/w4d7dxNL_normal.jpg" TargetMode="External"/><Relationship Id="rId334" Type="http://schemas.openxmlformats.org/officeDocument/2006/relationships/hyperlink" Target="http://pbs.twimg.com/profile_images/1223259546807947264/5nw8bxu__normal.jpg" TargetMode="External"/><Relationship Id="rId541" Type="http://schemas.openxmlformats.org/officeDocument/2006/relationships/hyperlink" Target="https://twitter.com/qtr_19011/status/1223704107002814465" TargetMode="External"/><Relationship Id="rId639" Type="http://schemas.openxmlformats.org/officeDocument/2006/relationships/hyperlink" Target="https://twitter.com/aseedtwit/status/1223828215728410629" TargetMode="External"/><Relationship Id="rId180" Type="http://schemas.openxmlformats.org/officeDocument/2006/relationships/hyperlink" Target="http://pbs.twimg.com/profile_images/1186349938420211712/nCiLRG4d_normal.jpg" TargetMode="External"/><Relationship Id="rId278" Type="http://schemas.openxmlformats.org/officeDocument/2006/relationships/hyperlink" Target="http://pbs.twimg.com/profile_images/1210795353429008384/GEVrZoZf_normal.jpg" TargetMode="External"/><Relationship Id="rId401" Type="http://schemas.openxmlformats.org/officeDocument/2006/relationships/hyperlink" Target="http://pbs.twimg.com/profile_images/869099878319837184/56bgDcLQ_normal.jpg" TargetMode="External"/><Relationship Id="rId846" Type="http://schemas.openxmlformats.org/officeDocument/2006/relationships/hyperlink" Target="https://twitter.com/allaguiilhem/status/1223995523373445121" TargetMode="External"/><Relationship Id="rId485" Type="http://schemas.openxmlformats.org/officeDocument/2006/relationships/hyperlink" Target="https://twitter.com/sbfbsneq/status/1223670634259140608" TargetMode="External"/><Relationship Id="rId692" Type="http://schemas.openxmlformats.org/officeDocument/2006/relationships/hyperlink" Target="https://twitter.com/azizalnafes974/status/1223736781604040706" TargetMode="External"/><Relationship Id="rId706" Type="http://schemas.openxmlformats.org/officeDocument/2006/relationships/hyperlink" Target="https://twitter.com/aljaidahj/status/1223801872231882752" TargetMode="External"/><Relationship Id="rId42" Type="http://schemas.openxmlformats.org/officeDocument/2006/relationships/hyperlink" Target="http://pbs.twimg.com/profile_images/1220511565771833344/_g8Ymoqb_normal.jpg" TargetMode="External"/><Relationship Id="rId138" Type="http://schemas.openxmlformats.org/officeDocument/2006/relationships/hyperlink" Target="http://pbs.twimg.com/profile_images/872227895854460930/7LDwjtYO_normal.jpg" TargetMode="External"/><Relationship Id="rId345" Type="http://schemas.openxmlformats.org/officeDocument/2006/relationships/hyperlink" Target="https://pbs.twimg.com/tweet_video_thumb/EPwuu1YWAAEcJWB.jpg" TargetMode="External"/><Relationship Id="rId552" Type="http://schemas.openxmlformats.org/officeDocument/2006/relationships/hyperlink" Target="https://twitter.com/danyastasy/status/1223388509026889728" TargetMode="External"/><Relationship Id="rId191" Type="http://schemas.openxmlformats.org/officeDocument/2006/relationships/hyperlink" Target="http://pbs.twimg.com/profile_images/1221108569132740608/ceic_pJF_normal.jpg" TargetMode="External"/><Relationship Id="rId205" Type="http://schemas.openxmlformats.org/officeDocument/2006/relationships/hyperlink" Target="http://pbs.twimg.com/profile_images/1222609405927137282/oQFvXyLy_normal.jpg" TargetMode="External"/><Relationship Id="rId412" Type="http://schemas.openxmlformats.org/officeDocument/2006/relationships/hyperlink" Target="http://pbs.twimg.com/profile_images/1199237334463631365/Qi86Abff_normal.jpg" TargetMode="External"/><Relationship Id="rId857" Type="http://schemas.openxmlformats.org/officeDocument/2006/relationships/hyperlink" Target="https://twitter.com/i8lllllp/status/1223661962111995904" TargetMode="External"/><Relationship Id="rId289" Type="http://schemas.openxmlformats.org/officeDocument/2006/relationships/hyperlink" Target="http://pbs.twimg.com/profile_images/1223320088293658624/AyMThxe9_normal.jpg" TargetMode="External"/><Relationship Id="rId496" Type="http://schemas.openxmlformats.org/officeDocument/2006/relationships/hyperlink" Target="https://twitter.com/n_alhijji/status/1223678857909350411" TargetMode="External"/><Relationship Id="rId717" Type="http://schemas.openxmlformats.org/officeDocument/2006/relationships/hyperlink" Target="https://twitter.com/p1ueqevv9zzkgem/status/1223876335887622144" TargetMode="External"/><Relationship Id="rId53" Type="http://schemas.openxmlformats.org/officeDocument/2006/relationships/hyperlink" Target="http://pbs.twimg.com/profile_images/1223667139992805377/-NTKQSvi_normal.jpg" TargetMode="External"/><Relationship Id="rId149" Type="http://schemas.openxmlformats.org/officeDocument/2006/relationships/hyperlink" Target="http://pbs.twimg.com/profile_images/1210297638265876482/oiYVQtbs_normal.jpg" TargetMode="External"/><Relationship Id="rId356" Type="http://schemas.openxmlformats.org/officeDocument/2006/relationships/hyperlink" Target="http://pbs.twimg.com/profile_images/1139178472369266689/5Q2O_j24_normal.jpg" TargetMode="External"/><Relationship Id="rId563" Type="http://schemas.openxmlformats.org/officeDocument/2006/relationships/hyperlink" Target="https://twitter.com/mqatardoha/status/1223722976765530112" TargetMode="External"/><Relationship Id="rId770" Type="http://schemas.openxmlformats.org/officeDocument/2006/relationships/hyperlink" Target="https://twitter.com/aalmuazzin/status/1223901826954735616" TargetMode="External"/><Relationship Id="rId216" Type="http://schemas.openxmlformats.org/officeDocument/2006/relationships/hyperlink" Target="http://pbs.twimg.com/profile_images/1222769342556909568/MqdeQH8V_normal.jpg" TargetMode="External"/><Relationship Id="rId423" Type="http://schemas.openxmlformats.org/officeDocument/2006/relationships/hyperlink" Target="http://pbs.twimg.com/profile_images/1158706367986839553/q2HFg_IA_normal.jpg" TargetMode="External"/><Relationship Id="rId868" Type="http://schemas.openxmlformats.org/officeDocument/2006/relationships/hyperlink" Target="https://twitter.com/ali39530911/status/1224009255742791680" TargetMode="External"/><Relationship Id="rId630" Type="http://schemas.openxmlformats.org/officeDocument/2006/relationships/hyperlink" Target="https://twitter.com/mashaell86/status/1223823824979931137" TargetMode="External"/><Relationship Id="rId728" Type="http://schemas.openxmlformats.org/officeDocument/2006/relationships/hyperlink" Target="https://twitter.com/fromdoha_/status/1223885798480732160" TargetMode="External"/><Relationship Id="rId64" Type="http://schemas.openxmlformats.org/officeDocument/2006/relationships/hyperlink" Target="http://pbs.twimg.com/profile_images/1169204371768451074/GWPvDOCN_normal.jpg" TargetMode="External"/><Relationship Id="rId367" Type="http://schemas.openxmlformats.org/officeDocument/2006/relationships/hyperlink" Target="http://pbs.twimg.com/profile_images/1031472744230277120/NECjmo_P_normal.jpg" TargetMode="External"/><Relationship Id="rId574" Type="http://schemas.openxmlformats.org/officeDocument/2006/relationships/hyperlink" Target="https://twitter.com/ahmed_albanai1/status/1223731746740604928" TargetMode="External"/><Relationship Id="rId227" Type="http://schemas.openxmlformats.org/officeDocument/2006/relationships/hyperlink" Target="http://pbs.twimg.com/profile_images/1151797134473289728/Gn-FlaWw_normal.jpg" TargetMode="External"/><Relationship Id="rId781" Type="http://schemas.openxmlformats.org/officeDocument/2006/relationships/hyperlink" Target="https://twitter.com/qtr20083/status/1223913753026224130" TargetMode="External"/><Relationship Id="rId879" Type="http://schemas.openxmlformats.org/officeDocument/2006/relationships/hyperlink" Target="https://twitter.com/alhalkawari/status/1223691438380154882" TargetMode="External"/><Relationship Id="rId434" Type="http://schemas.openxmlformats.org/officeDocument/2006/relationships/hyperlink" Target="http://pbs.twimg.com/profile_images/1212514782445654016/qZkWS3pg_normal.jpg" TargetMode="External"/><Relationship Id="rId641" Type="http://schemas.openxmlformats.org/officeDocument/2006/relationships/hyperlink" Target="https://twitter.com/namrod9009/status/1223828954320121861" TargetMode="External"/><Relationship Id="rId739" Type="http://schemas.openxmlformats.org/officeDocument/2006/relationships/hyperlink" Target="https://twitter.com/munboy28/status/1223888508974178304" TargetMode="External"/><Relationship Id="rId280" Type="http://schemas.openxmlformats.org/officeDocument/2006/relationships/hyperlink" Target="http://pbs.twimg.com/profile_images/1173899705929125888/c8Amv4me_normal.jpg" TargetMode="External"/><Relationship Id="rId501" Type="http://schemas.openxmlformats.org/officeDocument/2006/relationships/hyperlink" Target="https://twitter.com/9ay3w/status/1223685441653747712" TargetMode="External"/><Relationship Id="rId75" Type="http://schemas.openxmlformats.org/officeDocument/2006/relationships/hyperlink" Target="http://pbs.twimg.com/profile_images/1169118554798678017/--DX_Jce_normal.jpg" TargetMode="External"/><Relationship Id="rId140" Type="http://schemas.openxmlformats.org/officeDocument/2006/relationships/hyperlink" Target="http://pbs.twimg.com/profile_images/1184472241049915393/AHbxi6Ug_normal.jpg" TargetMode="External"/><Relationship Id="rId378" Type="http://schemas.openxmlformats.org/officeDocument/2006/relationships/hyperlink" Target="http://pbs.twimg.com/profile_images/1216838044709421057/jfqO6XWL_normal.jpg" TargetMode="External"/><Relationship Id="rId585" Type="http://schemas.openxmlformats.org/officeDocument/2006/relationships/hyperlink" Target="https://twitter.com/gsalnahdi/status/1223739348748816384" TargetMode="External"/><Relationship Id="rId792" Type="http://schemas.openxmlformats.org/officeDocument/2006/relationships/hyperlink" Target="https://twitter.com/hamad16257110/status/1223923561276022785" TargetMode="External"/><Relationship Id="rId806" Type="http://schemas.openxmlformats.org/officeDocument/2006/relationships/hyperlink" Target="https://twitter.com/almendani/status/1223942288562442240" TargetMode="External"/><Relationship Id="rId6" Type="http://schemas.openxmlformats.org/officeDocument/2006/relationships/hyperlink" Target="https://pbs.twimg.com/ext_tw_video_thumb/1223676878550175744/pu/img/8uiDzFszn19WepCP.jpg" TargetMode="External"/><Relationship Id="rId238" Type="http://schemas.openxmlformats.org/officeDocument/2006/relationships/hyperlink" Target="http://pbs.twimg.com/profile_images/478785521859035137/q8lrm24D_normal.jpeg" TargetMode="External"/><Relationship Id="rId445" Type="http://schemas.openxmlformats.org/officeDocument/2006/relationships/hyperlink" Target="http://pbs.twimg.com/profile_images/1201884931993018373/9YTQHouM_normal.jpg" TargetMode="External"/><Relationship Id="rId652" Type="http://schemas.openxmlformats.org/officeDocument/2006/relationships/hyperlink" Target="https://twitter.com/25sh_/status/1223834799246397440" TargetMode="External"/><Relationship Id="rId291" Type="http://schemas.openxmlformats.org/officeDocument/2006/relationships/hyperlink" Target="http://pbs.twimg.com/profile_images/1223320088293658624/AyMThxe9_normal.jpg" TargetMode="External"/><Relationship Id="rId305" Type="http://schemas.openxmlformats.org/officeDocument/2006/relationships/hyperlink" Target="http://pbs.twimg.com/profile_images/1140599178470576129/bhWjlfmi_normal.jpg" TargetMode="External"/><Relationship Id="rId512" Type="http://schemas.openxmlformats.org/officeDocument/2006/relationships/hyperlink" Target="https://twitter.com/iarabiangirl/status/1223672991428595714" TargetMode="External"/><Relationship Id="rId86" Type="http://schemas.openxmlformats.org/officeDocument/2006/relationships/hyperlink" Target="http://pbs.twimg.com/profile_images/1220840967152046081/yYUhM1bl_normal.jpg" TargetMode="External"/><Relationship Id="rId151" Type="http://schemas.openxmlformats.org/officeDocument/2006/relationships/hyperlink" Target="http://pbs.twimg.com/profile_images/902579116402122752/CwEBVv4q_normal.jpg" TargetMode="External"/><Relationship Id="rId389" Type="http://schemas.openxmlformats.org/officeDocument/2006/relationships/hyperlink" Target="http://pbs.twimg.com/profile_images/881581103999586305/LuVk-Svx_normal.jpg" TargetMode="External"/><Relationship Id="rId596" Type="http://schemas.openxmlformats.org/officeDocument/2006/relationships/hyperlink" Target="https://twitter.com/faleh55/status/1223759244144652289" TargetMode="External"/><Relationship Id="rId817" Type="http://schemas.openxmlformats.org/officeDocument/2006/relationships/hyperlink" Target="https://twitter.com/sajjad_tu/status/1223951010714083328" TargetMode="External"/><Relationship Id="rId249" Type="http://schemas.openxmlformats.org/officeDocument/2006/relationships/hyperlink" Target="http://pbs.twimg.com/profile_images/1211029198988599298/PFZSlHz7_normal.jpg" TargetMode="External"/><Relationship Id="rId456" Type="http://schemas.openxmlformats.org/officeDocument/2006/relationships/hyperlink" Target="https://twitter.com/owohans/status/1223536786418339841" TargetMode="External"/><Relationship Id="rId663" Type="http://schemas.openxmlformats.org/officeDocument/2006/relationships/hyperlink" Target="https://twitter.com/ali3432346888/status/1223841335859449856" TargetMode="External"/><Relationship Id="rId870" Type="http://schemas.openxmlformats.org/officeDocument/2006/relationships/hyperlink" Target="https://twitter.com/manalalq__/status/1224009804445900801" TargetMode="External"/><Relationship Id="rId13" Type="http://schemas.openxmlformats.org/officeDocument/2006/relationships/hyperlink" Target="https://pbs.twimg.com/media/EPvvVDNXsAAH1CT.jpg" TargetMode="External"/><Relationship Id="rId109" Type="http://schemas.openxmlformats.org/officeDocument/2006/relationships/hyperlink" Target="http://pbs.twimg.com/profile_images/1213904388579889160/1SV1-hxv_normal.jpg" TargetMode="External"/><Relationship Id="rId316" Type="http://schemas.openxmlformats.org/officeDocument/2006/relationships/hyperlink" Target="http://pbs.twimg.com/profile_images/1217934469031759872/iTpvFCCJ_normal.jpg" TargetMode="External"/><Relationship Id="rId523" Type="http://schemas.openxmlformats.org/officeDocument/2006/relationships/hyperlink" Target="https://twitter.com/n404l/status/1223694771392303104" TargetMode="External"/><Relationship Id="rId97" Type="http://schemas.openxmlformats.org/officeDocument/2006/relationships/hyperlink" Target="http://pbs.twimg.com/profile_images/1214491471388315648/oYIidoPe_normal.jpg" TargetMode="External"/><Relationship Id="rId730" Type="http://schemas.openxmlformats.org/officeDocument/2006/relationships/hyperlink" Target="https://twitter.com/koranaw1/status/1223456691938889729" TargetMode="External"/><Relationship Id="rId828" Type="http://schemas.openxmlformats.org/officeDocument/2006/relationships/hyperlink" Target="https://twitter.com/fulla89/status/1223965786466934784" TargetMode="External"/><Relationship Id="rId162" Type="http://schemas.openxmlformats.org/officeDocument/2006/relationships/hyperlink" Target="http://pbs.twimg.com/profile_images/1219062885353250816/540ZycdJ_normal.jpg" TargetMode="External"/><Relationship Id="rId467" Type="http://schemas.openxmlformats.org/officeDocument/2006/relationships/hyperlink" Target="https://twitter.com/zeinambg/status/1223609699884523521" TargetMode="External"/><Relationship Id="rId674" Type="http://schemas.openxmlformats.org/officeDocument/2006/relationships/hyperlink" Target="https://twitter.com/doctorqtr/status/1223845636069625856" TargetMode="External"/><Relationship Id="rId881" Type="http://schemas.openxmlformats.org/officeDocument/2006/relationships/hyperlink" Target="https://api.twitter.com/1.1/geo/id/00e12c9e5e7d61cb.json" TargetMode="External"/><Relationship Id="rId24" Type="http://schemas.openxmlformats.org/officeDocument/2006/relationships/hyperlink" Target="http://pbs.twimg.com/profile_images/1223891517078736897/4H4i4IlV_normal.jpg" TargetMode="External"/><Relationship Id="rId327" Type="http://schemas.openxmlformats.org/officeDocument/2006/relationships/hyperlink" Target="http://pbs.twimg.com/profile_images/1106192715014987776/Y9qllQPq_normal.jpg" TargetMode="External"/><Relationship Id="rId534" Type="http://schemas.openxmlformats.org/officeDocument/2006/relationships/hyperlink" Target="https://twitter.com/talpha66/status/1223696737749041155" TargetMode="External"/><Relationship Id="rId741" Type="http://schemas.openxmlformats.org/officeDocument/2006/relationships/hyperlink" Target="https://twitter.com/marzoqi_w/status/1223888590524108802" TargetMode="External"/><Relationship Id="rId839" Type="http://schemas.openxmlformats.org/officeDocument/2006/relationships/hyperlink" Target="https://twitter.com/m7md_suwaid/status/1223901222316466176" TargetMode="External"/><Relationship Id="rId173" Type="http://schemas.openxmlformats.org/officeDocument/2006/relationships/hyperlink" Target="http://pbs.twimg.com/profile_images/1220922163240284160/29RiL9_t_normal.jpg" TargetMode="External"/><Relationship Id="rId380" Type="http://schemas.openxmlformats.org/officeDocument/2006/relationships/hyperlink" Target="http://pbs.twimg.com/profile_images/1208446036009783297/G9zyf4Qc_normal.jpg" TargetMode="External"/><Relationship Id="rId601" Type="http://schemas.openxmlformats.org/officeDocument/2006/relationships/hyperlink" Target="https://twitter.com/msm21981462/status/1223776866445688832" TargetMode="External"/><Relationship Id="rId240" Type="http://schemas.openxmlformats.org/officeDocument/2006/relationships/hyperlink" Target="http://pbs.twimg.com/profile_images/1149043442154180612/JHqezTN2_normal.jpg" TargetMode="External"/><Relationship Id="rId478" Type="http://schemas.openxmlformats.org/officeDocument/2006/relationships/hyperlink" Target="https://twitter.com/genelite7/status/1223642015998660610" TargetMode="External"/><Relationship Id="rId685" Type="http://schemas.openxmlformats.org/officeDocument/2006/relationships/hyperlink" Target="https://twitter.com/alialbadwi4/status/1223852308326502400" TargetMode="External"/><Relationship Id="rId35" Type="http://schemas.openxmlformats.org/officeDocument/2006/relationships/hyperlink" Target="http://pbs.twimg.com/profile_images/1212759410818322432/UF1AkQoc_normal.jpg" TargetMode="External"/><Relationship Id="rId100" Type="http://schemas.openxmlformats.org/officeDocument/2006/relationships/hyperlink" Target="http://pbs.twimg.com/profile_images/876586522165862400/bJQuhq6g_normal.jpg" TargetMode="External"/><Relationship Id="rId338" Type="http://schemas.openxmlformats.org/officeDocument/2006/relationships/hyperlink" Target="http://pbs.twimg.com/profile_images/946797236280848385/D9laH6Ek_normal.jpg" TargetMode="External"/><Relationship Id="rId545" Type="http://schemas.openxmlformats.org/officeDocument/2006/relationships/hyperlink" Target="https://twitter.com/desertrose_86/status/1223711044134211590" TargetMode="External"/><Relationship Id="rId752" Type="http://schemas.openxmlformats.org/officeDocument/2006/relationships/hyperlink" Target="https://twitter.com/naelasaleh/status/1223892205330407426" TargetMode="External"/><Relationship Id="rId184" Type="http://schemas.openxmlformats.org/officeDocument/2006/relationships/hyperlink" Target="http://pbs.twimg.com/profile_images/1145622738448670722/U1kbyRRg_normal.jpg" TargetMode="External"/><Relationship Id="rId391" Type="http://schemas.openxmlformats.org/officeDocument/2006/relationships/hyperlink" Target="http://pbs.twimg.com/profile_images/1186084874031128576/bFYukzTD_normal.jpg" TargetMode="External"/><Relationship Id="rId405" Type="http://schemas.openxmlformats.org/officeDocument/2006/relationships/hyperlink" Target="http://pbs.twimg.com/profile_images/1210099016391888896/2VGAuuQi_normal.jpg" TargetMode="External"/><Relationship Id="rId612" Type="http://schemas.openxmlformats.org/officeDocument/2006/relationships/hyperlink" Target="https://twitter.com/mnasr0678/status/1223804232647790592" TargetMode="External"/><Relationship Id="rId251" Type="http://schemas.openxmlformats.org/officeDocument/2006/relationships/hyperlink" Target="http://pbs.twimg.com/profile_images/910415787386695680/sjYFtTTj_normal.jpg" TargetMode="External"/><Relationship Id="rId489" Type="http://schemas.openxmlformats.org/officeDocument/2006/relationships/hyperlink" Target="https://twitter.com/aa_albaker/status/1223676242806919170" TargetMode="External"/><Relationship Id="rId696" Type="http://schemas.openxmlformats.org/officeDocument/2006/relationships/hyperlink" Target="https://twitter.com/juaithssa/status/1223691271014944769" TargetMode="External"/><Relationship Id="rId46" Type="http://schemas.openxmlformats.org/officeDocument/2006/relationships/hyperlink" Target="http://pbs.twimg.com/profile_images/1206908865775837184/iGVL2OjL_normal.jpg" TargetMode="External"/><Relationship Id="rId349" Type="http://schemas.openxmlformats.org/officeDocument/2006/relationships/hyperlink" Target="http://pbs.twimg.com/profile_images/1141427816459886593/EbCsb5gJ_normal.jpg" TargetMode="External"/><Relationship Id="rId556" Type="http://schemas.openxmlformats.org/officeDocument/2006/relationships/hyperlink" Target="https://twitter.com/hamadk994/status/1223719915342962691" TargetMode="External"/><Relationship Id="rId763" Type="http://schemas.openxmlformats.org/officeDocument/2006/relationships/hyperlink" Target="https://twitter.com/nasserjefe/status/1223897670043033600" TargetMode="External"/><Relationship Id="rId111" Type="http://schemas.openxmlformats.org/officeDocument/2006/relationships/hyperlink" Target="http://pbs.twimg.com/profile_images/1209047135188111367/KWUKtzPL_normal.jpg" TargetMode="External"/><Relationship Id="rId195" Type="http://schemas.openxmlformats.org/officeDocument/2006/relationships/hyperlink" Target="http://pbs.twimg.com/profile_images/1222253461997334529/rRLLR8wY_normal.jpg" TargetMode="External"/><Relationship Id="rId209" Type="http://schemas.openxmlformats.org/officeDocument/2006/relationships/hyperlink" Target="http://pbs.twimg.com/profile_images/1183812266162036736/yMHwGMPr_normal.jpg" TargetMode="External"/><Relationship Id="rId416" Type="http://schemas.openxmlformats.org/officeDocument/2006/relationships/hyperlink" Target="http://pbs.twimg.com/profile_images/1147080276591435778/4fDHA9L2_normal.png" TargetMode="External"/><Relationship Id="rId623" Type="http://schemas.openxmlformats.org/officeDocument/2006/relationships/hyperlink" Target="https://twitter.com/_abmbm_/status/1223813587954806784" TargetMode="External"/><Relationship Id="rId830" Type="http://schemas.openxmlformats.org/officeDocument/2006/relationships/hyperlink" Target="https://twitter.com/rossamrosess/status/1223826555404681216" TargetMode="External"/><Relationship Id="rId57" Type="http://schemas.openxmlformats.org/officeDocument/2006/relationships/hyperlink" Target="http://pbs.twimg.com/profile_images/1168950241074253825/Ku_ieM_q_normal.jpg" TargetMode="External"/><Relationship Id="rId262" Type="http://schemas.openxmlformats.org/officeDocument/2006/relationships/hyperlink" Target="http://pbs.twimg.com/profile_images/1081580525792493568/upJcjbWu_normal.jpg" TargetMode="External"/><Relationship Id="rId567" Type="http://schemas.openxmlformats.org/officeDocument/2006/relationships/hyperlink" Target="https://twitter.com/amwajalyafei/status/1223727036205654016" TargetMode="External"/><Relationship Id="rId122" Type="http://schemas.openxmlformats.org/officeDocument/2006/relationships/hyperlink" Target="http://pbs.twimg.com/profile_images/1209337557533757445/CVEI4LXh_normal.jpg" TargetMode="External"/><Relationship Id="rId774" Type="http://schemas.openxmlformats.org/officeDocument/2006/relationships/hyperlink" Target="https://twitter.com/abtfakhroo/status/1223902705413914625" TargetMode="External"/><Relationship Id="rId427" Type="http://schemas.openxmlformats.org/officeDocument/2006/relationships/hyperlink" Target="http://pbs.twimg.com/profile_images/1212505777858138113/277Wktwf_normal.jpg" TargetMode="External"/><Relationship Id="rId469" Type="http://schemas.openxmlformats.org/officeDocument/2006/relationships/hyperlink" Target="https://twitter.com/ftp1212/status/1223623578194604033" TargetMode="External"/><Relationship Id="rId634" Type="http://schemas.openxmlformats.org/officeDocument/2006/relationships/hyperlink" Target="https://twitter.com/malobidy/status/1223826916261744640" TargetMode="External"/><Relationship Id="rId676" Type="http://schemas.openxmlformats.org/officeDocument/2006/relationships/hyperlink" Target="https://twitter.com/s_qtr79/status/1223846004442771456" TargetMode="External"/><Relationship Id="rId841" Type="http://schemas.openxmlformats.org/officeDocument/2006/relationships/hyperlink" Target="https://twitter.com/7almohannadi73/status/1223974317974859776" TargetMode="External"/><Relationship Id="rId883" Type="http://schemas.openxmlformats.org/officeDocument/2006/relationships/hyperlink" Target="https://api.twitter.com/1.1/geo/id/206c436ce43a43a3.json" TargetMode="External"/><Relationship Id="rId26" Type="http://schemas.openxmlformats.org/officeDocument/2006/relationships/hyperlink" Target="http://pbs.twimg.com/profile_images/1221798143358111744/-nOYw_IR_normal.jpg" TargetMode="External"/><Relationship Id="rId231" Type="http://schemas.openxmlformats.org/officeDocument/2006/relationships/hyperlink" Target="http://pbs.twimg.com/profile_images/1174672383371808768/bPYCIXXM_normal.jpg" TargetMode="External"/><Relationship Id="rId273" Type="http://schemas.openxmlformats.org/officeDocument/2006/relationships/hyperlink" Target="http://abs.twimg.com/sticky/default_profile_images/default_profile_normal.png" TargetMode="External"/><Relationship Id="rId329" Type="http://schemas.openxmlformats.org/officeDocument/2006/relationships/hyperlink" Target="http://pbs.twimg.com/profile_images/691542133195563008/NkYJlznw_normal.jpg" TargetMode="External"/><Relationship Id="rId480" Type="http://schemas.openxmlformats.org/officeDocument/2006/relationships/hyperlink" Target="https://twitter.com/dalal_sa21/status/1223656030078472192" TargetMode="External"/><Relationship Id="rId536" Type="http://schemas.openxmlformats.org/officeDocument/2006/relationships/hyperlink" Target="https://twitter.com/qtr3322q/status/1223698852257107968" TargetMode="External"/><Relationship Id="rId701" Type="http://schemas.openxmlformats.org/officeDocument/2006/relationships/hyperlink" Target="https://twitter.com/malhvjri/status/1223868377095135232" TargetMode="External"/><Relationship Id="rId68" Type="http://schemas.openxmlformats.org/officeDocument/2006/relationships/hyperlink" Target="http://pbs.twimg.com/profile_images/1092968883261243392/DF2dDY4R_normal.jpg" TargetMode="External"/><Relationship Id="rId133" Type="http://schemas.openxmlformats.org/officeDocument/2006/relationships/hyperlink" Target="http://pbs.twimg.com/profile_images/1168956149422592005/MD0vtoOd_normal.jpg" TargetMode="External"/><Relationship Id="rId175" Type="http://schemas.openxmlformats.org/officeDocument/2006/relationships/hyperlink" Target="http://pbs.twimg.com/profile_images/896238669677248513/pA9HtJ55_normal.jpg" TargetMode="External"/><Relationship Id="rId340" Type="http://schemas.openxmlformats.org/officeDocument/2006/relationships/hyperlink" Target="http://pbs.twimg.com/profile_images/737877429075771392/hERMG-SY_normal.jpg" TargetMode="External"/><Relationship Id="rId578" Type="http://schemas.openxmlformats.org/officeDocument/2006/relationships/hyperlink" Target="https://twitter.com/fahadksaqq/status/1223733735474040834" TargetMode="External"/><Relationship Id="rId743" Type="http://schemas.openxmlformats.org/officeDocument/2006/relationships/hyperlink" Target="https://twitter.com/ang02200/status/1223889317090799616" TargetMode="External"/><Relationship Id="rId785" Type="http://schemas.openxmlformats.org/officeDocument/2006/relationships/hyperlink" Target="https://twitter.com/f5m_qtri/status/1223918175735230466" TargetMode="External"/><Relationship Id="rId200" Type="http://schemas.openxmlformats.org/officeDocument/2006/relationships/hyperlink" Target="http://pbs.twimg.com/profile_images/459574717687418882/up8Alllr_normal.jpeg" TargetMode="External"/><Relationship Id="rId382" Type="http://schemas.openxmlformats.org/officeDocument/2006/relationships/hyperlink" Target="http://pbs.twimg.com/profile_images/1217096533247778817/Y7hKUXHk_normal.jpg" TargetMode="External"/><Relationship Id="rId438" Type="http://schemas.openxmlformats.org/officeDocument/2006/relationships/hyperlink" Target="http://pbs.twimg.com/profile_images/1210494456161550338/Cei_XFf2_normal.jpg" TargetMode="External"/><Relationship Id="rId603" Type="http://schemas.openxmlformats.org/officeDocument/2006/relationships/hyperlink" Target="https://twitter.com/athoobalqalb/status/1223785258124029954" TargetMode="External"/><Relationship Id="rId645" Type="http://schemas.openxmlformats.org/officeDocument/2006/relationships/hyperlink" Target="https://twitter.com/fatmaabdulla/status/1223829527916437505" TargetMode="External"/><Relationship Id="rId687" Type="http://schemas.openxmlformats.org/officeDocument/2006/relationships/hyperlink" Target="https://twitter.com/artalathal/status/1223858964938608642" TargetMode="External"/><Relationship Id="rId810" Type="http://schemas.openxmlformats.org/officeDocument/2006/relationships/hyperlink" Target="https://twitter.com/abdulahalassem/status/1223945595628531714" TargetMode="External"/><Relationship Id="rId852" Type="http://schemas.openxmlformats.org/officeDocument/2006/relationships/hyperlink" Target="https://twitter.com/dar_altamimi/status/1224000212143955968" TargetMode="External"/><Relationship Id="rId242" Type="http://schemas.openxmlformats.org/officeDocument/2006/relationships/hyperlink" Target="http://pbs.twimg.com/profile_images/1202294036096323585/8AWfc9wW_normal.jpg" TargetMode="External"/><Relationship Id="rId284" Type="http://schemas.openxmlformats.org/officeDocument/2006/relationships/hyperlink" Target="https://pbs.twimg.com/media/EPwAU2DXUAASjfG.jpg" TargetMode="External"/><Relationship Id="rId491" Type="http://schemas.openxmlformats.org/officeDocument/2006/relationships/hyperlink" Target="https://twitter.com/rashxd93/status/1223676626845736963" TargetMode="External"/><Relationship Id="rId505" Type="http://schemas.openxmlformats.org/officeDocument/2006/relationships/hyperlink" Target="https://twitter.com/noufmoh02885788/status/1223687881279123459" TargetMode="External"/><Relationship Id="rId712" Type="http://schemas.openxmlformats.org/officeDocument/2006/relationships/hyperlink" Target="https://twitter.com/alrumaihi_80/status/1223875948988243968" TargetMode="External"/><Relationship Id="rId37" Type="http://schemas.openxmlformats.org/officeDocument/2006/relationships/hyperlink" Target="http://pbs.twimg.com/profile_images/1200909709596860417/huHOB7eO_normal.jpg" TargetMode="External"/><Relationship Id="rId79" Type="http://schemas.openxmlformats.org/officeDocument/2006/relationships/hyperlink" Target="http://pbs.twimg.com/profile_images/1216397857508470785/zn03dLLx_normal.jpg" TargetMode="External"/><Relationship Id="rId102" Type="http://schemas.openxmlformats.org/officeDocument/2006/relationships/hyperlink" Target="http://pbs.twimg.com/profile_images/1168998961660735488/JvA4O1hz_normal.jpg" TargetMode="External"/><Relationship Id="rId144" Type="http://schemas.openxmlformats.org/officeDocument/2006/relationships/hyperlink" Target="http://pbs.twimg.com/profile_images/1192377460962332674/n1o_9cRS_normal.jpg" TargetMode="External"/><Relationship Id="rId547" Type="http://schemas.openxmlformats.org/officeDocument/2006/relationships/hyperlink" Target="https://twitter.com/_almarrinoora/status/1223711319293157376" TargetMode="External"/><Relationship Id="rId589" Type="http://schemas.openxmlformats.org/officeDocument/2006/relationships/hyperlink" Target="https://twitter.com/i3tox8rsobjiftw/status/1223746401710100481" TargetMode="External"/><Relationship Id="rId754" Type="http://schemas.openxmlformats.org/officeDocument/2006/relationships/hyperlink" Target="https://twitter.com/um5586/status/1223893454167724032" TargetMode="External"/><Relationship Id="rId796" Type="http://schemas.openxmlformats.org/officeDocument/2006/relationships/hyperlink" Target="https://twitter.com/a1986q/status/1223801196529537024" TargetMode="External"/><Relationship Id="rId90" Type="http://schemas.openxmlformats.org/officeDocument/2006/relationships/hyperlink" Target="http://pbs.twimg.com/profile_images/1178110385372700673/-jICWLhs_normal.jpg" TargetMode="External"/><Relationship Id="rId186" Type="http://schemas.openxmlformats.org/officeDocument/2006/relationships/hyperlink" Target="http://pbs.twimg.com/profile_images/443589179445088257/0MsEmWmn_normal.jpeg" TargetMode="External"/><Relationship Id="rId351" Type="http://schemas.openxmlformats.org/officeDocument/2006/relationships/hyperlink" Target="http://pbs.twimg.com/profile_images/1208127711245406210/odv46qik_normal.jpg" TargetMode="External"/><Relationship Id="rId393" Type="http://schemas.openxmlformats.org/officeDocument/2006/relationships/hyperlink" Target="http://pbs.twimg.com/profile_images/1077037633765818369/DNsvp625_normal.jpg" TargetMode="External"/><Relationship Id="rId407" Type="http://schemas.openxmlformats.org/officeDocument/2006/relationships/hyperlink" Target="https://pbs.twimg.com/media/EPx1pw7WkAAhH_Z.jpg" TargetMode="External"/><Relationship Id="rId449" Type="http://schemas.openxmlformats.org/officeDocument/2006/relationships/hyperlink" Target="http://pbs.twimg.com/profile_images/1223704021346766855/nLydB3Vv_normal.jpg" TargetMode="External"/><Relationship Id="rId614" Type="http://schemas.openxmlformats.org/officeDocument/2006/relationships/hyperlink" Target="https://twitter.com/bazooka_q6r/status/1223811446464749569" TargetMode="External"/><Relationship Id="rId656" Type="http://schemas.openxmlformats.org/officeDocument/2006/relationships/hyperlink" Target="https://twitter.com/sheikhaq6r/status/1223822614927499265" TargetMode="External"/><Relationship Id="rId821" Type="http://schemas.openxmlformats.org/officeDocument/2006/relationships/hyperlink" Target="https://twitter.com/jsalehr/status/1223899320275079169" TargetMode="External"/><Relationship Id="rId863" Type="http://schemas.openxmlformats.org/officeDocument/2006/relationships/hyperlink" Target="https://twitter.com/_mmalsubaie/status/1224005554810519555" TargetMode="External"/><Relationship Id="rId211" Type="http://schemas.openxmlformats.org/officeDocument/2006/relationships/hyperlink" Target="http://pbs.twimg.com/profile_images/1154712373644713985/IDV0FeLP_normal.jpg" TargetMode="External"/><Relationship Id="rId253" Type="http://schemas.openxmlformats.org/officeDocument/2006/relationships/hyperlink" Target="http://pbs.twimg.com/profile_images/1195850366648299520/pM9mysM1_normal.jpg" TargetMode="External"/><Relationship Id="rId295" Type="http://schemas.openxmlformats.org/officeDocument/2006/relationships/hyperlink" Target="http://pbs.twimg.com/profile_images/1169504319760207872/zmBYqQjy_normal.jpg" TargetMode="External"/><Relationship Id="rId309" Type="http://schemas.openxmlformats.org/officeDocument/2006/relationships/hyperlink" Target="http://pbs.twimg.com/profile_images/1217424159736848384/_As-Tebe_normal.jpg" TargetMode="External"/><Relationship Id="rId460" Type="http://schemas.openxmlformats.org/officeDocument/2006/relationships/hyperlink" Target="https://twitter.com/muunnnnaa/status/1223554463157358597" TargetMode="External"/><Relationship Id="rId516" Type="http://schemas.openxmlformats.org/officeDocument/2006/relationships/hyperlink" Target="https://twitter.com/alhaggis111/status/1223693411095584769" TargetMode="External"/><Relationship Id="rId698" Type="http://schemas.openxmlformats.org/officeDocument/2006/relationships/hyperlink" Target="https://twitter.com/qatarpark/status/1223865976204251142" TargetMode="External"/><Relationship Id="rId48" Type="http://schemas.openxmlformats.org/officeDocument/2006/relationships/hyperlink" Target="http://pbs.twimg.com/profile_images/1186444035398995970/dF1bkz-d_normal.jpg" TargetMode="External"/><Relationship Id="rId113" Type="http://schemas.openxmlformats.org/officeDocument/2006/relationships/hyperlink" Target="http://pbs.twimg.com/profile_images/1053411393792286721/CJFWmYSH_normal.jpg" TargetMode="External"/><Relationship Id="rId320" Type="http://schemas.openxmlformats.org/officeDocument/2006/relationships/hyperlink" Target="http://pbs.twimg.com/profile_images/1182273812336988161/qgzXejyX_normal.jpg" TargetMode="External"/><Relationship Id="rId558" Type="http://schemas.openxmlformats.org/officeDocument/2006/relationships/hyperlink" Target="https://twitter.com/moaadharbe/status/1223721283772391424" TargetMode="External"/><Relationship Id="rId723" Type="http://schemas.openxmlformats.org/officeDocument/2006/relationships/hyperlink" Target="https://twitter.com/3fari00/status/1223880743774052352" TargetMode="External"/><Relationship Id="rId765" Type="http://schemas.openxmlformats.org/officeDocument/2006/relationships/hyperlink" Target="https://twitter.com/qtri_ahmad/status/1223899499430580229" TargetMode="External"/><Relationship Id="rId155" Type="http://schemas.openxmlformats.org/officeDocument/2006/relationships/hyperlink" Target="http://pbs.twimg.com/profile_images/874769669244284928/vKnNV2cW_normal.jpg" TargetMode="External"/><Relationship Id="rId197" Type="http://schemas.openxmlformats.org/officeDocument/2006/relationships/hyperlink" Target="http://pbs.twimg.com/profile_images/1014925876012646400/-i7PSiAa_normal.jpg" TargetMode="External"/><Relationship Id="rId362" Type="http://schemas.openxmlformats.org/officeDocument/2006/relationships/hyperlink" Target="http://pbs.twimg.com/profile_images/876127816202412033/0wwY9dGD_normal.jpg" TargetMode="External"/><Relationship Id="rId418" Type="http://schemas.openxmlformats.org/officeDocument/2006/relationships/hyperlink" Target="http://pbs.twimg.com/profile_images/1108202694353793024/Q7IApVeS_normal.jpg" TargetMode="External"/><Relationship Id="rId625" Type="http://schemas.openxmlformats.org/officeDocument/2006/relationships/hyperlink" Target="https://twitter.com/s3eed95/status/1223816315380674560" TargetMode="External"/><Relationship Id="rId832" Type="http://schemas.openxmlformats.org/officeDocument/2006/relationships/hyperlink" Target="https://twitter.com/idqatari/status/1223974653313589248" TargetMode="External"/><Relationship Id="rId222" Type="http://schemas.openxmlformats.org/officeDocument/2006/relationships/hyperlink" Target="http://pbs.twimg.com/profile_images/1194609291401060353/QyZ_5TQJ_normal.jpg" TargetMode="External"/><Relationship Id="rId264" Type="http://schemas.openxmlformats.org/officeDocument/2006/relationships/hyperlink" Target="http://pbs.twimg.com/profile_images/1056430137242198016/dq_5Qzjy_normal.jpg" TargetMode="External"/><Relationship Id="rId471" Type="http://schemas.openxmlformats.org/officeDocument/2006/relationships/hyperlink" Target="https://twitter.com/kohshouse/status/1223628364470276096" TargetMode="External"/><Relationship Id="rId667" Type="http://schemas.openxmlformats.org/officeDocument/2006/relationships/hyperlink" Target="https://twitter.com/kayed787/status/1223842879342370817" TargetMode="External"/><Relationship Id="rId874" Type="http://schemas.openxmlformats.org/officeDocument/2006/relationships/hyperlink" Target="https://twitter.com/toomaqtr/status/1224011253284249600" TargetMode="External"/><Relationship Id="rId17" Type="http://schemas.openxmlformats.org/officeDocument/2006/relationships/hyperlink" Target="https://pbs.twimg.com/tweet_video_thumb/EPwuu1YWAAEcJWB.jpg" TargetMode="External"/><Relationship Id="rId59" Type="http://schemas.openxmlformats.org/officeDocument/2006/relationships/hyperlink" Target="http://pbs.twimg.com/profile_images/1195703054739365888/7glFl7kQ_normal.jpg" TargetMode="External"/><Relationship Id="rId124" Type="http://schemas.openxmlformats.org/officeDocument/2006/relationships/hyperlink" Target="http://pbs.twimg.com/profile_images/1168945863948984320/reJjCgm7_normal.jpg" TargetMode="External"/><Relationship Id="rId527" Type="http://schemas.openxmlformats.org/officeDocument/2006/relationships/hyperlink" Target="https://twitter.com/qtrqtr2233/status/1223684729016397826" TargetMode="External"/><Relationship Id="rId569" Type="http://schemas.openxmlformats.org/officeDocument/2006/relationships/hyperlink" Target="https://twitter.com/__muna_aa/status/1223728427792064513" TargetMode="External"/><Relationship Id="rId734" Type="http://schemas.openxmlformats.org/officeDocument/2006/relationships/hyperlink" Target="https://twitter.com/oohendoo/status/1223886461373644805" TargetMode="External"/><Relationship Id="rId776" Type="http://schemas.openxmlformats.org/officeDocument/2006/relationships/hyperlink" Target="https://twitter.com/_fatma18__/status/1223906531734958080" TargetMode="External"/><Relationship Id="rId70" Type="http://schemas.openxmlformats.org/officeDocument/2006/relationships/hyperlink" Target="http://pbs.twimg.com/profile_images/1220626603643998208/vqdcS_Gl_normal.jpg" TargetMode="External"/><Relationship Id="rId166" Type="http://schemas.openxmlformats.org/officeDocument/2006/relationships/hyperlink" Target="https://pbs.twimg.com/ext_tw_video_thumb/1223676878550175744/pu/img/8uiDzFszn19WepCP.jpg" TargetMode="External"/><Relationship Id="rId331" Type="http://schemas.openxmlformats.org/officeDocument/2006/relationships/hyperlink" Target="http://pbs.twimg.com/profile_images/1198291954485911552/WRcujh21_normal.jpg" TargetMode="External"/><Relationship Id="rId373" Type="http://schemas.openxmlformats.org/officeDocument/2006/relationships/hyperlink" Target="http://pbs.twimg.com/profile_images/1188928523882422272/5OeUH30v_normal.jpg" TargetMode="External"/><Relationship Id="rId429" Type="http://schemas.openxmlformats.org/officeDocument/2006/relationships/hyperlink" Target="http://pbs.twimg.com/profile_images/902477343570014208/6iy7odBU_normal.jpg" TargetMode="External"/><Relationship Id="rId580" Type="http://schemas.openxmlformats.org/officeDocument/2006/relationships/hyperlink" Target="https://twitter.com/jmssm2022/status/1223735129866194944" TargetMode="External"/><Relationship Id="rId636" Type="http://schemas.openxmlformats.org/officeDocument/2006/relationships/hyperlink" Target="https://twitter.com/mohaed7007/status/1223827456303431681" TargetMode="External"/><Relationship Id="rId801" Type="http://schemas.openxmlformats.org/officeDocument/2006/relationships/hyperlink" Target="https://twitter.com/mr1499/status/1223934690194792448" TargetMode="External"/><Relationship Id="rId1" Type="http://schemas.openxmlformats.org/officeDocument/2006/relationships/hyperlink" Target="https://twitter.com/q6r/status/1223495547149045760" TargetMode="External"/><Relationship Id="rId233" Type="http://schemas.openxmlformats.org/officeDocument/2006/relationships/hyperlink" Target="http://pbs.twimg.com/profile_images/1213628938133680129/DnCK-acs_normal.jpg" TargetMode="External"/><Relationship Id="rId440" Type="http://schemas.openxmlformats.org/officeDocument/2006/relationships/hyperlink" Target="http://pbs.twimg.com/profile_images/1221517025488592896/N7zmITP1_normal.jpg" TargetMode="External"/><Relationship Id="rId678" Type="http://schemas.openxmlformats.org/officeDocument/2006/relationships/hyperlink" Target="https://twitter.com/eimanqatar/status/1223846547672174592" TargetMode="External"/><Relationship Id="rId843" Type="http://schemas.openxmlformats.org/officeDocument/2006/relationships/hyperlink" Target="https://twitter.com/7almohannadi73/status/1223975802380963840" TargetMode="External"/><Relationship Id="rId885" Type="http://schemas.openxmlformats.org/officeDocument/2006/relationships/hyperlink" Target="https://api.twitter.com/1.1/geo/id/004ea2c076d97d71.json" TargetMode="External"/><Relationship Id="rId28" Type="http://schemas.openxmlformats.org/officeDocument/2006/relationships/hyperlink" Target="http://pbs.twimg.com/profile_images/1223687718301061122/h1xMvdNl_normal.jpg" TargetMode="External"/><Relationship Id="rId275" Type="http://schemas.openxmlformats.org/officeDocument/2006/relationships/hyperlink" Target="http://pbs.twimg.com/profile_images/1335465277/6b097e81854948542ce2e832268c82a5_normal.jpg" TargetMode="External"/><Relationship Id="rId300" Type="http://schemas.openxmlformats.org/officeDocument/2006/relationships/hyperlink" Target="http://pbs.twimg.com/profile_images/1177534043736461312/-dNiey0t_normal.jpg" TargetMode="External"/><Relationship Id="rId482" Type="http://schemas.openxmlformats.org/officeDocument/2006/relationships/hyperlink" Target="https://twitter.com/es_alahbabi/status/1223667949489225735" TargetMode="External"/><Relationship Id="rId538" Type="http://schemas.openxmlformats.org/officeDocument/2006/relationships/hyperlink" Target="https://twitter.com/hamad_i/status/1223699965685444608" TargetMode="External"/><Relationship Id="rId703" Type="http://schemas.openxmlformats.org/officeDocument/2006/relationships/hyperlink" Target="https://twitter.com/hassanhome9227/status/1223869339503419392" TargetMode="External"/><Relationship Id="rId745" Type="http://schemas.openxmlformats.org/officeDocument/2006/relationships/hyperlink" Target="https://twitter.com/al3jmiq6r/status/1223889988045234176" TargetMode="External"/><Relationship Id="rId81" Type="http://schemas.openxmlformats.org/officeDocument/2006/relationships/hyperlink" Target="http://pbs.twimg.com/profile_images/1197345026189221888/QZ-LvtGJ_normal.jpg" TargetMode="External"/><Relationship Id="rId135" Type="http://schemas.openxmlformats.org/officeDocument/2006/relationships/hyperlink" Target="http://pbs.twimg.com/profile_images/904002352168017921/KeT5B3JM_normal.jpg" TargetMode="External"/><Relationship Id="rId177" Type="http://schemas.openxmlformats.org/officeDocument/2006/relationships/hyperlink" Target="http://pbs.twimg.com/profile_images/1208078369079910406/skFAgd1j_normal.jpg" TargetMode="External"/><Relationship Id="rId342" Type="http://schemas.openxmlformats.org/officeDocument/2006/relationships/hyperlink" Target="http://abs.twimg.com/sticky/default_profile_images/default_profile_normal.png" TargetMode="External"/><Relationship Id="rId384" Type="http://schemas.openxmlformats.org/officeDocument/2006/relationships/hyperlink" Target="http://pbs.twimg.com/profile_images/986569748237336576/uaICCSxP_normal.jpg" TargetMode="External"/><Relationship Id="rId591" Type="http://schemas.openxmlformats.org/officeDocument/2006/relationships/hyperlink" Target="https://twitter.com/alanazinatooma/status/1223757765010776065" TargetMode="External"/><Relationship Id="rId605" Type="http://schemas.openxmlformats.org/officeDocument/2006/relationships/hyperlink" Target="https://twitter.com/abadiqatar/status/1223791377223507969" TargetMode="External"/><Relationship Id="rId787" Type="http://schemas.openxmlformats.org/officeDocument/2006/relationships/hyperlink" Target="https://twitter.com/12wrd79/status/1223918712136142849" TargetMode="External"/><Relationship Id="rId812" Type="http://schemas.openxmlformats.org/officeDocument/2006/relationships/hyperlink" Target="https://twitter.com/qatar121/status/1223948658489602049" TargetMode="External"/><Relationship Id="rId202" Type="http://schemas.openxmlformats.org/officeDocument/2006/relationships/hyperlink" Target="https://pbs.twimg.com/media/EPvmcE9X0AAp_qC.jpg" TargetMode="External"/><Relationship Id="rId244" Type="http://schemas.openxmlformats.org/officeDocument/2006/relationships/hyperlink" Target="http://pbs.twimg.com/profile_images/916338043337850880/ZS0b3zvU_normal.jpg" TargetMode="External"/><Relationship Id="rId647" Type="http://schemas.openxmlformats.org/officeDocument/2006/relationships/hyperlink" Target="https://twitter.com/safety_aba2/status/1223764702607618050" TargetMode="External"/><Relationship Id="rId689" Type="http://schemas.openxmlformats.org/officeDocument/2006/relationships/hyperlink" Target="https://twitter.com/bent_albalad_/status/1223692432887484418" TargetMode="External"/><Relationship Id="rId854" Type="http://schemas.openxmlformats.org/officeDocument/2006/relationships/hyperlink" Target="https://twitter.com/bo__shams/status/1224001474432204801" TargetMode="External"/><Relationship Id="rId39" Type="http://schemas.openxmlformats.org/officeDocument/2006/relationships/hyperlink" Target="http://pbs.twimg.com/profile_images/1221471136954773505/WVoNkLQZ_normal.jpg" TargetMode="External"/><Relationship Id="rId286" Type="http://schemas.openxmlformats.org/officeDocument/2006/relationships/hyperlink" Target="http://pbs.twimg.com/profile_images/1190331436118749187/DslYTK8J_normal.jpg" TargetMode="External"/><Relationship Id="rId451" Type="http://schemas.openxmlformats.org/officeDocument/2006/relationships/hyperlink" Target="https://twitter.com/maha_essid/status/1223382547691921411" TargetMode="External"/><Relationship Id="rId493" Type="http://schemas.openxmlformats.org/officeDocument/2006/relationships/hyperlink" Target="https://twitter.com/al_wajba/status/1223674734799396867" TargetMode="External"/><Relationship Id="rId507" Type="http://schemas.openxmlformats.org/officeDocument/2006/relationships/hyperlink" Target="https://twitter.com/q400300/status/1223688987967139841" TargetMode="External"/><Relationship Id="rId549" Type="http://schemas.openxmlformats.org/officeDocument/2006/relationships/hyperlink" Target="https://twitter.com/jaladqa/status/1223712229712977920" TargetMode="External"/><Relationship Id="rId714" Type="http://schemas.openxmlformats.org/officeDocument/2006/relationships/hyperlink" Target="https://twitter.com/mohd_qtr/status/1223853565220982784" TargetMode="External"/><Relationship Id="rId756" Type="http://schemas.openxmlformats.org/officeDocument/2006/relationships/hyperlink" Target="https://twitter.com/maryam_alyaf3i/status/1223849891417509888" TargetMode="External"/><Relationship Id="rId50" Type="http://schemas.openxmlformats.org/officeDocument/2006/relationships/hyperlink" Target="http://pbs.twimg.com/profile_images/1222530896173113349/S014X_-w_normal.jpg" TargetMode="External"/><Relationship Id="rId104" Type="http://schemas.openxmlformats.org/officeDocument/2006/relationships/hyperlink" Target="http://pbs.twimg.com/profile_images/1207055304258658304/BLS_MxGI_normal.jpg" TargetMode="External"/><Relationship Id="rId146" Type="http://schemas.openxmlformats.org/officeDocument/2006/relationships/hyperlink" Target="http://pbs.twimg.com/profile_images/1222236426064056320/84Ywdp3z_normal.jpg" TargetMode="External"/><Relationship Id="rId188" Type="http://schemas.openxmlformats.org/officeDocument/2006/relationships/hyperlink" Target="https://pbs.twimg.com/ext_tw_video_thumb/1223671552383819777/pu/img/IP3CwYUdPz50r9g_.jpg" TargetMode="External"/><Relationship Id="rId311" Type="http://schemas.openxmlformats.org/officeDocument/2006/relationships/hyperlink" Target="http://pbs.twimg.com/profile_images/1100795263071997959/WvuiZy1W_normal.jpg" TargetMode="External"/><Relationship Id="rId353" Type="http://schemas.openxmlformats.org/officeDocument/2006/relationships/hyperlink" Target="http://pbs.twimg.com/profile_images/1186705199550914562/tJoGwS6H_normal.jpg" TargetMode="External"/><Relationship Id="rId395" Type="http://schemas.openxmlformats.org/officeDocument/2006/relationships/hyperlink" Target="http://pbs.twimg.com/profile_images/1013450549209911303/QdDK1RYm_normal.jpg" TargetMode="External"/><Relationship Id="rId409" Type="http://schemas.openxmlformats.org/officeDocument/2006/relationships/hyperlink" Target="http://pbs.twimg.com/profile_images/1207563552787091457/3jsE2wh5_normal.jpg" TargetMode="External"/><Relationship Id="rId560" Type="http://schemas.openxmlformats.org/officeDocument/2006/relationships/hyperlink" Target="https://twitter.com/jassimaalthani1/status/1223721515407085576" TargetMode="External"/><Relationship Id="rId798" Type="http://schemas.openxmlformats.org/officeDocument/2006/relationships/hyperlink" Target="https://twitter.com/hinqnzsgb2uux5w/status/1223928932875022338" TargetMode="External"/><Relationship Id="rId92" Type="http://schemas.openxmlformats.org/officeDocument/2006/relationships/hyperlink" Target="http://pbs.twimg.com/profile_images/1222509460016586753/5NUqgjkg_normal.jpg" TargetMode="External"/><Relationship Id="rId213" Type="http://schemas.openxmlformats.org/officeDocument/2006/relationships/hyperlink" Target="http://pbs.twimg.com/profile_images/987060452936044544/anNixwCy_normal.jpg" TargetMode="External"/><Relationship Id="rId420" Type="http://schemas.openxmlformats.org/officeDocument/2006/relationships/hyperlink" Target="http://pbs.twimg.com/profile_images/1215341081694547969/BY_fag40_normal.jpg" TargetMode="External"/><Relationship Id="rId616" Type="http://schemas.openxmlformats.org/officeDocument/2006/relationships/hyperlink" Target="https://twitter.com/amalessa1/status/1223813226292490240" TargetMode="External"/><Relationship Id="rId658" Type="http://schemas.openxmlformats.org/officeDocument/2006/relationships/hyperlink" Target="https://twitter.com/whitequill/status/1223838496315641856" TargetMode="External"/><Relationship Id="rId823" Type="http://schemas.openxmlformats.org/officeDocument/2006/relationships/hyperlink" Target="https://twitter.com/xhmnnsjjnqhuyw2/status/1223960685203410946" TargetMode="External"/><Relationship Id="rId865" Type="http://schemas.openxmlformats.org/officeDocument/2006/relationships/hyperlink" Target="https://twitter.com/qatartarget/status/1224006326826782723" TargetMode="External"/><Relationship Id="rId255" Type="http://schemas.openxmlformats.org/officeDocument/2006/relationships/hyperlink" Target="http://pbs.twimg.com/profile_images/1218546030364569600/jYsDlg2w_normal.jpg" TargetMode="External"/><Relationship Id="rId297" Type="http://schemas.openxmlformats.org/officeDocument/2006/relationships/hyperlink" Target="http://pbs.twimg.com/profile_images/1167737291873427457/qn1xj_Q3_normal.jpg" TargetMode="External"/><Relationship Id="rId462" Type="http://schemas.openxmlformats.org/officeDocument/2006/relationships/hyperlink" Target="https://twitter.com/strengy_/status/1223581701651169280" TargetMode="External"/><Relationship Id="rId518" Type="http://schemas.openxmlformats.org/officeDocument/2006/relationships/hyperlink" Target="https://twitter.com/elyssmi87/status/1223694127851884544" TargetMode="External"/><Relationship Id="rId725" Type="http://schemas.openxmlformats.org/officeDocument/2006/relationships/hyperlink" Target="https://twitter.com/issa200/status/1223881622535254016" TargetMode="External"/><Relationship Id="rId115" Type="http://schemas.openxmlformats.org/officeDocument/2006/relationships/hyperlink" Target="http://pbs.twimg.com/profile_images/759076799930327040/0sIXcY9g_normal.jpg" TargetMode="External"/><Relationship Id="rId157" Type="http://schemas.openxmlformats.org/officeDocument/2006/relationships/hyperlink" Target="http://pbs.twimg.com/profile_images/1166940009846517760/Eo56vVW__normal.jpg" TargetMode="External"/><Relationship Id="rId322" Type="http://schemas.openxmlformats.org/officeDocument/2006/relationships/hyperlink" Target="http://pbs.twimg.com/profile_images/1223463340384628737/74TZm6Hu_normal.jpg" TargetMode="External"/><Relationship Id="rId364" Type="http://schemas.openxmlformats.org/officeDocument/2006/relationships/hyperlink" Target="http://pbs.twimg.com/profile_images/984263254712123393/xC8WtJus_normal.jpg" TargetMode="External"/><Relationship Id="rId767" Type="http://schemas.openxmlformats.org/officeDocument/2006/relationships/hyperlink" Target="https://twitter.com/pxgc20ebmb7dtge/status/1223900550023933954" TargetMode="External"/><Relationship Id="rId61" Type="http://schemas.openxmlformats.org/officeDocument/2006/relationships/hyperlink" Target="http://pbs.twimg.com/profile_images/812350277940613120/tLi1IiEs_normal.jpg" TargetMode="External"/><Relationship Id="rId199" Type="http://schemas.openxmlformats.org/officeDocument/2006/relationships/hyperlink" Target="http://pbs.twimg.com/profile_images/1168974082148376576/OTTlLFY8_normal.jpg" TargetMode="External"/><Relationship Id="rId571" Type="http://schemas.openxmlformats.org/officeDocument/2006/relationships/hyperlink" Target="https://twitter.com/mkalmaa/status/1223729924936273921" TargetMode="External"/><Relationship Id="rId627" Type="http://schemas.openxmlformats.org/officeDocument/2006/relationships/hyperlink" Target="https://twitter.com/aaaalbishri/status/1223822272839999488" TargetMode="External"/><Relationship Id="rId669" Type="http://schemas.openxmlformats.org/officeDocument/2006/relationships/hyperlink" Target="https://twitter.com/saeed_hajri911/status/1223843445481132033" TargetMode="External"/><Relationship Id="rId834" Type="http://schemas.openxmlformats.org/officeDocument/2006/relationships/hyperlink" Target="https://twitter.com/g5giie01kn0vbkz/status/1223976785290911746" TargetMode="External"/><Relationship Id="rId876" Type="http://schemas.openxmlformats.org/officeDocument/2006/relationships/hyperlink" Target="https://twitter.com/somaya1981/status/1224012286307848193" TargetMode="External"/><Relationship Id="rId19" Type="http://schemas.openxmlformats.org/officeDocument/2006/relationships/hyperlink" Target="https://pbs.twimg.com/media/EPx1pw7WkAAhH_Z.jpg" TargetMode="External"/><Relationship Id="rId224" Type="http://schemas.openxmlformats.org/officeDocument/2006/relationships/hyperlink" Target="http://pbs.twimg.com/profile_images/1215730176153309191/I9MosEmL_normal.jpg" TargetMode="External"/><Relationship Id="rId266" Type="http://schemas.openxmlformats.org/officeDocument/2006/relationships/hyperlink" Target="http://pbs.twimg.com/profile_images/1185426756079099904/kLdSOJ14_normal.jpg" TargetMode="External"/><Relationship Id="rId431" Type="http://schemas.openxmlformats.org/officeDocument/2006/relationships/hyperlink" Target="http://pbs.twimg.com/profile_images/1168182952011948033/Ltj6cPJX_normal.jpg" TargetMode="External"/><Relationship Id="rId473" Type="http://schemas.openxmlformats.org/officeDocument/2006/relationships/hyperlink" Target="https://twitter.com/kisstheturtle/status/1223634765670158336" TargetMode="External"/><Relationship Id="rId529" Type="http://schemas.openxmlformats.org/officeDocument/2006/relationships/hyperlink" Target="https://twitter.com/bo3oof_/status/1223686070824591360" TargetMode="External"/><Relationship Id="rId680" Type="http://schemas.openxmlformats.org/officeDocument/2006/relationships/hyperlink" Target="https://twitter.com/lavender4_/status/1223827463073038336" TargetMode="External"/><Relationship Id="rId736" Type="http://schemas.openxmlformats.org/officeDocument/2006/relationships/hyperlink" Target="https://twitter.com/oohendoo/status/1223886666198372352" TargetMode="External"/><Relationship Id="rId30" Type="http://schemas.openxmlformats.org/officeDocument/2006/relationships/hyperlink" Target="http://pbs.twimg.com/profile_images/1216119367592792064/Ua2Azqsy_normal.jpg" TargetMode="External"/><Relationship Id="rId126" Type="http://schemas.openxmlformats.org/officeDocument/2006/relationships/hyperlink" Target="http://pbs.twimg.com/profile_images/1221403993282371585/rV9u1RUA_normal.jpg" TargetMode="External"/><Relationship Id="rId168" Type="http://schemas.openxmlformats.org/officeDocument/2006/relationships/hyperlink" Target="http://pbs.twimg.com/profile_images/1070600925516103680/Vks-fxw9_normal.jpg" TargetMode="External"/><Relationship Id="rId333" Type="http://schemas.openxmlformats.org/officeDocument/2006/relationships/hyperlink" Target="http://pbs.twimg.com/profile_images/1198548921930440704/HMXq7vjt_normal.jpg" TargetMode="External"/><Relationship Id="rId540" Type="http://schemas.openxmlformats.org/officeDocument/2006/relationships/hyperlink" Target="https://twitter.com/aaa_k_n_k/status/1223702200947560448" TargetMode="External"/><Relationship Id="rId778" Type="http://schemas.openxmlformats.org/officeDocument/2006/relationships/hyperlink" Target="https://twitter.com/hamad1279513117/status/1223908502206406658" TargetMode="External"/><Relationship Id="rId72" Type="http://schemas.openxmlformats.org/officeDocument/2006/relationships/hyperlink" Target="http://pbs.twimg.com/profile_images/1198298138945171456/t0C6uNNv_normal.jpg" TargetMode="External"/><Relationship Id="rId375" Type="http://schemas.openxmlformats.org/officeDocument/2006/relationships/hyperlink" Target="http://pbs.twimg.com/profile_images/1738291271/IMG_0010_normal.JPG" TargetMode="External"/><Relationship Id="rId582" Type="http://schemas.openxmlformats.org/officeDocument/2006/relationships/hyperlink" Target="https://twitter.com/ikhalid32/status/1223712268908519424" TargetMode="External"/><Relationship Id="rId638" Type="http://schemas.openxmlformats.org/officeDocument/2006/relationships/hyperlink" Target="https://twitter.com/aey__3/status/1223827977349292032" TargetMode="External"/><Relationship Id="rId803" Type="http://schemas.openxmlformats.org/officeDocument/2006/relationships/hyperlink" Target="https://twitter.com/ibrahimalsiddiq/status/1223936969518043138" TargetMode="External"/><Relationship Id="rId845" Type="http://schemas.openxmlformats.org/officeDocument/2006/relationships/hyperlink" Target="https://twitter.com/am20199/status/1223993026009280513" TargetMode="External"/><Relationship Id="rId3" Type="http://schemas.openxmlformats.org/officeDocument/2006/relationships/hyperlink" Target="https://twitter.com/bohomoud007/status/1223673732436316169" TargetMode="External"/><Relationship Id="rId235" Type="http://schemas.openxmlformats.org/officeDocument/2006/relationships/hyperlink" Target="http://pbs.twimg.com/profile_images/987267459832074241/HWUHTC5h_normal.jpg" TargetMode="External"/><Relationship Id="rId277" Type="http://schemas.openxmlformats.org/officeDocument/2006/relationships/hyperlink" Target="http://pbs.twimg.com/profile_images/872786492938047488/SF74yXDE_normal.jpg" TargetMode="External"/><Relationship Id="rId400" Type="http://schemas.openxmlformats.org/officeDocument/2006/relationships/hyperlink" Target="http://pbs.twimg.com/profile_images/869099878319837184/56bgDcLQ_normal.jpg" TargetMode="External"/><Relationship Id="rId442" Type="http://schemas.openxmlformats.org/officeDocument/2006/relationships/hyperlink" Target="http://pbs.twimg.com/profile_images/1204637908323504128/ZfjkqK6C_normal.jpg" TargetMode="External"/><Relationship Id="rId484" Type="http://schemas.openxmlformats.org/officeDocument/2006/relationships/hyperlink" Target="https://twitter.com/queerqatari/status/1223670550456950786" TargetMode="External"/><Relationship Id="rId705" Type="http://schemas.openxmlformats.org/officeDocument/2006/relationships/hyperlink" Target="https://twitter.com/najla974/status/1223870390256259073" TargetMode="External"/><Relationship Id="rId887" Type="http://schemas.openxmlformats.org/officeDocument/2006/relationships/hyperlink" Target="https://api.twitter.com/1.1/geo/id/0181f32937df0de8.json" TargetMode="External"/><Relationship Id="rId137" Type="http://schemas.openxmlformats.org/officeDocument/2006/relationships/hyperlink" Target="http://pbs.twimg.com/profile_images/1137143384982851585/5H8D8bU9_normal.jpg" TargetMode="External"/><Relationship Id="rId302" Type="http://schemas.openxmlformats.org/officeDocument/2006/relationships/hyperlink" Target="http://pbs.twimg.com/profile_images/1140599178470576129/bhWjlfmi_normal.jpg" TargetMode="External"/><Relationship Id="rId344" Type="http://schemas.openxmlformats.org/officeDocument/2006/relationships/hyperlink" Target="https://pbs.twimg.com/tweet_video_thumb/EPwtAy_W4AIeDFm.jpg" TargetMode="External"/><Relationship Id="rId691" Type="http://schemas.openxmlformats.org/officeDocument/2006/relationships/hyperlink" Target="https://twitter.com/bo3bdulla0/status/1223863064950460416" TargetMode="External"/><Relationship Id="rId747" Type="http://schemas.openxmlformats.org/officeDocument/2006/relationships/hyperlink" Target="https://twitter.com/anosh__/status/1223890099567583234" TargetMode="External"/><Relationship Id="rId789" Type="http://schemas.openxmlformats.org/officeDocument/2006/relationships/hyperlink" Target="https://twitter.com/abdullaqat93/status/1223717616105246720" TargetMode="External"/><Relationship Id="rId41" Type="http://schemas.openxmlformats.org/officeDocument/2006/relationships/hyperlink" Target="http://pbs.twimg.com/profile_images/1215752036475600902/hambIfdt_normal.jpg" TargetMode="External"/><Relationship Id="rId83" Type="http://schemas.openxmlformats.org/officeDocument/2006/relationships/hyperlink" Target="http://pbs.twimg.com/profile_images/1185426756079099904/kLdSOJ14_normal.jpg" TargetMode="External"/><Relationship Id="rId179" Type="http://schemas.openxmlformats.org/officeDocument/2006/relationships/hyperlink" Target="http://pbs.twimg.com/profile_images/1168972287133069312/ee583uUk_normal.jpg" TargetMode="External"/><Relationship Id="rId386" Type="http://schemas.openxmlformats.org/officeDocument/2006/relationships/hyperlink" Target="http://pbs.twimg.com/profile_images/890306072635985920/9hqX3tB0_normal.jpg" TargetMode="External"/><Relationship Id="rId551" Type="http://schemas.openxmlformats.org/officeDocument/2006/relationships/hyperlink" Target="https://twitter.com/ahmadqtr/status/1223712479051689985" TargetMode="External"/><Relationship Id="rId593" Type="http://schemas.openxmlformats.org/officeDocument/2006/relationships/hyperlink" Target="https://twitter.com/nialhammadi/status/1223759373991804928" TargetMode="External"/><Relationship Id="rId607" Type="http://schemas.openxmlformats.org/officeDocument/2006/relationships/hyperlink" Target="https://twitter.com/almanso52233757/status/1223801011892035584" TargetMode="External"/><Relationship Id="rId649" Type="http://schemas.openxmlformats.org/officeDocument/2006/relationships/hyperlink" Target="https://twitter.com/amghnim/status/1223679648833384449" TargetMode="External"/><Relationship Id="rId814" Type="http://schemas.openxmlformats.org/officeDocument/2006/relationships/hyperlink" Target="https://twitter.com/umjassim_75/status/1223948667176046593" TargetMode="External"/><Relationship Id="rId856" Type="http://schemas.openxmlformats.org/officeDocument/2006/relationships/hyperlink" Target="https://twitter.com/essaalriamy/status/1224002131952271362" TargetMode="External"/><Relationship Id="rId190" Type="http://schemas.openxmlformats.org/officeDocument/2006/relationships/hyperlink" Target="http://pbs.twimg.com/profile_images/1202294036096323585/8AWfc9wW_normal.jpg" TargetMode="External"/><Relationship Id="rId204" Type="http://schemas.openxmlformats.org/officeDocument/2006/relationships/hyperlink" Target="http://pbs.twimg.com/profile_images/1073960475983925248/97WYctiu_normal.jpg" TargetMode="External"/><Relationship Id="rId246" Type="http://schemas.openxmlformats.org/officeDocument/2006/relationships/hyperlink" Target="http://pbs.twimg.com/profile_images/693548376374317057/4sdA6o0c_normal.jpg" TargetMode="External"/><Relationship Id="rId288" Type="http://schemas.openxmlformats.org/officeDocument/2006/relationships/hyperlink" Target="http://pbs.twimg.com/profile_images/1223320088293658624/AyMThxe9_normal.jpg" TargetMode="External"/><Relationship Id="rId411" Type="http://schemas.openxmlformats.org/officeDocument/2006/relationships/hyperlink" Target="http://pbs.twimg.com/profile_images/1199237334463631365/Qi86Abff_normal.jpg" TargetMode="External"/><Relationship Id="rId453" Type="http://schemas.openxmlformats.org/officeDocument/2006/relationships/hyperlink" Target="https://twitter.com/danaalshahwani/status/1223510001047756800" TargetMode="External"/><Relationship Id="rId509" Type="http://schemas.openxmlformats.org/officeDocument/2006/relationships/hyperlink" Target="https://twitter.com/khalid_alsaif72/status/1223690607643762688" TargetMode="External"/><Relationship Id="rId660" Type="http://schemas.openxmlformats.org/officeDocument/2006/relationships/hyperlink" Target="https://twitter.com/ilbedi3/status/1223711825730179078" TargetMode="External"/><Relationship Id="rId106" Type="http://schemas.openxmlformats.org/officeDocument/2006/relationships/hyperlink" Target="http://pbs.twimg.com/profile_images/1222563812093632512/mCAWymGD_normal.jpg" TargetMode="External"/><Relationship Id="rId313" Type="http://schemas.openxmlformats.org/officeDocument/2006/relationships/hyperlink" Target="http://pbs.twimg.com/profile_images/1212413718937645058/UePiO0wW_normal.jpg" TargetMode="External"/><Relationship Id="rId495" Type="http://schemas.openxmlformats.org/officeDocument/2006/relationships/hyperlink" Target="https://twitter.com/dabsanjobran/status/1223678302386315265" TargetMode="External"/><Relationship Id="rId716" Type="http://schemas.openxmlformats.org/officeDocument/2006/relationships/hyperlink" Target="https://twitter.com/p1ueqevv9zzkgem/status/1223876077812174850" TargetMode="External"/><Relationship Id="rId758" Type="http://schemas.openxmlformats.org/officeDocument/2006/relationships/hyperlink" Target="https://twitter.com/maryam_alyaf3i/status/1223894085880242177" TargetMode="External"/><Relationship Id="rId10" Type="http://schemas.openxmlformats.org/officeDocument/2006/relationships/hyperlink" Target="https://pbs.twimg.com/ext_tw_video_thumb/1223671552383819777/pu/img/IP3CwYUdPz50r9g_.jpg" TargetMode="External"/><Relationship Id="rId52" Type="http://schemas.openxmlformats.org/officeDocument/2006/relationships/hyperlink" Target="http://pbs.twimg.com/profile_images/1216021537305845763/W_mXTp9N_normal.jpg" TargetMode="External"/><Relationship Id="rId94" Type="http://schemas.openxmlformats.org/officeDocument/2006/relationships/hyperlink" Target="http://pbs.twimg.com/profile_images/1169961789058162690/TNa_dTBj_normal.jpg" TargetMode="External"/><Relationship Id="rId148" Type="http://schemas.openxmlformats.org/officeDocument/2006/relationships/hyperlink" Target="http://pbs.twimg.com/profile_images/890460680847073282/jqN2eAP7_normal.jpg" TargetMode="External"/><Relationship Id="rId355" Type="http://schemas.openxmlformats.org/officeDocument/2006/relationships/hyperlink" Target="http://pbs.twimg.com/profile_images/1003781647899058176/UXEacVy__normal.jpg" TargetMode="External"/><Relationship Id="rId397" Type="http://schemas.openxmlformats.org/officeDocument/2006/relationships/hyperlink" Target="https://pbs.twimg.com/media/EPxlzY_XkAIZC9S.jpg" TargetMode="External"/><Relationship Id="rId520" Type="http://schemas.openxmlformats.org/officeDocument/2006/relationships/hyperlink" Target="https://twitter.com/alqahtane_fahad/status/1223694406991196161" TargetMode="External"/><Relationship Id="rId562" Type="http://schemas.openxmlformats.org/officeDocument/2006/relationships/hyperlink" Target="https://twitter.com/jdh0p/status/1223722427810820096" TargetMode="External"/><Relationship Id="rId618" Type="http://schemas.openxmlformats.org/officeDocument/2006/relationships/hyperlink" Target="https://twitter.com/essadiaries/status/1223671606029045760" TargetMode="External"/><Relationship Id="rId825" Type="http://schemas.openxmlformats.org/officeDocument/2006/relationships/hyperlink" Target="https://twitter.com/tariq_qatar82/status/1223963774119501824" TargetMode="External"/><Relationship Id="rId215" Type="http://schemas.openxmlformats.org/officeDocument/2006/relationships/hyperlink" Target="http://pbs.twimg.com/profile_images/1160138388500025349/NLnXKhoG_normal.jpg" TargetMode="External"/><Relationship Id="rId257" Type="http://schemas.openxmlformats.org/officeDocument/2006/relationships/hyperlink" Target="http://pbs.twimg.com/profile_images/1209457973925437440/0gPV9gwR_normal.jpg" TargetMode="External"/><Relationship Id="rId422" Type="http://schemas.openxmlformats.org/officeDocument/2006/relationships/hyperlink" Target="http://pbs.twimg.com/profile_images/1047175252567056384/cyRFWgJl_normal.jpg" TargetMode="External"/><Relationship Id="rId464" Type="http://schemas.openxmlformats.org/officeDocument/2006/relationships/hyperlink" Target="https://twitter.com/xx__1l/status/1223593152000536581" TargetMode="External"/><Relationship Id="rId867" Type="http://schemas.openxmlformats.org/officeDocument/2006/relationships/hyperlink" Target="https://twitter.com/jbt_86/status/1223674762980970500" TargetMode="External"/><Relationship Id="rId299" Type="http://schemas.openxmlformats.org/officeDocument/2006/relationships/hyperlink" Target="http://pbs.twimg.com/profile_images/1170410594538807298/OPJkKDek_normal.jpg" TargetMode="External"/><Relationship Id="rId727" Type="http://schemas.openxmlformats.org/officeDocument/2006/relationships/hyperlink" Target="https://twitter.com/inkofthoughts/status/1223885520335523841" TargetMode="External"/><Relationship Id="rId63" Type="http://schemas.openxmlformats.org/officeDocument/2006/relationships/hyperlink" Target="http://pbs.twimg.com/profile_images/1169204371768451074/GWPvDOCN_normal.jpg" TargetMode="External"/><Relationship Id="rId159" Type="http://schemas.openxmlformats.org/officeDocument/2006/relationships/hyperlink" Target="http://pbs.twimg.com/profile_images/1185630905173467136/Lj-4-r-m_normal.jpg" TargetMode="External"/><Relationship Id="rId366" Type="http://schemas.openxmlformats.org/officeDocument/2006/relationships/hyperlink" Target="http://pbs.twimg.com/profile_images/1223830154943901696/CKcS3w1z_normal.jpg" TargetMode="External"/><Relationship Id="rId573" Type="http://schemas.openxmlformats.org/officeDocument/2006/relationships/hyperlink" Target="https://twitter.com/alzaiiin/status/1223731485045293056" TargetMode="External"/><Relationship Id="rId780" Type="http://schemas.openxmlformats.org/officeDocument/2006/relationships/hyperlink" Target="https://twitter.com/ghdooi/status/1223913544208519169" TargetMode="External"/><Relationship Id="rId226" Type="http://schemas.openxmlformats.org/officeDocument/2006/relationships/hyperlink" Target="http://pbs.twimg.com/profile_images/1151797134473289728/Gn-FlaWw_normal.jpg" TargetMode="External"/><Relationship Id="rId433" Type="http://schemas.openxmlformats.org/officeDocument/2006/relationships/hyperlink" Target="http://pbs.twimg.com/profile_images/917156049920122881/nw1n093s_normal.jpg" TargetMode="External"/><Relationship Id="rId878" Type="http://schemas.openxmlformats.org/officeDocument/2006/relationships/hyperlink" Target="https://twitter.com/_nouribk/status/1224014103049572355" TargetMode="External"/><Relationship Id="rId640" Type="http://schemas.openxmlformats.org/officeDocument/2006/relationships/hyperlink" Target="https://twitter.com/om_naif80/status/1223828319134715904" TargetMode="External"/><Relationship Id="rId738" Type="http://schemas.openxmlformats.org/officeDocument/2006/relationships/hyperlink" Target="https://twitter.com/a942__/status/1223888379009478656" TargetMode="External"/><Relationship Id="rId74" Type="http://schemas.openxmlformats.org/officeDocument/2006/relationships/hyperlink" Target="http://pbs.twimg.com/profile_images/884820096870359040/UcQ03vwK_normal.jpg" TargetMode="External"/><Relationship Id="rId377" Type="http://schemas.openxmlformats.org/officeDocument/2006/relationships/hyperlink" Target="http://pbs.twimg.com/profile_images/1738291271/IMG_0010_normal.JPG" TargetMode="External"/><Relationship Id="rId500" Type="http://schemas.openxmlformats.org/officeDocument/2006/relationships/hyperlink" Target="https://twitter.com/hhtsmn/status/1223683876830285827" TargetMode="External"/><Relationship Id="rId584" Type="http://schemas.openxmlformats.org/officeDocument/2006/relationships/hyperlink" Target="https://twitter.com/yousef94_/status/1223738431626534917" TargetMode="External"/><Relationship Id="rId805" Type="http://schemas.openxmlformats.org/officeDocument/2006/relationships/hyperlink" Target="https://twitter.com/almendani/status/1223942279867654144" TargetMode="External"/><Relationship Id="rId5" Type="http://schemas.openxmlformats.org/officeDocument/2006/relationships/hyperlink" Target="https://pbs.twimg.com/media/EPsmWBuX0AAOH5H.jpg" TargetMode="External"/><Relationship Id="rId237" Type="http://schemas.openxmlformats.org/officeDocument/2006/relationships/hyperlink" Target="http://pbs.twimg.com/profile_images/1161623534134673410/xHWyoEta_normal.jpg" TargetMode="External"/><Relationship Id="rId791" Type="http://schemas.openxmlformats.org/officeDocument/2006/relationships/hyperlink" Target="https://twitter.com/bozaid_alyafei/status/1223922892284579840" TargetMode="External"/><Relationship Id="rId889" Type="http://schemas.openxmlformats.org/officeDocument/2006/relationships/vmlDrawing" Target="../drawings/vmlDrawing1.vml"/><Relationship Id="rId444" Type="http://schemas.openxmlformats.org/officeDocument/2006/relationships/hyperlink" Target="http://pbs.twimg.com/profile_images/872228753841246208/5kjvlhC4_normal.jpg" TargetMode="External"/><Relationship Id="rId651" Type="http://schemas.openxmlformats.org/officeDocument/2006/relationships/hyperlink" Target="https://twitter.com/_fahadalmalki/status/1223832988875706369" TargetMode="External"/><Relationship Id="rId749" Type="http://schemas.openxmlformats.org/officeDocument/2006/relationships/hyperlink" Target="https://twitter.com/elbasiony_osama/status/1223890583078559744" TargetMode="External"/><Relationship Id="rId290" Type="http://schemas.openxmlformats.org/officeDocument/2006/relationships/hyperlink" Target="http://pbs.twimg.com/profile_images/1223320088293658624/AyMThxe9_normal.jpg" TargetMode="External"/><Relationship Id="rId304" Type="http://schemas.openxmlformats.org/officeDocument/2006/relationships/hyperlink" Target="http://pbs.twimg.com/profile_images/1140599178470576129/bhWjlfmi_normal.jpg" TargetMode="External"/><Relationship Id="rId388" Type="http://schemas.openxmlformats.org/officeDocument/2006/relationships/hyperlink" Target="http://pbs.twimg.com/profile_images/1201597768072077315/06_BZZI8_normal.jpg" TargetMode="External"/><Relationship Id="rId511" Type="http://schemas.openxmlformats.org/officeDocument/2006/relationships/hyperlink" Target="https://twitter.com/ay_aliabdullah/status/1223691121118924806" TargetMode="External"/><Relationship Id="rId609" Type="http://schemas.openxmlformats.org/officeDocument/2006/relationships/hyperlink" Target="https://twitter.com/dariq6r/status/1223801700395507712" TargetMode="External"/><Relationship Id="rId85" Type="http://schemas.openxmlformats.org/officeDocument/2006/relationships/hyperlink" Target="http://pbs.twimg.com/profile_images/1223591059055357952/DvjdrDdy_normal.jpg" TargetMode="External"/><Relationship Id="rId150" Type="http://schemas.openxmlformats.org/officeDocument/2006/relationships/hyperlink" Target="http://pbs.twimg.com/profile_images/1221192436900253696/9HFe1RBs_normal.jpg" TargetMode="External"/><Relationship Id="rId595" Type="http://schemas.openxmlformats.org/officeDocument/2006/relationships/hyperlink" Target="https://twitter.com/nouni97_/status/1223676996879695872" TargetMode="External"/><Relationship Id="rId816" Type="http://schemas.openxmlformats.org/officeDocument/2006/relationships/hyperlink" Target="https://twitter.com/alshebani88/status/1223948787787468800" TargetMode="External"/><Relationship Id="rId248" Type="http://schemas.openxmlformats.org/officeDocument/2006/relationships/hyperlink" Target="http://pbs.twimg.com/profile_images/983919045668990976/K3ocqEbM_normal.jpg" TargetMode="External"/><Relationship Id="rId455" Type="http://schemas.openxmlformats.org/officeDocument/2006/relationships/hyperlink" Target="https://twitter.com/omarshg/status/1223536924637507584" TargetMode="External"/><Relationship Id="rId662" Type="http://schemas.openxmlformats.org/officeDocument/2006/relationships/hyperlink" Target="https://twitter.com/almufta7_m/status/1223841050067783680" TargetMode="External"/><Relationship Id="rId12" Type="http://schemas.openxmlformats.org/officeDocument/2006/relationships/hyperlink" Target="https://pbs.twimg.com/tweet_video_thumb/EPvongyXUAAkghh.jpg" TargetMode="External"/><Relationship Id="rId108" Type="http://schemas.openxmlformats.org/officeDocument/2006/relationships/hyperlink" Target="http://pbs.twimg.com/profile_images/867848824005505024/A5EXiGl0_normal.jpg" TargetMode="External"/><Relationship Id="rId315" Type="http://schemas.openxmlformats.org/officeDocument/2006/relationships/hyperlink" Target="http://pbs.twimg.com/profile_images/1222356833916067840/bQ1y10XE_normal.jpg" TargetMode="External"/><Relationship Id="rId522" Type="http://schemas.openxmlformats.org/officeDocument/2006/relationships/hyperlink" Target="https://twitter.com/_meem_m/status/1223694498334683136" TargetMode="External"/><Relationship Id="rId96" Type="http://schemas.openxmlformats.org/officeDocument/2006/relationships/hyperlink" Target="http://pbs.twimg.com/profile_images/1159271723969187840/2GfRq-c7_normal.jpg" TargetMode="External"/><Relationship Id="rId161" Type="http://schemas.openxmlformats.org/officeDocument/2006/relationships/hyperlink" Target="http://pbs.twimg.com/profile_images/938096805895585792/YMb9gesB_normal.jpg" TargetMode="External"/><Relationship Id="rId399" Type="http://schemas.openxmlformats.org/officeDocument/2006/relationships/hyperlink" Target="http://pbs.twimg.com/profile_images/1019514860441427969/7mQCd9CM_normal.jpg" TargetMode="External"/><Relationship Id="rId827" Type="http://schemas.openxmlformats.org/officeDocument/2006/relationships/hyperlink" Target="https://twitter.com/_mentalita7/status/1223965141953282048" TargetMode="External"/><Relationship Id="rId259" Type="http://schemas.openxmlformats.org/officeDocument/2006/relationships/hyperlink" Target="http://pbs.twimg.com/profile_images/1211566568980787201/TUDyn1Or_normal.jpg" TargetMode="External"/><Relationship Id="rId466" Type="http://schemas.openxmlformats.org/officeDocument/2006/relationships/hyperlink" Target="https://twitter.com/ohlordagaaain/status/1223593905620504577" TargetMode="External"/><Relationship Id="rId673" Type="http://schemas.openxmlformats.org/officeDocument/2006/relationships/hyperlink" Target="https://twitter.com/alsak90380835/status/1223845490472648704" TargetMode="External"/><Relationship Id="rId880" Type="http://schemas.openxmlformats.org/officeDocument/2006/relationships/hyperlink" Target="https://twitter.com/aldohaa__/status/1224015789486936070" TargetMode="External"/><Relationship Id="rId23" Type="http://schemas.openxmlformats.org/officeDocument/2006/relationships/hyperlink" Target="http://pbs.twimg.com/profile_images/1223416073531334657/L7Tjj9km_normal.jpg" TargetMode="External"/><Relationship Id="rId119" Type="http://schemas.openxmlformats.org/officeDocument/2006/relationships/hyperlink" Target="http://pbs.twimg.com/profile_images/1069442284171812864/RX2t3edU_normal.jpg" TargetMode="External"/><Relationship Id="rId326" Type="http://schemas.openxmlformats.org/officeDocument/2006/relationships/hyperlink" Target="http://pbs.twimg.com/profile_images/1106192715014987776/Y9qllQPq_normal.jpg" TargetMode="External"/><Relationship Id="rId533" Type="http://schemas.openxmlformats.org/officeDocument/2006/relationships/hyperlink" Target="https://twitter.com/mariamaljattal/status/1223696730564239364" TargetMode="External"/><Relationship Id="rId740" Type="http://schemas.openxmlformats.org/officeDocument/2006/relationships/hyperlink" Target="https://twitter.com/marzoqi_w/status/1223865305157554179" TargetMode="External"/><Relationship Id="rId838" Type="http://schemas.openxmlformats.org/officeDocument/2006/relationships/hyperlink" Target="https://twitter.com/m7md_suwaid/status/1223864523116990465" TargetMode="External"/><Relationship Id="rId172" Type="http://schemas.openxmlformats.org/officeDocument/2006/relationships/hyperlink" Target="http://pbs.twimg.com/profile_images/1222395182622167043/oOKQxUPu_normal.jpg" TargetMode="External"/><Relationship Id="rId477" Type="http://schemas.openxmlformats.org/officeDocument/2006/relationships/hyperlink" Target="https://twitter.com/hotgirlhala/status/1223551828383715328" TargetMode="External"/><Relationship Id="rId600" Type="http://schemas.openxmlformats.org/officeDocument/2006/relationships/hyperlink" Target="https://twitter.com/metghlia/status/1223776518301790208" TargetMode="External"/><Relationship Id="rId684" Type="http://schemas.openxmlformats.org/officeDocument/2006/relationships/hyperlink" Target="https://twitter.com/___qatari___/status/1223852129573572609" TargetMode="External"/><Relationship Id="rId337" Type="http://schemas.openxmlformats.org/officeDocument/2006/relationships/hyperlink" Target="http://pbs.twimg.com/profile_images/946797236280848385/D9laH6Ek_normal.jpg" TargetMode="External"/><Relationship Id="rId891" Type="http://schemas.openxmlformats.org/officeDocument/2006/relationships/comments" Target="../comments1.xml"/><Relationship Id="rId34" Type="http://schemas.openxmlformats.org/officeDocument/2006/relationships/hyperlink" Target="http://pbs.twimg.com/profile_images/1222533841434423297/lcFjOgB9_normal.jpg" TargetMode="External"/><Relationship Id="rId544" Type="http://schemas.openxmlformats.org/officeDocument/2006/relationships/hyperlink" Target="https://twitter.com/boahmed20419636/status/1223709068755456006" TargetMode="External"/><Relationship Id="rId751" Type="http://schemas.openxmlformats.org/officeDocument/2006/relationships/hyperlink" Target="https://twitter.com/walahqa/status/1223891221204127744" TargetMode="External"/><Relationship Id="rId849" Type="http://schemas.openxmlformats.org/officeDocument/2006/relationships/hyperlink" Target="https://twitter.com/imusacni/status/1223859480628166659" TargetMode="External"/><Relationship Id="rId183" Type="http://schemas.openxmlformats.org/officeDocument/2006/relationships/hyperlink" Target="http://pbs.twimg.com/profile_images/1207010695444860931/GOYCCJ63_normal.jpg" TargetMode="External"/><Relationship Id="rId390" Type="http://schemas.openxmlformats.org/officeDocument/2006/relationships/hyperlink" Target="http://pbs.twimg.com/profile_images/1168969711767494659/5Slr2qLq_normal.jpg" TargetMode="External"/><Relationship Id="rId404" Type="http://schemas.openxmlformats.org/officeDocument/2006/relationships/hyperlink" Target="http://pbs.twimg.com/profile_images/1095093523093819395/1wO35n9P_normal.jpg" TargetMode="External"/><Relationship Id="rId611" Type="http://schemas.openxmlformats.org/officeDocument/2006/relationships/hyperlink" Target="https://twitter.com/mnasr0678/status/1223792623216926720" TargetMode="External"/><Relationship Id="rId250" Type="http://schemas.openxmlformats.org/officeDocument/2006/relationships/hyperlink" Target="http://pbs.twimg.com/profile_images/910415787386695680/sjYFtTTj_normal.jpg" TargetMode="External"/><Relationship Id="rId488" Type="http://schemas.openxmlformats.org/officeDocument/2006/relationships/hyperlink" Target="https://twitter.com/talalalkuwari/status/1223676228097531904" TargetMode="External"/><Relationship Id="rId695" Type="http://schemas.openxmlformats.org/officeDocument/2006/relationships/hyperlink" Target="https://twitter.com/iill_qtr/status/1223864853506424832" TargetMode="External"/><Relationship Id="rId709" Type="http://schemas.openxmlformats.org/officeDocument/2006/relationships/hyperlink" Target="https://twitter.com/rshmrii/status/1223875139391119361" TargetMode="External"/><Relationship Id="rId45" Type="http://schemas.openxmlformats.org/officeDocument/2006/relationships/hyperlink" Target="http://pbs.twimg.com/profile_images/1223696923858821120/9V9YqDxX_normal.jpg" TargetMode="External"/><Relationship Id="rId110" Type="http://schemas.openxmlformats.org/officeDocument/2006/relationships/hyperlink" Target="http://pbs.twimg.com/profile_images/893741178042109952/pj7JKbOc_normal.jpg" TargetMode="External"/><Relationship Id="rId348" Type="http://schemas.openxmlformats.org/officeDocument/2006/relationships/hyperlink" Target="http://pbs.twimg.com/profile_images/1213022451011072001/rAMerF3w_normal.jpg" TargetMode="External"/><Relationship Id="rId555" Type="http://schemas.openxmlformats.org/officeDocument/2006/relationships/hyperlink" Target="https://twitter.com/qtrmemeta/status/1223719469916266504" TargetMode="External"/><Relationship Id="rId762" Type="http://schemas.openxmlformats.org/officeDocument/2006/relationships/hyperlink" Target="https://twitter.com/jassim5006/status/1223896838069194753" TargetMode="External"/><Relationship Id="rId194" Type="http://schemas.openxmlformats.org/officeDocument/2006/relationships/hyperlink" Target="http://pbs.twimg.com/profile_images/1172210422591709184/OkzHSYu9_normal.jpg" TargetMode="External"/><Relationship Id="rId208" Type="http://schemas.openxmlformats.org/officeDocument/2006/relationships/hyperlink" Target="http://pbs.twimg.com/profile_images/1211871858477469696/3XWcUlqx_normal.jpg" TargetMode="External"/><Relationship Id="rId415" Type="http://schemas.openxmlformats.org/officeDocument/2006/relationships/hyperlink" Target="http://pbs.twimg.com/profile_images/1198151134956965889/Rx4SyiSx_normal.jpg" TargetMode="External"/><Relationship Id="rId622" Type="http://schemas.openxmlformats.org/officeDocument/2006/relationships/hyperlink" Target="https://twitter.com/_abmbm_/status/1223811365527261184" TargetMode="External"/><Relationship Id="rId261" Type="http://schemas.openxmlformats.org/officeDocument/2006/relationships/hyperlink" Target="http://pbs.twimg.com/profile_images/897198352118542337/jr1gazVB_normal.jpg" TargetMode="External"/><Relationship Id="rId499" Type="http://schemas.openxmlformats.org/officeDocument/2006/relationships/hyperlink" Target="https://twitter.com/a1awaji/status/1223682854082793472" TargetMode="External"/><Relationship Id="rId56" Type="http://schemas.openxmlformats.org/officeDocument/2006/relationships/hyperlink" Target="http://pbs.twimg.com/profile_images/1223013766331281409/Qq0kFuZn_normal.jpg" TargetMode="External"/><Relationship Id="rId359" Type="http://schemas.openxmlformats.org/officeDocument/2006/relationships/hyperlink" Target="http://pbs.twimg.com/profile_images/1042481136293818369/iD9o7sL5_normal.jpg" TargetMode="External"/><Relationship Id="rId566" Type="http://schemas.openxmlformats.org/officeDocument/2006/relationships/hyperlink" Target="https://twitter.com/_1aishaa/status/1223726334918168576" TargetMode="External"/><Relationship Id="rId773" Type="http://schemas.openxmlformats.org/officeDocument/2006/relationships/hyperlink" Target="https://twitter.com/asmaa1102/status/1223902663236116480" TargetMode="External"/><Relationship Id="rId121" Type="http://schemas.openxmlformats.org/officeDocument/2006/relationships/hyperlink" Target="http://pbs.twimg.com/profile_images/1091378537486008320/8mEM9GHr_normal.jpg" TargetMode="External"/><Relationship Id="rId219" Type="http://schemas.openxmlformats.org/officeDocument/2006/relationships/hyperlink" Target="http://pbs.twimg.com/profile_images/1219998874401636352/hOkKaQG8_normal.jpg" TargetMode="External"/><Relationship Id="rId426" Type="http://schemas.openxmlformats.org/officeDocument/2006/relationships/hyperlink" Target="http://pbs.twimg.com/profile_images/1112027554532245504/NWbHFAYv_normal.jpg" TargetMode="External"/><Relationship Id="rId633" Type="http://schemas.openxmlformats.org/officeDocument/2006/relationships/hyperlink" Target="https://twitter.com/abderaoufsouil1/status/1223825902548725760" TargetMode="External"/><Relationship Id="rId840" Type="http://schemas.openxmlformats.org/officeDocument/2006/relationships/hyperlink" Target="https://twitter.com/ahsuhalt/status/1223989529536802821" TargetMode="External"/><Relationship Id="rId67" Type="http://schemas.openxmlformats.org/officeDocument/2006/relationships/hyperlink" Target="http://pbs.twimg.com/profile_images/1223324402265268230/ulr0ueZf_normal.jpg" TargetMode="External"/><Relationship Id="rId272" Type="http://schemas.openxmlformats.org/officeDocument/2006/relationships/hyperlink" Target="http://pbs.twimg.com/profile_images/867816053501513728/8UwoEwZf_normal.jpg" TargetMode="External"/><Relationship Id="rId577" Type="http://schemas.openxmlformats.org/officeDocument/2006/relationships/hyperlink" Target="https://twitter.com/juaithssa/status/1223686511033487361" TargetMode="External"/><Relationship Id="rId700" Type="http://schemas.openxmlformats.org/officeDocument/2006/relationships/hyperlink" Target="https://twitter.com/alattiyah_/status/1223867878157570048" TargetMode="External"/><Relationship Id="rId132" Type="http://schemas.openxmlformats.org/officeDocument/2006/relationships/hyperlink" Target="http://pbs.twimg.com/profile_images/1218669052337344512/YLQBDEMO_normal.jpg" TargetMode="External"/><Relationship Id="rId784" Type="http://schemas.openxmlformats.org/officeDocument/2006/relationships/hyperlink" Target="https://twitter.com/alahmadabdulo/status/1223918037600034817" TargetMode="External"/><Relationship Id="rId437" Type="http://schemas.openxmlformats.org/officeDocument/2006/relationships/hyperlink" Target="http://pbs.twimg.com/profile_images/1211219678460366849/KrcQGuqi_normal.jpg" TargetMode="External"/><Relationship Id="rId644" Type="http://schemas.openxmlformats.org/officeDocument/2006/relationships/hyperlink" Target="https://twitter.com/alshamkha262/status/1223808650554347522" TargetMode="External"/><Relationship Id="rId851" Type="http://schemas.openxmlformats.org/officeDocument/2006/relationships/hyperlink" Target="https://twitter.com/902_almudahka/status/1224000146674982914" TargetMode="External"/><Relationship Id="rId283" Type="http://schemas.openxmlformats.org/officeDocument/2006/relationships/hyperlink" Target="http://pbs.twimg.com/profile_images/1003777768276967424/VarerILi_normal.jpg" TargetMode="External"/><Relationship Id="rId490" Type="http://schemas.openxmlformats.org/officeDocument/2006/relationships/hyperlink" Target="https://twitter.com/evident87/status/1223676529756065794" TargetMode="External"/><Relationship Id="rId504" Type="http://schemas.openxmlformats.org/officeDocument/2006/relationships/hyperlink" Target="https://twitter.com/qtr55543311/status/1223686755519467523" TargetMode="External"/><Relationship Id="rId711" Type="http://schemas.openxmlformats.org/officeDocument/2006/relationships/hyperlink" Target="https://twitter.com/jovial_qtr/status/1223875654829137921" TargetMode="External"/><Relationship Id="rId78" Type="http://schemas.openxmlformats.org/officeDocument/2006/relationships/hyperlink" Target="http://pbs.twimg.com/profile_images/1200550376849711106/1tZk38Dg_normal.jpg" TargetMode="External"/><Relationship Id="rId143" Type="http://schemas.openxmlformats.org/officeDocument/2006/relationships/hyperlink" Target="http://pbs.twimg.com/profile_images/956818063147655168/27U6sGic_normal.jpg" TargetMode="External"/><Relationship Id="rId350" Type="http://schemas.openxmlformats.org/officeDocument/2006/relationships/hyperlink" Target="http://pbs.twimg.com/profile_images/1220095956777152514/E-AxK0TK_normal.jpg" TargetMode="External"/><Relationship Id="rId588" Type="http://schemas.openxmlformats.org/officeDocument/2006/relationships/hyperlink" Target="https://twitter.com/khalidm64224444/status/1223746181622325251" TargetMode="External"/><Relationship Id="rId795" Type="http://schemas.openxmlformats.org/officeDocument/2006/relationships/hyperlink" Target="https://twitter.com/9areral8lam/status/1223928524823842816" TargetMode="External"/><Relationship Id="rId809" Type="http://schemas.openxmlformats.org/officeDocument/2006/relationships/hyperlink" Target="https://twitter.com/sbins00974/status/1223943885292036098" TargetMode="External"/><Relationship Id="rId9" Type="http://schemas.openxmlformats.org/officeDocument/2006/relationships/hyperlink" Target="https://pbs.twimg.com/ext_tw_video_thumb/1223676878550175744/pu/img/8uiDzFszn19WepCP.jpg" TargetMode="External"/><Relationship Id="rId210" Type="http://schemas.openxmlformats.org/officeDocument/2006/relationships/hyperlink" Target="http://pbs.twimg.com/profile_images/1572513416/image_normal.jpg" TargetMode="External"/><Relationship Id="rId448" Type="http://schemas.openxmlformats.org/officeDocument/2006/relationships/hyperlink" Target="http://pbs.twimg.com/profile_images/1215553835319595008/_Wrad2RZ_normal.jpg" TargetMode="External"/><Relationship Id="rId655" Type="http://schemas.openxmlformats.org/officeDocument/2006/relationships/hyperlink" Target="https://twitter.com/aisha__2022/status/1223837732306391040" TargetMode="External"/><Relationship Id="rId862" Type="http://schemas.openxmlformats.org/officeDocument/2006/relationships/hyperlink" Target="https://twitter.com/alalmass/status/1224003455385292800" TargetMode="External"/><Relationship Id="rId294" Type="http://schemas.openxmlformats.org/officeDocument/2006/relationships/hyperlink" Target="http://pbs.twimg.com/profile_images/1145882125557739521/674QPGSt_normal.jpg" TargetMode="External"/><Relationship Id="rId308" Type="http://schemas.openxmlformats.org/officeDocument/2006/relationships/hyperlink" Target="http://pbs.twimg.com/profile_images/1223148908135813122/xve5bObv_normal.jpg" TargetMode="External"/><Relationship Id="rId515" Type="http://schemas.openxmlformats.org/officeDocument/2006/relationships/hyperlink" Target="https://twitter.com/snad_974/status/1223691668563595264" TargetMode="External"/><Relationship Id="rId722" Type="http://schemas.openxmlformats.org/officeDocument/2006/relationships/hyperlink" Target="https://twitter.com/__sumaya__/status/1223878054369546246" TargetMode="External"/><Relationship Id="rId89" Type="http://schemas.openxmlformats.org/officeDocument/2006/relationships/hyperlink" Target="http://pbs.twimg.com/profile_images/1188148685491916800/Pca9hG3M_normal.jpg" TargetMode="External"/><Relationship Id="rId154" Type="http://schemas.openxmlformats.org/officeDocument/2006/relationships/hyperlink" Target="http://pbs.twimg.com/profile_images/1188362741259460609/1nNX5QXl_normal.jpg" TargetMode="External"/><Relationship Id="rId361" Type="http://schemas.openxmlformats.org/officeDocument/2006/relationships/hyperlink" Target="http://pbs.twimg.com/profile_images/993896260326305795/-UIf00eN_normal.jpg" TargetMode="External"/><Relationship Id="rId599" Type="http://schemas.openxmlformats.org/officeDocument/2006/relationships/hyperlink" Target="https://twitter.com/qat__91/status/1223766874439213058" TargetMode="External"/><Relationship Id="rId459" Type="http://schemas.openxmlformats.org/officeDocument/2006/relationships/hyperlink" Target="https://twitter.com/ama21aa/status/1223550577457713153" TargetMode="External"/><Relationship Id="rId666" Type="http://schemas.openxmlformats.org/officeDocument/2006/relationships/hyperlink" Target="https://twitter.com/fahad84alkuwari/status/1223842787327651845" TargetMode="External"/><Relationship Id="rId873" Type="http://schemas.openxmlformats.org/officeDocument/2006/relationships/hyperlink" Target="https://twitter.com/k_k_24_24/status/1224011159956750341" TargetMode="External"/><Relationship Id="rId16" Type="http://schemas.openxmlformats.org/officeDocument/2006/relationships/hyperlink" Target="https://pbs.twimg.com/tweet_video_thumb/EPwtAy_W4AIeDFm.jpg" TargetMode="External"/><Relationship Id="rId221" Type="http://schemas.openxmlformats.org/officeDocument/2006/relationships/hyperlink" Target="http://pbs.twimg.com/profile_images/1126258004670730245/0T6cK-ki_normal.jpg" TargetMode="External"/><Relationship Id="rId319" Type="http://schemas.openxmlformats.org/officeDocument/2006/relationships/hyperlink" Target="http://abs.twimg.com/sticky/default_profile_images/default_profile_normal.png" TargetMode="External"/><Relationship Id="rId526" Type="http://schemas.openxmlformats.org/officeDocument/2006/relationships/hyperlink" Target="https://twitter.com/__7095/status/1223695573951434759" TargetMode="External"/><Relationship Id="rId733" Type="http://schemas.openxmlformats.org/officeDocument/2006/relationships/hyperlink" Target="https://twitter.com/oohendoo/status/1223886481523191810" TargetMode="External"/><Relationship Id="rId165" Type="http://schemas.openxmlformats.org/officeDocument/2006/relationships/hyperlink" Target="https://pbs.twimg.com/ext_tw_video_thumb/1223676878550175744/pu/img/8uiDzFszn19WepCP.jpg" TargetMode="External"/><Relationship Id="rId372" Type="http://schemas.openxmlformats.org/officeDocument/2006/relationships/hyperlink" Target="http://pbs.twimg.com/profile_images/1138832144904654849/lCvAANUt_normal.jpg" TargetMode="External"/><Relationship Id="rId677" Type="http://schemas.openxmlformats.org/officeDocument/2006/relationships/hyperlink" Target="https://twitter.com/eimanqatar/status/1223697551599316992" TargetMode="External"/><Relationship Id="rId800" Type="http://schemas.openxmlformats.org/officeDocument/2006/relationships/hyperlink" Target="https://twitter.com/sj2bgwdboyxt4cg/status/1223932684793192448" TargetMode="External"/><Relationship Id="rId232" Type="http://schemas.openxmlformats.org/officeDocument/2006/relationships/hyperlink" Target="http://pbs.twimg.com/profile_images/1220357087332405250/uF2h0nzA_normal.jpg" TargetMode="External"/><Relationship Id="rId884" Type="http://schemas.openxmlformats.org/officeDocument/2006/relationships/hyperlink" Target="https://api.twitter.com/1.1/geo/id/206c436ce43a43a3.json" TargetMode="External"/><Relationship Id="rId27" Type="http://schemas.openxmlformats.org/officeDocument/2006/relationships/hyperlink" Target="http://pbs.twimg.com/profile_images/1071288110976253952/ZjI1dOpH_normal.jpg" TargetMode="External"/><Relationship Id="rId537" Type="http://schemas.openxmlformats.org/officeDocument/2006/relationships/hyperlink" Target="https://twitter.com/mm14961295/status/1223699638408171521" TargetMode="External"/><Relationship Id="rId744" Type="http://schemas.openxmlformats.org/officeDocument/2006/relationships/hyperlink" Target="https://twitter.com/roo7q6r/status/1223889440025796609" TargetMode="External"/><Relationship Id="rId80" Type="http://schemas.openxmlformats.org/officeDocument/2006/relationships/hyperlink" Target="http://pbs.twimg.com/profile_images/1188836981385682944/HAVcGjyY_normal.jpg" TargetMode="External"/><Relationship Id="rId176" Type="http://schemas.openxmlformats.org/officeDocument/2006/relationships/hyperlink" Target="http://pbs.twimg.com/profile_images/1074962128417841152/C776TMKv_normal.jpg" TargetMode="External"/><Relationship Id="rId383" Type="http://schemas.openxmlformats.org/officeDocument/2006/relationships/hyperlink" Target="http://pbs.twimg.com/profile_images/986569748237336576/uaICCSxP_normal.jpg" TargetMode="External"/><Relationship Id="rId590" Type="http://schemas.openxmlformats.org/officeDocument/2006/relationships/hyperlink" Target="https://twitter.com/meem_only/status/1223747598114226177" TargetMode="External"/><Relationship Id="rId604" Type="http://schemas.openxmlformats.org/officeDocument/2006/relationships/hyperlink" Target="https://twitter.com/sabreen07938322/status/1223789345246797826" TargetMode="External"/><Relationship Id="rId811" Type="http://schemas.openxmlformats.org/officeDocument/2006/relationships/hyperlink" Target="https://twitter.com/202qt/status/1223947339968208896" TargetMode="External"/><Relationship Id="rId243" Type="http://schemas.openxmlformats.org/officeDocument/2006/relationships/hyperlink" Target="http://pbs.twimg.com/profile_images/1188751614468935680/OSO8OpqL_normal.jpg" TargetMode="External"/><Relationship Id="rId450" Type="http://schemas.openxmlformats.org/officeDocument/2006/relationships/hyperlink" Target="http://pbs.twimg.com/profile_images/1212550478183186432/OYgbUDSM_normal.jpg" TargetMode="External"/><Relationship Id="rId688" Type="http://schemas.openxmlformats.org/officeDocument/2006/relationships/hyperlink" Target="https://twitter.com/faiaz83/status/1223860071165239296" TargetMode="External"/><Relationship Id="rId38" Type="http://schemas.openxmlformats.org/officeDocument/2006/relationships/hyperlink" Target="https://pbs.twimg.com/media/EPsmWBuX0AAOH5H.jpg" TargetMode="External"/><Relationship Id="rId103" Type="http://schemas.openxmlformats.org/officeDocument/2006/relationships/hyperlink" Target="http://pbs.twimg.com/profile_images/1169035375739904006/8Zj8MKvj_normal.jpg" TargetMode="External"/><Relationship Id="rId310" Type="http://schemas.openxmlformats.org/officeDocument/2006/relationships/hyperlink" Target="http://pbs.twimg.com/profile_images/1100795263071997959/WvuiZy1W_normal.jpg" TargetMode="External"/><Relationship Id="rId548" Type="http://schemas.openxmlformats.org/officeDocument/2006/relationships/hyperlink" Target="https://twitter.com/esweera/status/1223711354986561537" TargetMode="External"/><Relationship Id="rId755" Type="http://schemas.openxmlformats.org/officeDocument/2006/relationships/hyperlink" Target="https://twitter.com/maryam_alyaf3i/status/1223854034630717440" TargetMode="External"/><Relationship Id="rId91" Type="http://schemas.openxmlformats.org/officeDocument/2006/relationships/hyperlink" Target="http://pbs.twimg.com/profile_images/894928375046975488/6Ej7wPOt_normal.jpg" TargetMode="External"/><Relationship Id="rId187" Type="http://schemas.openxmlformats.org/officeDocument/2006/relationships/hyperlink" Target="http://pbs.twimg.com/profile_images/1216155614507950080/OXbeoTch_normal.jpg" TargetMode="External"/><Relationship Id="rId394" Type="http://schemas.openxmlformats.org/officeDocument/2006/relationships/hyperlink" Target="http://pbs.twimg.com/profile_images/1013450549209911303/QdDK1RYm_normal.jpg" TargetMode="External"/><Relationship Id="rId408" Type="http://schemas.openxmlformats.org/officeDocument/2006/relationships/hyperlink" Target="http://pbs.twimg.com/profile_images/1207563552787091457/3jsE2wh5_normal.jpg" TargetMode="External"/><Relationship Id="rId615" Type="http://schemas.openxmlformats.org/officeDocument/2006/relationships/hyperlink" Target="https://twitter.com/bazooka_q6r/status/1223804654406053893" TargetMode="External"/><Relationship Id="rId822" Type="http://schemas.openxmlformats.org/officeDocument/2006/relationships/hyperlink" Target="https://twitter.com/q6r_81/status/1223952916270198784" TargetMode="External"/><Relationship Id="rId254" Type="http://schemas.openxmlformats.org/officeDocument/2006/relationships/hyperlink" Target="http://pbs.twimg.com/profile_images/1195850366648299520/pM9mysM1_normal.jpg" TargetMode="External"/><Relationship Id="rId699" Type="http://schemas.openxmlformats.org/officeDocument/2006/relationships/hyperlink" Target="https://twitter.com/ragdoll2000/status/1223866777333006336" TargetMode="External"/><Relationship Id="rId49" Type="http://schemas.openxmlformats.org/officeDocument/2006/relationships/hyperlink" Target="http://pbs.twimg.com/profile_images/1217311813743841280/xCCGfjno_normal.jpg" TargetMode="External"/><Relationship Id="rId114" Type="http://schemas.openxmlformats.org/officeDocument/2006/relationships/hyperlink" Target="http://pbs.twimg.com/profile_images/1211766648853716992/wcLq3ccs_normal.jpg" TargetMode="External"/><Relationship Id="rId461" Type="http://schemas.openxmlformats.org/officeDocument/2006/relationships/hyperlink" Target="https://twitter.com/lilywhi00429514/status/1223563800730914816" TargetMode="External"/><Relationship Id="rId559" Type="http://schemas.openxmlformats.org/officeDocument/2006/relationships/hyperlink" Target="https://twitter.com/fcb100000/status/1223721377666076674" TargetMode="External"/><Relationship Id="rId766" Type="http://schemas.openxmlformats.org/officeDocument/2006/relationships/hyperlink" Target="https://twitter.com/alharoonmariam/status/1223899764724551680" TargetMode="External"/><Relationship Id="rId198" Type="http://schemas.openxmlformats.org/officeDocument/2006/relationships/hyperlink" Target="http://pbs.twimg.com/profile_images/887479526459965440/3-GBICEW_normal.jpg" TargetMode="External"/><Relationship Id="rId321" Type="http://schemas.openxmlformats.org/officeDocument/2006/relationships/hyperlink" Target="http://pbs.twimg.com/profile_images/1182273812336988161/qgzXejyX_normal.jpg" TargetMode="External"/><Relationship Id="rId419" Type="http://schemas.openxmlformats.org/officeDocument/2006/relationships/hyperlink" Target="http://pbs.twimg.com/profile_images/1220103354631753730/vXYJMifM_normal.jpg" TargetMode="External"/><Relationship Id="rId626" Type="http://schemas.openxmlformats.org/officeDocument/2006/relationships/hyperlink" Target="https://twitter.com/qqq_9746/status/1223821144135958529" TargetMode="External"/><Relationship Id="rId833" Type="http://schemas.openxmlformats.org/officeDocument/2006/relationships/hyperlink" Target="https://twitter.com/___tamader/status/1223975226129747968" TargetMode="External"/><Relationship Id="rId265" Type="http://schemas.openxmlformats.org/officeDocument/2006/relationships/hyperlink" Target="http://pbs.twimg.com/profile_images/875735544193568768/MNpUR8rT_normal.jpg" TargetMode="External"/><Relationship Id="rId472" Type="http://schemas.openxmlformats.org/officeDocument/2006/relationships/hyperlink" Target="https://twitter.com/cognitive_err0r/status/1223621827437760517" TargetMode="External"/><Relationship Id="rId125" Type="http://schemas.openxmlformats.org/officeDocument/2006/relationships/hyperlink" Target="http://pbs.twimg.com/profile_images/1223911151085461504/rF7BAIrT_normal.jpg" TargetMode="External"/><Relationship Id="rId332" Type="http://schemas.openxmlformats.org/officeDocument/2006/relationships/hyperlink" Target="http://pbs.twimg.com/profile_images/1198291954485911552/WRcujh21_normal.jpg" TargetMode="External"/><Relationship Id="rId777" Type="http://schemas.openxmlformats.org/officeDocument/2006/relationships/hyperlink" Target="https://twitter.com/hamadqatar70/status/1223907611583664129" TargetMode="External"/><Relationship Id="rId637" Type="http://schemas.openxmlformats.org/officeDocument/2006/relationships/hyperlink" Target="https://twitter.com/1988muhammadali/status/1223827498422755328" TargetMode="External"/><Relationship Id="rId844" Type="http://schemas.openxmlformats.org/officeDocument/2006/relationships/hyperlink" Target="https://twitter.com/7almohannadi73/status/1223991281774399489" TargetMode="External"/><Relationship Id="rId276" Type="http://schemas.openxmlformats.org/officeDocument/2006/relationships/hyperlink" Target="http://pbs.twimg.com/profile_images/872786492938047488/SF74yXDE_normal.jpg" TargetMode="External"/><Relationship Id="rId483" Type="http://schemas.openxmlformats.org/officeDocument/2006/relationships/hyperlink" Target="https://twitter.com/queerqatari/status/1223670402079186945" TargetMode="External"/><Relationship Id="rId690" Type="http://schemas.openxmlformats.org/officeDocument/2006/relationships/hyperlink" Target="https://twitter.com/bent_albalad_/status/1223860910269370369" TargetMode="External"/><Relationship Id="rId704" Type="http://schemas.openxmlformats.org/officeDocument/2006/relationships/hyperlink" Target="https://twitter.com/bntqtrm2022/status/1223869847257468930" TargetMode="External"/><Relationship Id="rId40" Type="http://schemas.openxmlformats.org/officeDocument/2006/relationships/hyperlink" Target="http://pbs.twimg.com/profile_images/1222173643519799297/X831jDBU_normal.jpg" TargetMode="External"/><Relationship Id="rId136" Type="http://schemas.openxmlformats.org/officeDocument/2006/relationships/hyperlink" Target="http://pbs.twimg.com/profile_images/1210019587842101249/kyxtqZ8Z_normal.jpg" TargetMode="External"/><Relationship Id="rId343" Type="http://schemas.openxmlformats.org/officeDocument/2006/relationships/hyperlink" Target="http://pbs.twimg.com/profile_images/1159460543784243200/cns1HdoQ_normal.jpg" TargetMode="External"/><Relationship Id="rId550" Type="http://schemas.openxmlformats.org/officeDocument/2006/relationships/hyperlink" Target="https://twitter.com/h0o077/status/1223712464786903041" TargetMode="External"/><Relationship Id="rId788" Type="http://schemas.openxmlformats.org/officeDocument/2006/relationships/hyperlink" Target="https://twitter.com/12wrd79/status/1223921109466263553" TargetMode="External"/><Relationship Id="rId203" Type="http://schemas.openxmlformats.org/officeDocument/2006/relationships/hyperlink" Target="http://pbs.twimg.com/profile_images/1221324138322767872/d-f6p5AJ_normal.jpg" TargetMode="External"/><Relationship Id="rId648" Type="http://schemas.openxmlformats.org/officeDocument/2006/relationships/hyperlink" Target="https://twitter.com/safety_aba/status/1223829631557668869" TargetMode="External"/><Relationship Id="rId855" Type="http://schemas.openxmlformats.org/officeDocument/2006/relationships/hyperlink" Target="https://twitter.com/alhammadijassim/status/1223693249002516480" TargetMode="External"/><Relationship Id="rId287" Type="http://schemas.openxmlformats.org/officeDocument/2006/relationships/hyperlink" Target="http://pbs.twimg.com/profile_images/1190331436118749187/DslYTK8J_normal.jpg" TargetMode="External"/><Relationship Id="rId410" Type="http://schemas.openxmlformats.org/officeDocument/2006/relationships/hyperlink" Target="http://pbs.twimg.com/profile_images/1099009406635835397/dt8-Dawm_normal.jpg" TargetMode="External"/><Relationship Id="rId494" Type="http://schemas.openxmlformats.org/officeDocument/2006/relationships/hyperlink" Target="https://twitter.com/al_wajba/status/1223677375646486528" TargetMode="External"/><Relationship Id="rId508" Type="http://schemas.openxmlformats.org/officeDocument/2006/relationships/hyperlink" Target="https://twitter.com/ahmed3336598161/status/1223689934193774592" TargetMode="External"/><Relationship Id="rId715" Type="http://schemas.openxmlformats.org/officeDocument/2006/relationships/hyperlink" Target="https://twitter.com/p1ueqevv9zzkgem/status/1223876047042682880" TargetMode="External"/><Relationship Id="rId147" Type="http://schemas.openxmlformats.org/officeDocument/2006/relationships/hyperlink" Target="http://pbs.twimg.com/profile_images/1185426756079099904/kLdSOJ14_normal.jpg" TargetMode="External"/><Relationship Id="rId354" Type="http://schemas.openxmlformats.org/officeDocument/2006/relationships/hyperlink" Target="http://pbs.twimg.com/profile_images/1209137441027842048/cKrrR7GV_normal.jpg" TargetMode="External"/><Relationship Id="rId799" Type="http://schemas.openxmlformats.org/officeDocument/2006/relationships/hyperlink" Target="https://twitter.com/hinqnzsgb2uux5w/status/1223929071970783233" TargetMode="External"/><Relationship Id="rId51" Type="http://schemas.openxmlformats.org/officeDocument/2006/relationships/hyperlink" Target="http://pbs.twimg.com/profile_images/813289649376546816/JXNlYf-G_normal.jpg" TargetMode="External"/><Relationship Id="rId561" Type="http://schemas.openxmlformats.org/officeDocument/2006/relationships/hyperlink" Target="https://twitter.com/vipq6r3/status/1223721683355389952" TargetMode="External"/><Relationship Id="rId659" Type="http://schemas.openxmlformats.org/officeDocument/2006/relationships/hyperlink" Target="https://twitter.com/m_almesnad/status/1223839119056523264" TargetMode="External"/><Relationship Id="rId866" Type="http://schemas.openxmlformats.org/officeDocument/2006/relationships/hyperlink" Target="https://twitter.com/s_al_noaimi/status/1224007184620670976" TargetMode="External"/><Relationship Id="rId214" Type="http://schemas.openxmlformats.org/officeDocument/2006/relationships/hyperlink" Target="http://pbs.twimg.com/profile_images/987060452936044544/anNixwCy_normal.jpg" TargetMode="External"/><Relationship Id="rId298" Type="http://schemas.openxmlformats.org/officeDocument/2006/relationships/hyperlink" Target="http://pbs.twimg.com/profile_images/1208010934230274049/sZu24z0m_normal.jpg" TargetMode="External"/><Relationship Id="rId421" Type="http://schemas.openxmlformats.org/officeDocument/2006/relationships/hyperlink" Target="http://pbs.twimg.com/profile_images/902249148317024256/-f_HMS96_normal.jpg" TargetMode="External"/><Relationship Id="rId519" Type="http://schemas.openxmlformats.org/officeDocument/2006/relationships/hyperlink" Target="https://twitter.com/anwr456/status/1223694233397342210" TargetMode="External"/><Relationship Id="rId158" Type="http://schemas.openxmlformats.org/officeDocument/2006/relationships/hyperlink" Target="http://pbs.twimg.com/profile_images/1194508550959194112/NEbidapR_normal.jpg" TargetMode="External"/><Relationship Id="rId726" Type="http://schemas.openxmlformats.org/officeDocument/2006/relationships/hyperlink" Target="https://twitter.com/t_almansoori/status/1223882842603761664" TargetMode="External"/><Relationship Id="rId62" Type="http://schemas.openxmlformats.org/officeDocument/2006/relationships/hyperlink" Target="https://pbs.twimg.com/ext_tw_video_thumb/1223676878550175744/pu/img/8uiDzFszn19WepCP.jpg" TargetMode="External"/><Relationship Id="rId365" Type="http://schemas.openxmlformats.org/officeDocument/2006/relationships/hyperlink" Target="http://pbs.twimg.com/profile_images/1196408433991462914/5UIwoEDm_normal.jpg" TargetMode="External"/><Relationship Id="rId572" Type="http://schemas.openxmlformats.org/officeDocument/2006/relationships/hyperlink" Target="https://twitter.com/alzaiiin/status/1223731017254612993" TargetMode="External"/><Relationship Id="rId225" Type="http://schemas.openxmlformats.org/officeDocument/2006/relationships/hyperlink" Target="http://pbs.twimg.com/profile_images/1201539739993694208/DiyRSHrS_normal.jpg" TargetMode="External"/><Relationship Id="rId432" Type="http://schemas.openxmlformats.org/officeDocument/2006/relationships/hyperlink" Target="http://pbs.twimg.com/profile_images/902477343570014208/6iy7odBU_normal.jpg" TargetMode="External"/><Relationship Id="rId877" Type="http://schemas.openxmlformats.org/officeDocument/2006/relationships/hyperlink" Target="https://twitter.com/aey_eh07/status/1224000298777284608" TargetMode="External"/><Relationship Id="rId737" Type="http://schemas.openxmlformats.org/officeDocument/2006/relationships/hyperlink" Target="https://twitter.com/m2vvlzqrj3lrnii/status/1223887182949240832" TargetMode="External"/><Relationship Id="rId73" Type="http://schemas.openxmlformats.org/officeDocument/2006/relationships/hyperlink" Target="http://pbs.twimg.com/profile_images/1137279921351532545/SwQvY3i6_normal.jpg" TargetMode="External"/><Relationship Id="rId169" Type="http://schemas.openxmlformats.org/officeDocument/2006/relationships/hyperlink" Target="http://pbs.twimg.com/profile_images/1064051999493234688/X8mVLud-_normal.jpg" TargetMode="External"/><Relationship Id="rId376" Type="http://schemas.openxmlformats.org/officeDocument/2006/relationships/hyperlink" Target="http://pbs.twimg.com/profile_images/1738291271/IMG_0010_normal.JPG" TargetMode="External"/><Relationship Id="rId583" Type="http://schemas.openxmlformats.org/officeDocument/2006/relationships/hyperlink" Target="https://twitter.com/ikhalid32/status/1223736445141012481" TargetMode="External"/><Relationship Id="rId790" Type="http://schemas.openxmlformats.org/officeDocument/2006/relationships/hyperlink" Target="https://twitter.com/abdullaqat93/status/1223922212706627585" TargetMode="External"/><Relationship Id="rId804" Type="http://schemas.openxmlformats.org/officeDocument/2006/relationships/hyperlink" Target="https://twitter.com/alialtaqi7220/status/1223939485148336129" TargetMode="External"/><Relationship Id="rId4" Type="http://schemas.openxmlformats.org/officeDocument/2006/relationships/hyperlink" Target="https://twitter.com/fidaazaanin/status/1223586881398562817" TargetMode="External"/><Relationship Id="rId236" Type="http://schemas.openxmlformats.org/officeDocument/2006/relationships/hyperlink" Target="http://pbs.twimg.com/profile_images/888500590476767232/N-_pkxQD_normal.jpg" TargetMode="External"/><Relationship Id="rId443" Type="http://schemas.openxmlformats.org/officeDocument/2006/relationships/hyperlink" Target="http://pbs.twimg.com/profile_images/1154969690739040256/WMVddSp-_normal.jpg" TargetMode="External"/><Relationship Id="rId650" Type="http://schemas.openxmlformats.org/officeDocument/2006/relationships/hyperlink" Target="https://twitter.com/amghnim/status/1223831001358643201" TargetMode="External"/><Relationship Id="rId888" Type="http://schemas.openxmlformats.org/officeDocument/2006/relationships/printerSettings" Target="../printerSettings/printerSettings1.bin"/><Relationship Id="rId303" Type="http://schemas.openxmlformats.org/officeDocument/2006/relationships/hyperlink" Target="http://pbs.twimg.com/profile_images/1140599178470576129/bhWjlfmi_normal.jpg" TargetMode="External"/><Relationship Id="rId748" Type="http://schemas.openxmlformats.org/officeDocument/2006/relationships/hyperlink" Target="https://twitter.com/elbasiony_osama/status/1223760171299692544" TargetMode="External"/><Relationship Id="rId84" Type="http://schemas.openxmlformats.org/officeDocument/2006/relationships/hyperlink" Target="http://pbs.twimg.com/profile_images/649609639760236545/MWdt818M_normal.jpg" TargetMode="External"/><Relationship Id="rId387" Type="http://schemas.openxmlformats.org/officeDocument/2006/relationships/hyperlink" Target="http://pbs.twimg.com/profile_images/1104853466130853889/y_OQBB7B_normal.jpg" TargetMode="External"/><Relationship Id="rId510" Type="http://schemas.openxmlformats.org/officeDocument/2006/relationships/hyperlink" Target="https://twitter.com/qtr_uk96/status/1223690726430724096" TargetMode="External"/><Relationship Id="rId594" Type="http://schemas.openxmlformats.org/officeDocument/2006/relationships/hyperlink" Target="https://twitter.com/nouni97_/status/1223675706552483843" TargetMode="External"/><Relationship Id="rId608" Type="http://schemas.openxmlformats.org/officeDocument/2006/relationships/hyperlink" Target="https://twitter.com/amwajjjq/status/1223801696788324353" TargetMode="External"/><Relationship Id="rId815" Type="http://schemas.openxmlformats.org/officeDocument/2006/relationships/hyperlink" Target="https://twitter.com/alshebani88/status/1223685645425614848" TargetMode="External"/><Relationship Id="rId247" Type="http://schemas.openxmlformats.org/officeDocument/2006/relationships/hyperlink" Target="http://pbs.twimg.com/profile_images/983919045668990976/K3ocqEbM_normal.jpg" TargetMode="External"/><Relationship Id="rId107" Type="http://schemas.openxmlformats.org/officeDocument/2006/relationships/hyperlink" Target="http://pbs.twimg.com/profile_images/1182069020385857536/50dWPuN9_normal.jpg" TargetMode="External"/><Relationship Id="rId454" Type="http://schemas.openxmlformats.org/officeDocument/2006/relationships/hyperlink" Target="https://twitter.com/strawbxdo/status/1223524662635909120" TargetMode="External"/><Relationship Id="rId661" Type="http://schemas.openxmlformats.org/officeDocument/2006/relationships/hyperlink" Target="https://twitter.com/ilbedi3/status/1223839724743417857" TargetMode="External"/><Relationship Id="rId759" Type="http://schemas.openxmlformats.org/officeDocument/2006/relationships/hyperlink" Target="https://twitter.com/_alsnafeah_/status/1223896434497421312" TargetMode="External"/><Relationship Id="rId11" Type="http://schemas.openxmlformats.org/officeDocument/2006/relationships/hyperlink" Target="https://pbs.twimg.com/media/EPvmcE9X0AAp_qC.jpg" TargetMode="External"/><Relationship Id="rId314" Type="http://schemas.openxmlformats.org/officeDocument/2006/relationships/hyperlink" Target="http://pbs.twimg.com/profile_images/1209453261989859328/wYsgqFsJ_normal.jpg" TargetMode="External"/><Relationship Id="rId398" Type="http://schemas.openxmlformats.org/officeDocument/2006/relationships/hyperlink" Target="http://pbs.twimg.com/profile_images/412205587925983232/rIRfxvT0_normal.jpeg" TargetMode="External"/><Relationship Id="rId521" Type="http://schemas.openxmlformats.org/officeDocument/2006/relationships/hyperlink" Target="https://twitter.com/stas992xx/status/1223694449869541378" TargetMode="External"/><Relationship Id="rId619" Type="http://schemas.openxmlformats.org/officeDocument/2006/relationships/hyperlink" Target="https://twitter.com/mohammed_qq1/status/1223564570641518592" TargetMode="External"/><Relationship Id="rId95" Type="http://schemas.openxmlformats.org/officeDocument/2006/relationships/hyperlink" Target="http://pbs.twimg.com/profile_images/1040679424461484032/ltPD6yH2_normal.jpg" TargetMode="External"/><Relationship Id="rId160" Type="http://schemas.openxmlformats.org/officeDocument/2006/relationships/hyperlink" Target="http://pbs.twimg.com/profile_images/1088001489363263488/MvP10Bd7_normal.jpg" TargetMode="External"/><Relationship Id="rId826" Type="http://schemas.openxmlformats.org/officeDocument/2006/relationships/hyperlink" Target="https://twitter.com/_mentalita7/status/1223881595737735170" TargetMode="External"/><Relationship Id="rId258" Type="http://schemas.openxmlformats.org/officeDocument/2006/relationships/hyperlink" Target="http://pbs.twimg.com/profile_images/995729294793068544/-MhddA_7_normal.jpg" TargetMode="External"/><Relationship Id="rId465" Type="http://schemas.openxmlformats.org/officeDocument/2006/relationships/hyperlink" Target="https://twitter.com/jamal_ani/status/1223593867108405250" TargetMode="External"/><Relationship Id="rId672" Type="http://schemas.openxmlformats.org/officeDocument/2006/relationships/hyperlink" Target="https://twitter.com/mohammed_qq1/status/1223564324125446144" TargetMode="External"/><Relationship Id="rId22" Type="http://schemas.openxmlformats.org/officeDocument/2006/relationships/hyperlink" Target="http://pbs.twimg.com/profile_images/1173166090869977088/gQY12HDL_normal.jpg" TargetMode="External"/><Relationship Id="rId118" Type="http://schemas.openxmlformats.org/officeDocument/2006/relationships/hyperlink" Target="http://pbs.twimg.com/profile_images/1180938821363535872/UW7kYma8_normal.jpg" TargetMode="External"/><Relationship Id="rId325" Type="http://schemas.openxmlformats.org/officeDocument/2006/relationships/hyperlink" Target="http://pbs.twimg.com/profile_images/1106192715014987776/Y9qllQPq_normal.jpg" TargetMode="External"/><Relationship Id="rId532" Type="http://schemas.openxmlformats.org/officeDocument/2006/relationships/hyperlink" Target="https://twitter.com/aldrbeal/status/1223695721599246337" TargetMode="External"/><Relationship Id="rId171" Type="http://schemas.openxmlformats.org/officeDocument/2006/relationships/hyperlink" Target="http://pbs.twimg.com/profile_images/1213399924173348864/Dw9yVZWn_normal.jpg" TargetMode="External"/><Relationship Id="rId837" Type="http://schemas.openxmlformats.org/officeDocument/2006/relationships/hyperlink" Target="https://twitter.com/binm3and/status/1223982568179146752" TargetMode="External"/><Relationship Id="rId269" Type="http://schemas.openxmlformats.org/officeDocument/2006/relationships/hyperlink" Target="http://pbs.twimg.com/profile_images/1215990825336950784/01V7qdVr_normal.jpg" TargetMode="External"/><Relationship Id="rId476" Type="http://schemas.openxmlformats.org/officeDocument/2006/relationships/hyperlink" Target="https://twitter.com/hotgirlhala/status/1223501058267402240" TargetMode="External"/><Relationship Id="rId683" Type="http://schemas.openxmlformats.org/officeDocument/2006/relationships/hyperlink" Target="https://twitter.com/___qatari___/status/1223851243862446081" TargetMode="External"/><Relationship Id="rId890" Type="http://schemas.openxmlformats.org/officeDocument/2006/relationships/table" Target="../tables/table1.xml"/><Relationship Id="rId33" Type="http://schemas.openxmlformats.org/officeDocument/2006/relationships/hyperlink" Target="http://pbs.twimg.com/profile_images/1115246353150545921/FJZD1B6N_normal.jpg" TargetMode="External"/><Relationship Id="rId129" Type="http://schemas.openxmlformats.org/officeDocument/2006/relationships/hyperlink" Target="https://pbs.twimg.com/media/EPuIGf_WkAAfs7j.jpg" TargetMode="External"/><Relationship Id="rId336" Type="http://schemas.openxmlformats.org/officeDocument/2006/relationships/hyperlink" Target="http://pbs.twimg.com/profile_images/685501395789844480/W1A6xvci_normal.jpg" TargetMode="External"/><Relationship Id="rId543" Type="http://schemas.openxmlformats.org/officeDocument/2006/relationships/hyperlink" Target="https://twitter.com/mozaalabdrahman/status/1223704960698810369" TargetMode="External"/><Relationship Id="rId182" Type="http://schemas.openxmlformats.org/officeDocument/2006/relationships/hyperlink" Target="http://pbs.twimg.com/profile_images/671914746644406272/Lplpyxv5_normal.jpg" TargetMode="External"/><Relationship Id="rId403" Type="http://schemas.openxmlformats.org/officeDocument/2006/relationships/hyperlink" Target="http://pbs.twimg.com/profile_images/1133899613533024256/wWNsjHdi_normal.jpg" TargetMode="External"/><Relationship Id="rId750" Type="http://schemas.openxmlformats.org/officeDocument/2006/relationships/hyperlink" Target="https://twitter.com/walahqa/status/1223700668218847237" TargetMode="External"/><Relationship Id="rId848" Type="http://schemas.openxmlformats.org/officeDocument/2006/relationships/hyperlink" Target="https://twitter.com/raybalqatar/status/1223998660599537664" TargetMode="External"/><Relationship Id="rId487" Type="http://schemas.openxmlformats.org/officeDocument/2006/relationships/hyperlink" Target="https://twitter.com/essabinarhama/status/1223675691088125952" TargetMode="External"/><Relationship Id="rId610" Type="http://schemas.openxmlformats.org/officeDocument/2006/relationships/hyperlink" Target="https://twitter.com/uqvez41evdahsv1/status/1223803013053190144" TargetMode="External"/><Relationship Id="rId694" Type="http://schemas.openxmlformats.org/officeDocument/2006/relationships/hyperlink" Target="https://twitter.com/aishas39791289/status/1223864697813901313" TargetMode="External"/><Relationship Id="rId708" Type="http://schemas.openxmlformats.org/officeDocument/2006/relationships/hyperlink" Target="https://twitter.com/hasanqtr974/status/1223874828643512321" TargetMode="External"/><Relationship Id="rId347" Type="http://schemas.openxmlformats.org/officeDocument/2006/relationships/hyperlink" Target="http://pbs.twimg.com/profile_images/955380296588955648/Tw_rKFkS_normal.jpg" TargetMode="External"/><Relationship Id="rId44" Type="http://schemas.openxmlformats.org/officeDocument/2006/relationships/hyperlink" Target="http://pbs.twimg.com/profile_images/1223633805728198656/2dtV43xU_normal.jpg" TargetMode="External"/><Relationship Id="rId554" Type="http://schemas.openxmlformats.org/officeDocument/2006/relationships/hyperlink" Target="https://twitter.com/qat555qat1/status/1223718896433270785" TargetMode="External"/><Relationship Id="rId761" Type="http://schemas.openxmlformats.org/officeDocument/2006/relationships/hyperlink" Target="https://twitter.com/jassim5006/status/1223804704125345793" TargetMode="External"/><Relationship Id="rId859" Type="http://schemas.openxmlformats.org/officeDocument/2006/relationships/hyperlink" Target="https://twitter.com/alalmass/status/1223665797471592453" TargetMode="External"/><Relationship Id="rId193" Type="http://schemas.openxmlformats.org/officeDocument/2006/relationships/hyperlink" Target="http://pbs.twimg.com/profile_images/1221108569132740608/ceic_pJF_normal.jpg" TargetMode="External"/><Relationship Id="rId207" Type="http://schemas.openxmlformats.org/officeDocument/2006/relationships/hyperlink" Target="https://pbs.twimg.com/tweet_video_thumb/EPvongyXUAAkghh.jpg" TargetMode="External"/><Relationship Id="rId414" Type="http://schemas.openxmlformats.org/officeDocument/2006/relationships/hyperlink" Target="http://pbs.twimg.com/profile_images/1199237334463631365/Qi86Abff_normal.jpg" TargetMode="External"/><Relationship Id="rId498" Type="http://schemas.openxmlformats.org/officeDocument/2006/relationships/hyperlink" Target="https://twitter.com/ymltu0enboh5izq/status/1223681604511588352" TargetMode="External"/><Relationship Id="rId621" Type="http://schemas.openxmlformats.org/officeDocument/2006/relationships/hyperlink" Target="https://twitter.com/_abmbm_/status/1223811382602358784" TargetMode="External"/><Relationship Id="rId260" Type="http://schemas.openxmlformats.org/officeDocument/2006/relationships/hyperlink" Target="http://pbs.twimg.com/profile_images/1211566568980787201/TUDyn1Or_normal.jpg" TargetMode="External"/><Relationship Id="rId719" Type="http://schemas.openxmlformats.org/officeDocument/2006/relationships/hyperlink" Target="https://twitter.com/oryx_qtr1/status/1223829005482299392" TargetMode="External"/><Relationship Id="rId55" Type="http://schemas.openxmlformats.org/officeDocument/2006/relationships/hyperlink" Target="http://pbs.twimg.com/profile_images/1198237287089397760/pQ_eWSVu_normal.jpg" TargetMode="External"/><Relationship Id="rId120" Type="http://schemas.openxmlformats.org/officeDocument/2006/relationships/hyperlink" Target="http://pbs.twimg.com/profile_images/1223730655898558465/Bnzf2Qd5_normal.jpg" TargetMode="External"/><Relationship Id="rId358" Type="http://schemas.openxmlformats.org/officeDocument/2006/relationships/hyperlink" Target="http://pbs.twimg.com/profile_images/696882645393870849/9FMqZ8XZ_normal.jpg" TargetMode="External"/><Relationship Id="rId565" Type="http://schemas.openxmlformats.org/officeDocument/2006/relationships/hyperlink" Target="https://twitter.com/gcc_arabic/status/1223724125866414080" TargetMode="External"/><Relationship Id="rId772" Type="http://schemas.openxmlformats.org/officeDocument/2006/relationships/hyperlink" Target="https://twitter.com/fkxrbzlu6jabviw/status/1223902190701555712" TargetMode="External"/><Relationship Id="rId218" Type="http://schemas.openxmlformats.org/officeDocument/2006/relationships/hyperlink" Target="http://pbs.twimg.com/profile_images/1218150222339149826/byU__ykO_normal.jpg" TargetMode="External"/><Relationship Id="rId425" Type="http://schemas.openxmlformats.org/officeDocument/2006/relationships/hyperlink" Target="https://pbs.twimg.com/media/EPtuhQXW4AIiETn.jpg" TargetMode="External"/><Relationship Id="rId632" Type="http://schemas.openxmlformats.org/officeDocument/2006/relationships/hyperlink" Target="https://twitter.com/qatar134/status/1223825102300762112" TargetMode="External"/><Relationship Id="rId271" Type="http://schemas.openxmlformats.org/officeDocument/2006/relationships/hyperlink" Target="http://pbs.twimg.com/profile_images/1210226355922722816/jsmbfmFA_normal.jpg" TargetMode="External"/><Relationship Id="rId66" Type="http://schemas.openxmlformats.org/officeDocument/2006/relationships/hyperlink" Target="http://pbs.twimg.com/profile_images/1149065014613106689/wSzF019C_normal.jpg" TargetMode="External"/><Relationship Id="rId131" Type="http://schemas.openxmlformats.org/officeDocument/2006/relationships/hyperlink" Target="http://pbs.twimg.com/profile_images/1216812955943219204/SBPHF8kq_normal.jpg" TargetMode="External"/><Relationship Id="rId369" Type="http://schemas.openxmlformats.org/officeDocument/2006/relationships/hyperlink" Target="http://pbs.twimg.com/profile_images/1211392400855306240/Ep56Nbha_normal.jpg" TargetMode="External"/><Relationship Id="rId576" Type="http://schemas.openxmlformats.org/officeDocument/2006/relationships/hyperlink" Target="https://twitter.com/i87aa/status/1223541881201664001" TargetMode="External"/><Relationship Id="rId783" Type="http://schemas.openxmlformats.org/officeDocument/2006/relationships/hyperlink" Target="https://twitter.com/aeamzman1976/status/1223915576436891648" TargetMode="External"/><Relationship Id="rId229" Type="http://schemas.openxmlformats.org/officeDocument/2006/relationships/hyperlink" Target="http://pbs.twimg.com/profile_images/1072422891134828546/3pniZS5Z_normal.jpg" TargetMode="External"/><Relationship Id="rId436" Type="http://schemas.openxmlformats.org/officeDocument/2006/relationships/hyperlink" Target="http://pbs.twimg.com/profile_images/1202710395426922497/6L05UU-H_normal.jpg" TargetMode="External"/><Relationship Id="rId643" Type="http://schemas.openxmlformats.org/officeDocument/2006/relationships/hyperlink" Target="https://twitter.com/alshamkha262/status/1223807076561977344" TargetMode="External"/><Relationship Id="rId850" Type="http://schemas.openxmlformats.org/officeDocument/2006/relationships/hyperlink" Target="https://twitter.com/abdullaqatar7/status/1223999604636647424" TargetMode="External"/><Relationship Id="rId77" Type="http://schemas.openxmlformats.org/officeDocument/2006/relationships/hyperlink" Target="http://pbs.twimg.com/profile_images/1207323151505510408/2odWYCvV_normal.jpg" TargetMode="External"/><Relationship Id="rId282" Type="http://schemas.openxmlformats.org/officeDocument/2006/relationships/hyperlink" Target="http://pbs.twimg.com/profile_images/1201824504844038144/2gRR7a0d_normal.jpg" TargetMode="External"/><Relationship Id="rId503" Type="http://schemas.openxmlformats.org/officeDocument/2006/relationships/hyperlink" Target="https://twitter.com/mohdalmanna3i/status/1223686114210451456" TargetMode="External"/><Relationship Id="rId587" Type="http://schemas.openxmlformats.org/officeDocument/2006/relationships/hyperlink" Target="https://twitter.com/khaliid____/status/1223742963433574403" TargetMode="External"/><Relationship Id="rId710" Type="http://schemas.openxmlformats.org/officeDocument/2006/relationships/hyperlink" Target="https://twitter.com/jovial_qtr/status/1223686349875818498" TargetMode="External"/><Relationship Id="rId808" Type="http://schemas.openxmlformats.org/officeDocument/2006/relationships/hyperlink" Target="https://twitter.com/hamadaln3imi/status/1223894747632279552" TargetMode="External"/><Relationship Id="rId8" Type="http://schemas.openxmlformats.org/officeDocument/2006/relationships/hyperlink" Target="https://pbs.twimg.com/ext_tw_video_thumb/1223676878550175744/pu/img/8uiDzFszn19WepCP.jpg" TargetMode="External"/><Relationship Id="rId142" Type="http://schemas.openxmlformats.org/officeDocument/2006/relationships/hyperlink" Target="http://pbs.twimg.com/profile_images/956818063147655168/27U6sGic_normal.jpg" TargetMode="External"/><Relationship Id="rId447" Type="http://schemas.openxmlformats.org/officeDocument/2006/relationships/hyperlink" Target="http://pbs.twimg.com/profile_images/1053796660252495872/8sVoHoqn_normal.jpg" TargetMode="External"/><Relationship Id="rId794" Type="http://schemas.openxmlformats.org/officeDocument/2006/relationships/hyperlink" Target="https://twitter.com/abdallaqatar/status/1223925113969618944" TargetMode="External"/><Relationship Id="rId654" Type="http://schemas.openxmlformats.org/officeDocument/2006/relationships/hyperlink" Target="https://twitter.com/hassa2210/status/1223837590622740480" TargetMode="External"/><Relationship Id="rId861" Type="http://schemas.openxmlformats.org/officeDocument/2006/relationships/hyperlink" Target="https://twitter.com/bint_al30d/status/1223734305496715266" TargetMode="External"/><Relationship Id="rId293" Type="http://schemas.openxmlformats.org/officeDocument/2006/relationships/hyperlink" Target="http://pbs.twimg.com/profile_images/960282430694445062/wsTYHNQ-_normal.jpg" TargetMode="External"/><Relationship Id="rId307" Type="http://schemas.openxmlformats.org/officeDocument/2006/relationships/hyperlink" Target="http://abs.twimg.com/sticky/default_profile_images/default_profile_normal.png" TargetMode="External"/><Relationship Id="rId514" Type="http://schemas.openxmlformats.org/officeDocument/2006/relationships/hyperlink" Target="https://twitter.com/shekaaaa81/status/1223691573977845760" TargetMode="External"/><Relationship Id="rId721" Type="http://schemas.openxmlformats.org/officeDocument/2006/relationships/hyperlink" Target="https://twitter.com/oryx_qtr1/status/1223877237293944833" TargetMode="External"/><Relationship Id="rId88" Type="http://schemas.openxmlformats.org/officeDocument/2006/relationships/hyperlink" Target="http://pbs.twimg.com/profile_images/1168949638315073536/FoSYNB94_normal.jpg" TargetMode="External"/><Relationship Id="rId153" Type="http://schemas.openxmlformats.org/officeDocument/2006/relationships/hyperlink" Target="http://pbs.twimg.com/profile_images/1176557216339505168/Drq-TE1k_normal.jpg" TargetMode="External"/><Relationship Id="rId360" Type="http://schemas.openxmlformats.org/officeDocument/2006/relationships/hyperlink" Target="http://pbs.twimg.com/profile_images/1042481136293818369/iD9o7sL5_normal.jpg" TargetMode="External"/><Relationship Id="rId598" Type="http://schemas.openxmlformats.org/officeDocument/2006/relationships/hyperlink" Target="https://twitter.com/alzaabi7jam/status/1223764811869229061" TargetMode="External"/><Relationship Id="rId819" Type="http://schemas.openxmlformats.org/officeDocument/2006/relationships/hyperlink" Target="https://twitter.com/thepurecoffee/status/1223950936978182144" TargetMode="External"/><Relationship Id="rId220" Type="http://schemas.openxmlformats.org/officeDocument/2006/relationships/hyperlink" Target="http://pbs.twimg.com/profile_images/1219998874401636352/hOkKaQG8_normal.jpg" TargetMode="External"/><Relationship Id="rId458" Type="http://schemas.openxmlformats.org/officeDocument/2006/relationships/hyperlink" Target="https://twitter.com/athenatique/status/1223545635430895616" TargetMode="External"/><Relationship Id="rId665" Type="http://schemas.openxmlformats.org/officeDocument/2006/relationships/hyperlink" Target="https://twitter.com/al_qase/status/1223842104335532037" TargetMode="External"/><Relationship Id="rId872" Type="http://schemas.openxmlformats.org/officeDocument/2006/relationships/hyperlink" Target="https://twitter.com/omubdulla22/status/1223952701064646656" TargetMode="External"/><Relationship Id="rId15" Type="http://schemas.openxmlformats.org/officeDocument/2006/relationships/hyperlink" Target="https://pbs.twimg.com/media/EPwAU2DXUAASjfG.jpg" TargetMode="External"/><Relationship Id="rId318" Type="http://schemas.openxmlformats.org/officeDocument/2006/relationships/hyperlink" Target="http://abs.twimg.com/sticky/default_profile_images/default_profile_normal.png" TargetMode="External"/><Relationship Id="rId525" Type="http://schemas.openxmlformats.org/officeDocument/2006/relationships/hyperlink" Target="https://twitter.com/shamshoom70/status/1223695341842812944" TargetMode="External"/><Relationship Id="rId732" Type="http://schemas.openxmlformats.org/officeDocument/2006/relationships/hyperlink" Target="https://twitter.com/oohendoo/status/1223886461373644805" TargetMode="External"/><Relationship Id="rId99" Type="http://schemas.openxmlformats.org/officeDocument/2006/relationships/hyperlink" Target="http://pbs.twimg.com/profile_images/876586522165862400/bJQuhq6g_normal.jpg" TargetMode="External"/><Relationship Id="rId164" Type="http://schemas.openxmlformats.org/officeDocument/2006/relationships/hyperlink" Target="http://pbs.twimg.com/profile_images/1203428138237284352/7adMDdok_normal.jpg" TargetMode="External"/><Relationship Id="rId371" Type="http://schemas.openxmlformats.org/officeDocument/2006/relationships/hyperlink" Target="http://pbs.twimg.com/profile_images/1223249114198085632/Jo88vELS_normal.jpg" TargetMode="External"/></Relationships>
</file>

<file path=xl/worksheets/_rels/sheet2.xml.rels><?xml version="1.0" encoding="UTF-8" standalone="yes"?>
<Relationships xmlns="http://schemas.openxmlformats.org/package/2006/relationships"><Relationship Id="rId21" Type="http://schemas.openxmlformats.org/officeDocument/2006/relationships/hyperlink" Target="https://t.co/8KI5GwX1fd" TargetMode="External"/><Relationship Id="rId170" Type="http://schemas.openxmlformats.org/officeDocument/2006/relationships/hyperlink" Target="https://pbs.twimg.com/profile_banners/541744470/1548234810" TargetMode="External"/><Relationship Id="rId268" Type="http://schemas.openxmlformats.org/officeDocument/2006/relationships/hyperlink" Target="https://pbs.twimg.com/profile_banners/1217381201075458050/1579197086" TargetMode="External"/><Relationship Id="rId475" Type="http://schemas.openxmlformats.org/officeDocument/2006/relationships/hyperlink" Target="http://abs.twimg.com/images/themes/theme1/bg.png" TargetMode="External"/><Relationship Id="rId682" Type="http://schemas.openxmlformats.org/officeDocument/2006/relationships/hyperlink" Target="http://pbs.twimg.com/profile_images/1184472241049915393/AHbxi6Ug_normal.jpg" TargetMode="External"/><Relationship Id="rId128" Type="http://schemas.openxmlformats.org/officeDocument/2006/relationships/hyperlink" Target="https://pbs.twimg.com/profile_banners/3772984100/1451395146" TargetMode="External"/><Relationship Id="rId335" Type="http://schemas.openxmlformats.org/officeDocument/2006/relationships/hyperlink" Target="https://pbs.twimg.com/profile_banners/618941028/1567549864" TargetMode="External"/><Relationship Id="rId542" Type="http://schemas.openxmlformats.org/officeDocument/2006/relationships/hyperlink" Target="http://abs.twimg.com/images/themes/theme1/bg.png" TargetMode="External"/><Relationship Id="rId987" Type="http://schemas.openxmlformats.org/officeDocument/2006/relationships/hyperlink" Target="https://twitter.com/qtr_uk96" TargetMode="External"/><Relationship Id="rId1172" Type="http://schemas.openxmlformats.org/officeDocument/2006/relationships/hyperlink" Target="https://twitter.com/oohendoo" TargetMode="External"/><Relationship Id="rId402" Type="http://schemas.openxmlformats.org/officeDocument/2006/relationships/hyperlink" Target="http://abs.twimg.com/images/themes/theme1/bg.png" TargetMode="External"/><Relationship Id="rId847" Type="http://schemas.openxmlformats.org/officeDocument/2006/relationships/hyperlink" Target="http://pbs.twimg.com/profile_images/955380296588955648/Tw_rKFkS_normal.jpg" TargetMode="External"/><Relationship Id="rId1032" Type="http://schemas.openxmlformats.org/officeDocument/2006/relationships/hyperlink" Target="https://twitter.com/moaadharbe" TargetMode="External"/><Relationship Id="rId707" Type="http://schemas.openxmlformats.org/officeDocument/2006/relationships/hyperlink" Target="http://pbs.twimg.com/profile_images/1213399924173348864/Dw9yVZWn_normal.jpg" TargetMode="External"/><Relationship Id="rId914" Type="http://schemas.openxmlformats.org/officeDocument/2006/relationships/hyperlink" Target="http://pbs.twimg.com/profile_images/1221517025488592896/N7zmITP1_normal.jpg" TargetMode="External"/><Relationship Id="rId43" Type="http://schemas.openxmlformats.org/officeDocument/2006/relationships/hyperlink" Target="https://t.co/SAYnBRIcfF" TargetMode="External"/><Relationship Id="rId192" Type="http://schemas.openxmlformats.org/officeDocument/2006/relationships/hyperlink" Target="https://pbs.twimg.com/profile_banners/1195464798571573250/1575131828" TargetMode="External"/><Relationship Id="rId497" Type="http://schemas.openxmlformats.org/officeDocument/2006/relationships/hyperlink" Target="http://abs.twimg.com/images/themes/theme1/bg.png" TargetMode="External"/><Relationship Id="rId357" Type="http://schemas.openxmlformats.org/officeDocument/2006/relationships/hyperlink" Target="http://abs.twimg.com/images/themes/theme9/bg.gif" TargetMode="External"/><Relationship Id="rId1194" Type="http://schemas.openxmlformats.org/officeDocument/2006/relationships/hyperlink" Target="https://twitter.com/alaa88qtr" TargetMode="External"/><Relationship Id="rId217" Type="http://schemas.openxmlformats.org/officeDocument/2006/relationships/hyperlink" Target="https://pbs.twimg.com/profile_banners/1924118179/1544520519" TargetMode="External"/><Relationship Id="rId564" Type="http://schemas.openxmlformats.org/officeDocument/2006/relationships/hyperlink" Target="http://pbs.twimg.com/profile_images/1223416073531334657/L7Tjj9km_normal.jpg" TargetMode="External"/><Relationship Id="rId771" Type="http://schemas.openxmlformats.org/officeDocument/2006/relationships/hyperlink" Target="http://pbs.twimg.com/profile_images/1202670216670597120/9NoPFuwD_normal.jpg" TargetMode="External"/><Relationship Id="rId869" Type="http://schemas.openxmlformats.org/officeDocument/2006/relationships/hyperlink" Target="http://pbs.twimg.com/profile_images/1138832144904654849/lCvAANUt_normal.jpg" TargetMode="External"/><Relationship Id="rId424" Type="http://schemas.openxmlformats.org/officeDocument/2006/relationships/hyperlink" Target="http://abs.twimg.com/images/themes/theme1/bg.png" TargetMode="External"/><Relationship Id="rId631" Type="http://schemas.openxmlformats.org/officeDocument/2006/relationships/hyperlink" Target="http://pbs.twimg.com/profile_images/1223704021346766855/nLydB3Vv_normal.jpg" TargetMode="External"/><Relationship Id="rId729" Type="http://schemas.openxmlformats.org/officeDocument/2006/relationships/hyperlink" Target="http://pbs.twimg.com/profile_images/1168974082148376576/OTTlLFY8_normal.jpg" TargetMode="External"/><Relationship Id="rId1054" Type="http://schemas.openxmlformats.org/officeDocument/2006/relationships/hyperlink" Target="https://twitter.com/yousef94_" TargetMode="External"/><Relationship Id="rId1261" Type="http://schemas.openxmlformats.org/officeDocument/2006/relationships/hyperlink" Target="https://twitter.com/mashrou3leila" TargetMode="External"/><Relationship Id="rId936" Type="http://schemas.openxmlformats.org/officeDocument/2006/relationships/hyperlink" Target="https://twitter.com/lilywhi00429514" TargetMode="External"/><Relationship Id="rId1121" Type="http://schemas.openxmlformats.org/officeDocument/2006/relationships/hyperlink" Target="https://twitter.com/kayed787" TargetMode="External"/><Relationship Id="rId1219" Type="http://schemas.openxmlformats.org/officeDocument/2006/relationships/hyperlink" Target="https://twitter.com/rossamrosess" TargetMode="External"/><Relationship Id="rId65" Type="http://schemas.openxmlformats.org/officeDocument/2006/relationships/hyperlink" Target="https://pbs.twimg.com/profile_banners/264760078/1502924813" TargetMode="External"/><Relationship Id="rId281" Type="http://schemas.openxmlformats.org/officeDocument/2006/relationships/hyperlink" Target="https://pbs.twimg.com/profile_banners/893015995/1577065501" TargetMode="External"/><Relationship Id="rId141" Type="http://schemas.openxmlformats.org/officeDocument/2006/relationships/hyperlink" Target="https://pbs.twimg.com/profile_banners/357453538/1518065452" TargetMode="External"/><Relationship Id="rId379" Type="http://schemas.openxmlformats.org/officeDocument/2006/relationships/hyperlink" Target="http://abs.twimg.com/images/themes/theme1/bg.png" TargetMode="External"/><Relationship Id="rId586" Type="http://schemas.openxmlformats.org/officeDocument/2006/relationships/hyperlink" Target="http://pbs.twimg.com/profile_images/1202294036096323585/8AWfc9wW_normal.jpg" TargetMode="External"/><Relationship Id="rId793" Type="http://schemas.openxmlformats.org/officeDocument/2006/relationships/hyperlink" Target="http://pbs.twimg.com/profile_images/1207563552787091457/3jsE2wh5_normal.jpg" TargetMode="External"/><Relationship Id="rId7" Type="http://schemas.openxmlformats.org/officeDocument/2006/relationships/hyperlink" Target="https://t.co/Y7aRfWo7FW" TargetMode="External"/><Relationship Id="rId239" Type="http://schemas.openxmlformats.org/officeDocument/2006/relationships/hyperlink" Target="https://pbs.twimg.com/profile_banners/1081579551615057923/1575974249" TargetMode="External"/><Relationship Id="rId446" Type="http://schemas.openxmlformats.org/officeDocument/2006/relationships/hyperlink" Target="http://abs.twimg.com/images/themes/theme1/bg.png" TargetMode="External"/><Relationship Id="rId653" Type="http://schemas.openxmlformats.org/officeDocument/2006/relationships/hyperlink" Target="http://pbs.twimg.com/profile_images/893741178042109952/pj7JKbOc_normal.jpg" TargetMode="External"/><Relationship Id="rId1076" Type="http://schemas.openxmlformats.org/officeDocument/2006/relationships/hyperlink" Target="https://twitter.com/amwajjjq" TargetMode="External"/><Relationship Id="rId1283" Type="http://schemas.openxmlformats.org/officeDocument/2006/relationships/hyperlink" Target="https://twitter.com/aldohaa__" TargetMode="External"/><Relationship Id="rId306" Type="http://schemas.openxmlformats.org/officeDocument/2006/relationships/hyperlink" Target="https://pbs.twimg.com/profile_banners/546551764/1451844495" TargetMode="External"/><Relationship Id="rId860" Type="http://schemas.openxmlformats.org/officeDocument/2006/relationships/hyperlink" Target="http://pbs.twimg.com/profile_images/993896260326305795/-UIf00eN_normal.jpg" TargetMode="External"/><Relationship Id="rId958" Type="http://schemas.openxmlformats.org/officeDocument/2006/relationships/hyperlink" Target="https://twitter.com/queerqatari" TargetMode="External"/><Relationship Id="rId1143" Type="http://schemas.openxmlformats.org/officeDocument/2006/relationships/hyperlink" Target="https://twitter.com/iill_qtr" TargetMode="External"/><Relationship Id="rId87" Type="http://schemas.openxmlformats.org/officeDocument/2006/relationships/hyperlink" Target="https://pbs.twimg.com/profile_banners/417976790/1496660298" TargetMode="External"/><Relationship Id="rId513" Type="http://schemas.openxmlformats.org/officeDocument/2006/relationships/hyperlink" Target="http://abs.twimg.com/images/themes/theme1/bg.png" TargetMode="External"/><Relationship Id="rId720" Type="http://schemas.openxmlformats.org/officeDocument/2006/relationships/hyperlink" Target="http://pbs.twimg.com/profile_images/1077862225388425376/waWbMd1g_normal.jpg" TargetMode="External"/><Relationship Id="rId818" Type="http://schemas.openxmlformats.org/officeDocument/2006/relationships/hyperlink" Target="http://pbs.twimg.com/profile_images/1219157983210270720/8FRCOJCP_normal.jpg" TargetMode="External"/><Relationship Id="rId1003" Type="http://schemas.openxmlformats.org/officeDocument/2006/relationships/hyperlink" Target="https://twitter.com/extra_thoughts" TargetMode="External"/><Relationship Id="rId1210" Type="http://schemas.openxmlformats.org/officeDocument/2006/relationships/hyperlink" Target="https://twitter.com/hamad1279513117" TargetMode="External"/><Relationship Id="rId14" Type="http://schemas.openxmlformats.org/officeDocument/2006/relationships/hyperlink" Target="https://t.co/aynmG8ni7G" TargetMode="External"/><Relationship Id="rId163" Type="http://schemas.openxmlformats.org/officeDocument/2006/relationships/hyperlink" Target="https://pbs.twimg.com/profile_banners/2202864090/1497124640" TargetMode="External"/><Relationship Id="rId370" Type="http://schemas.openxmlformats.org/officeDocument/2006/relationships/hyperlink" Target="http://abs.twimg.com/images/themes/theme1/bg.png" TargetMode="External"/><Relationship Id="rId230" Type="http://schemas.openxmlformats.org/officeDocument/2006/relationships/hyperlink" Target="https://pbs.twimg.com/profile_banners/98355048/1542741119" TargetMode="External"/><Relationship Id="rId468" Type="http://schemas.openxmlformats.org/officeDocument/2006/relationships/hyperlink" Target="http://abs.twimg.com/images/themes/theme1/bg.png" TargetMode="External"/><Relationship Id="rId675" Type="http://schemas.openxmlformats.org/officeDocument/2006/relationships/hyperlink" Target="http://pbs.twimg.com/profile_images/1168956149422592005/MD0vtoOd_normal.jpg" TargetMode="External"/><Relationship Id="rId882" Type="http://schemas.openxmlformats.org/officeDocument/2006/relationships/hyperlink" Target="http://pbs.twimg.com/profile_images/1168969711767494659/5Slr2qLq_normal.jpg" TargetMode="External"/><Relationship Id="rId1098" Type="http://schemas.openxmlformats.org/officeDocument/2006/relationships/hyperlink" Target="https://twitter.com/1988muhammadali" TargetMode="External"/><Relationship Id="rId328" Type="http://schemas.openxmlformats.org/officeDocument/2006/relationships/hyperlink" Target="https://pbs.twimg.com/profile_banners/4850713217/1558830233" TargetMode="External"/><Relationship Id="rId535" Type="http://schemas.openxmlformats.org/officeDocument/2006/relationships/hyperlink" Target="http://abs.twimg.com/images/themes/theme1/bg.png" TargetMode="External"/><Relationship Id="rId742" Type="http://schemas.openxmlformats.org/officeDocument/2006/relationships/hyperlink" Target="http://pbs.twimg.com/profile_images/987060452936044544/anNixwCy_normal.jpg" TargetMode="External"/><Relationship Id="rId1165" Type="http://schemas.openxmlformats.org/officeDocument/2006/relationships/hyperlink" Target="https://twitter.com/t_almansoori" TargetMode="External"/><Relationship Id="rId602" Type="http://schemas.openxmlformats.org/officeDocument/2006/relationships/hyperlink" Target="http://pbs.twimg.com/profile_images/1195703054739365888/7glFl7kQ_normal.jpg" TargetMode="External"/><Relationship Id="rId1025" Type="http://schemas.openxmlformats.org/officeDocument/2006/relationships/hyperlink" Target="https://twitter.com/h0o077" TargetMode="External"/><Relationship Id="rId1232" Type="http://schemas.openxmlformats.org/officeDocument/2006/relationships/hyperlink" Target="https://twitter.com/ibrahimalsiddiq" TargetMode="External"/><Relationship Id="rId907" Type="http://schemas.openxmlformats.org/officeDocument/2006/relationships/hyperlink" Target="http://pbs.twimg.com/profile_images/1112027554532245504/NWbHFAYv_normal.jpg" TargetMode="External"/><Relationship Id="rId36" Type="http://schemas.openxmlformats.org/officeDocument/2006/relationships/hyperlink" Target="https://t.co/l03i3LDNbc" TargetMode="External"/><Relationship Id="rId185" Type="http://schemas.openxmlformats.org/officeDocument/2006/relationships/hyperlink" Target="https://pbs.twimg.com/profile_banners/1681419258/1576608912" TargetMode="External"/><Relationship Id="rId392" Type="http://schemas.openxmlformats.org/officeDocument/2006/relationships/hyperlink" Target="http://abs.twimg.com/images/themes/theme1/bg.png" TargetMode="External"/><Relationship Id="rId697" Type="http://schemas.openxmlformats.org/officeDocument/2006/relationships/hyperlink" Target="http://pbs.twimg.com/profile_images/1185630905173467136/Lj-4-r-m_normal.jpg" TargetMode="External"/><Relationship Id="rId252" Type="http://schemas.openxmlformats.org/officeDocument/2006/relationships/hyperlink" Target="https://pbs.twimg.com/profile_banners/16384689/1480271961" TargetMode="External"/><Relationship Id="rId1187" Type="http://schemas.openxmlformats.org/officeDocument/2006/relationships/hyperlink" Target="https://twitter.com/walahqa" TargetMode="External"/><Relationship Id="rId112" Type="http://schemas.openxmlformats.org/officeDocument/2006/relationships/hyperlink" Target="https://pbs.twimg.com/profile_banners/1171318523810975744/1568233427" TargetMode="External"/><Relationship Id="rId557" Type="http://schemas.openxmlformats.org/officeDocument/2006/relationships/hyperlink" Target="http://abs.twimg.com/images/themes/theme9/bg.gif" TargetMode="External"/><Relationship Id="rId764" Type="http://schemas.openxmlformats.org/officeDocument/2006/relationships/hyperlink" Target="http://pbs.twimg.com/profile_images/916338043337850880/ZS0b3zvU_normal.jpg" TargetMode="External"/><Relationship Id="rId971" Type="http://schemas.openxmlformats.org/officeDocument/2006/relationships/hyperlink" Target="https://twitter.com/n_alhijji" TargetMode="External"/><Relationship Id="rId417" Type="http://schemas.openxmlformats.org/officeDocument/2006/relationships/hyperlink" Target="http://abs.twimg.com/images/themes/theme1/bg.png" TargetMode="External"/><Relationship Id="rId624" Type="http://schemas.openxmlformats.org/officeDocument/2006/relationships/hyperlink" Target="http://pbs.twimg.com/profile_images/1216397857508470785/zn03dLLx_normal.jpg" TargetMode="External"/><Relationship Id="rId831" Type="http://schemas.openxmlformats.org/officeDocument/2006/relationships/hyperlink" Target="http://pbs.twimg.com/profile_images/691542133195563008/NkYJlznw_normal.jpg" TargetMode="External"/><Relationship Id="rId1047" Type="http://schemas.openxmlformats.org/officeDocument/2006/relationships/hyperlink" Target="https://twitter.com/ahmed_albanai1" TargetMode="External"/><Relationship Id="rId1254" Type="http://schemas.openxmlformats.org/officeDocument/2006/relationships/hyperlink" Target="https://twitter.com/fatima35278814" TargetMode="External"/><Relationship Id="rId929" Type="http://schemas.openxmlformats.org/officeDocument/2006/relationships/hyperlink" Target="https://twitter.com/omarshg" TargetMode="External"/><Relationship Id="rId1114" Type="http://schemas.openxmlformats.org/officeDocument/2006/relationships/hyperlink" Target="https://twitter.com/whitequill" TargetMode="External"/><Relationship Id="rId58" Type="http://schemas.openxmlformats.org/officeDocument/2006/relationships/hyperlink" Target="https://pbs.twimg.com/profile_banners/131393692/1542726499" TargetMode="External"/><Relationship Id="rId274" Type="http://schemas.openxmlformats.org/officeDocument/2006/relationships/hyperlink" Target="https://pbs.twimg.com/profile_banners/283290114/1495741605" TargetMode="External"/><Relationship Id="rId481" Type="http://schemas.openxmlformats.org/officeDocument/2006/relationships/hyperlink" Target="http://abs.twimg.com/images/themes/theme14/bg.gif" TargetMode="External"/><Relationship Id="rId134" Type="http://schemas.openxmlformats.org/officeDocument/2006/relationships/hyperlink" Target="https://pbs.twimg.com/profile_banners/1202648317060157440/1577094276" TargetMode="External"/><Relationship Id="rId579" Type="http://schemas.openxmlformats.org/officeDocument/2006/relationships/hyperlink" Target="http://pbs.twimg.com/profile_images/1212759410818322432/UF1AkQoc_normal.jpg" TargetMode="External"/><Relationship Id="rId786" Type="http://schemas.openxmlformats.org/officeDocument/2006/relationships/hyperlink" Target="http://pbs.twimg.com/profile_images/867816053501513728/8UwoEwZf_normal.jpg" TargetMode="External"/><Relationship Id="rId993" Type="http://schemas.openxmlformats.org/officeDocument/2006/relationships/hyperlink" Target="https://twitter.com/alhalkawari" TargetMode="External"/><Relationship Id="rId341" Type="http://schemas.openxmlformats.org/officeDocument/2006/relationships/hyperlink" Target="https://pbs.twimg.com/profile_banners/105100759/1496876121" TargetMode="External"/><Relationship Id="rId439" Type="http://schemas.openxmlformats.org/officeDocument/2006/relationships/hyperlink" Target="http://abs.twimg.com/images/themes/theme1/bg.png" TargetMode="External"/><Relationship Id="rId646" Type="http://schemas.openxmlformats.org/officeDocument/2006/relationships/hyperlink" Target="http://pbs.twimg.com/profile_images/1169035375739904006/8Zj8MKvj_normal.jpg" TargetMode="External"/><Relationship Id="rId1069" Type="http://schemas.openxmlformats.org/officeDocument/2006/relationships/hyperlink" Target="https://twitter.com/msm21981462" TargetMode="External"/><Relationship Id="rId1276" Type="http://schemas.openxmlformats.org/officeDocument/2006/relationships/hyperlink" Target="https://twitter.com/manalalq__" TargetMode="External"/><Relationship Id="rId201" Type="http://schemas.openxmlformats.org/officeDocument/2006/relationships/hyperlink" Target="https://pbs.twimg.com/profile_banners/2415776887/1566364535" TargetMode="External"/><Relationship Id="rId506" Type="http://schemas.openxmlformats.org/officeDocument/2006/relationships/hyperlink" Target="http://abs.twimg.com/images/themes/theme19/bg.gif" TargetMode="External"/><Relationship Id="rId853" Type="http://schemas.openxmlformats.org/officeDocument/2006/relationships/hyperlink" Target="http://pbs.twimg.com/profile_images/1186705199550914562/tJoGwS6H_normal.jpg" TargetMode="External"/><Relationship Id="rId1136" Type="http://schemas.openxmlformats.org/officeDocument/2006/relationships/hyperlink" Target="https://twitter.com/m__0209" TargetMode="External"/><Relationship Id="rId713" Type="http://schemas.openxmlformats.org/officeDocument/2006/relationships/hyperlink" Target="http://pbs.twimg.com/profile_images/1208078369079910406/skFAgd1j_normal.jpg" TargetMode="External"/><Relationship Id="rId920" Type="http://schemas.openxmlformats.org/officeDocument/2006/relationships/hyperlink" Target="http://pbs.twimg.com/profile_images/1215553835319595008/_Wrad2RZ_normal.jpg" TargetMode="External"/><Relationship Id="rId1203" Type="http://schemas.openxmlformats.org/officeDocument/2006/relationships/hyperlink" Target="https://twitter.com/al47sl51qdxm06r" TargetMode="External"/><Relationship Id="rId296" Type="http://schemas.openxmlformats.org/officeDocument/2006/relationships/hyperlink" Target="https://pbs.twimg.com/profile_banners/954513002/1495748439" TargetMode="External"/><Relationship Id="rId156" Type="http://schemas.openxmlformats.org/officeDocument/2006/relationships/hyperlink" Target="https://pbs.twimg.com/profile_banners/1395243228/1579828160" TargetMode="External"/><Relationship Id="rId363" Type="http://schemas.openxmlformats.org/officeDocument/2006/relationships/hyperlink" Target="http://abs.twimg.com/images/themes/theme14/bg.gif" TargetMode="External"/><Relationship Id="rId570" Type="http://schemas.openxmlformats.org/officeDocument/2006/relationships/hyperlink" Target="http://pbs.twimg.com/profile_images/1223687718301061122/h1xMvdNl_normal.jpg" TargetMode="External"/><Relationship Id="rId223" Type="http://schemas.openxmlformats.org/officeDocument/2006/relationships/hyperlink" Target="https://pbs.twimg.com/profile_banners/521018569/1506098552" TargetMode="External"/><Relationship Id="rId430" Type="http://schemas.openxmlformats.org/officeDocument/2006/relationships/hyperlink" Target="http://abs.twimg.com/images/themes/theme1/bg.png" TargetMode="External"/><Relationship Id="rId668" Type="http://schemas.openxmlformats.org/officeDocument/2006/relationships/hyperlink" Target="http://pbs.twimg.com/profile_images/1201884931993018373/9YTQHouM_normal.jpg" TargetMode="External"/><Relationship Id="rId875" Type="http://schemas.openxmlformats.org/officeDocument/2006/relationships/hyperlink" Target="http://pbs.twimg.com/profile_images/1211606062450794496/YyUJRE0O_normal.jpg" TargetMode="External"/><Relationship Id="rId1060" Type="http://schemas.openxmlformats.org/officeDocument/2006/relationships/hyperlink" Target="https://twitter.com/meem_only" TargetMode="External"/><Relationship Id="rId528" Type="http://schemas.openxmlformats.org/officeDocument/2006/relationships/hyperlink" Target="http://abs.twimg.com/images/themes/theme1/bg.png" TargetMode="External"/><Relationship Id="rId735" Type="http://schemas.openxmlformats.org/officeDocument/2006/relationships/hyperlink" Target="http://pbs.twimg.com/profile_images/1181873092605419520/tR_YtSK7_normal.jpg" TargetMode="External"/><Relationship Id="rId942" Type="http://schemas.openxmlformats.org/officeDocument/2006/relationships/hyperlink" Target="https://twitter.com/ohlordagaaain" TargetMode="External"/><Relationship Id="rId1158" Type="http://schemas.openxmlformats.org/officeDocument/2006/relationships/hyperlink" Target="https://twitter.com/mohd_qtr" TargetMode="External"/><Relationship Id="rId1018" Type="http://schemas.openxmlformats.org/officeDocument/2006/relationships/hyperlink" Target="https://twitter.com/mozaalabdrahman" TargetMode="External"/><Relationship Id="rId1225" Type="http://schemas.openxmlformats.org/officeDocument/2006/relationships/hyperlink" Target="https://twitter.com/abdallaqatar" TargetMode="External"/><Relationship Id="rId71" Type="http://schemas.openxmlformats.org/officeDocument/2006/relationships/hyperlink" Target="https://pbs.twimg.com/profile_banners/1039933953308876800/1536786545" TargetMode="External"/><Relationship Id="rId802" Type="http://schemas.openxmlformats.org/officeDocument/2006/relationships/hyperlink" Target="http://pbs.twimg.com/profile_images/1169504319760207872/zmBYqQjy_normal.jpg" TargetMode="External"/><Relationship Id="rId29" Type="http://schemas.openxmlformats.org/officeDocument/2006/relationships/hyperlink" Target="https://t.co/LX4VPDysSm" TargetMode="External"/><Relationship Id="rId178" Type="http://schemas.openxmlformats.org/officeDocument/2006/relationships/hyperlink" Target="https://pbs.twimg.com/profile_banners/861488586/1543737861" TargetMode="External"/><Relationship Id="rId385" Type="http://schemas.openxmlformats.org/officeDocument/2006/relationships/hyperlink" Target="http://abs.twimg.com/images/themes/theme1/bg.png" TargetMode="External"/><Relationship Id="rId592" Type="http://schemas.openxmlformats.org/officeDocument/2006/relationships/hyperlink" Target="http://pbs.twimg.com/profile_images/1222530896173113349/S014X_-w_normal.jpg" TargetMode="External"/><Relationship Id="rId245" Type="http://schemas.openxmlformats.org/officeDocument/2006/relationships/hyperlink" Target="https://pbs.twimg.com/profile_banners/888510536366698496/1500676633" TargetMode="External"/><Relationship Id="rId452" Type="http://schemas.openxmlformats.org/officeDocument/2006/relationships/hyperlink" Target="http://abs.twimg.com/images/themes/theme1/bg.png" TargetMode="External"/><Relationship Id="rId897" Type="http://schemas.openxmlformats.org/officeDocument/2006/relationships/hyperlink" Target="http://pbs.twimg.com/profile_images/1198151134956965889/Rx4SyiSx_normal.jpg" TargetMode="External"/><Relationship Id="rId1082" Type="http://schemas.openxmlformats.org/officeDocument/2006/relationships/hyperlink" Target="https://twitter.com/qf" TargetMode="External"/><Relationship Id="rId105" Type="http://schemas.openxmlformats.org/officeDocument/2006/relationships/hyperlink" Target="https://pbs.twimg.com/profile_banners/403295338/1408731396" TargetMode="External"/><Relationship Id="rId312" Type="http://schemas.openxmlformats.org/officeDocument/2006/relationships/hyperlink" Target="https://pbs.twimg.com/profile_banners/575062192/1512670357" TargetMode="External"/><Relationship Id="rId757" Type="http://schemas.openxmlformats.org/officeDocument/2006/relationships/hyperlink" Target="http://pbs.twimg.com/profile_images/987267459832074241/HWUHTC5h_normal.jpg" TargetMode="External"/><Relationship Id="rId964" Type="http://schemas.openxmlformats.org/officeDocument/2006/relationships/hyperlink" Target="https://twitter.com/aa_albaker" TargetMode="External"/><Relationship Id="rId93" Type="http://schemas.openxmlformats.org/officeDocument/2006/relationships/hyperlink" Target="https://pbs.twimg.com/profile_banners/3969713005/1513555344" TargetMode="External"/><Relationship Id="rId617" Type="http://schemas.openxmlformats.org/officeDocument/2006/relationships/hyperlink" Target="http://pbs.twimg.com/profile_images/1137279921351532545/SwQvY3i6_normal.jpg" TargetMode="External"/><Relationship Id="rId824" Type="http://schemas.openxmlformats.org/officeDocument/2006/relationships/hyperlink" Target="http://abs.twimg.com/sticky/default_profile_images/default_profile_normal.png" TargetMode="External"/><Relationship Id="rId1247" Type="http://schemas.openxmlformats.org/officeDocument/2006/relationships/hyperlink" Target="https://twitter.com/omubdulla22" TargetMode="External"/><Relationship Id="rId1107" Type="http://schemas.openxmlformats.org/officeDocument/2006/relationships/hyperlink" Target="https://twitter.com/amghnim" TargetMode="External"/><Relationship Id="rId20" Type="http://schemas.openxmlformats.org/officeDocument/2006/relationships/hyperlink" Target="https://t.co/nCMFVX009a" TargetMode="External"/><Relationship Id="rId267" Type="http://schemas.openxmlformats.org/officeDocument/2006/relationships/hyperlink" Target="https://pbs.twimg.com/profile_banners/1027273030504873985/1579940902" TargetMode="External"/><Relationship Id="rId474" Type="http://schemas.openxmlformats.org/officeDocument/2006/relationships/hyperlink" Target="http://abs.twimg.com/images/themes/theme19/bg.gif" TargetMode="External"/><Relationship Id="rId127" Type="http://schemas.openxmlformats.org/officeDocument/2006/relationships/hyperlink" Target="https://pbs.twimg.com/profile_banners/67206941/1542407743" TargetMode="External"/><Relationship Id="rId681" Type="http://schemas.openxmlformats.org/officeDocument/2006/relationships/hyperlink" Target="http://pbs.twimg.com/profile_images/1218604586103001089/HbeQ6Sd0_normal.jpg" TargetMode="External"/><Relationship Id="rId779" Type="http://schemas.openxmlformats.org/officeDocument/2006/relationships/hyperlink" Target="http://pbs.twimg.com/profile_images/1081580525792493568/upJcjbWu_normal.jpg" TargetMode="External"/><Relationship Id="rId986" Type="http://schemas.openxmlformats.org/officeDocument/2006/relationships/hyperlink" Target="https://twitter.com/khalid_alsaif72" TargetMode="External"/><Relationship Id="rId334" Type="http://schemas.openxmlformats.org/officeDocument/2006/relationships/hyperlink" Target="https://pbs.twimg.com/profile_banners/873454490170515456/1514777708" TargetMode="External"/><Relationship Id="rId541" Type="http://schemas.openxmlformats.org/officeDocument/2006/relationships/hyperlink" Target="http://abs.twimg.com/images/themes/theme16/bg.gif" TargetMode="External"/><Relationship Id="rId639" Type="http://schemas.openxmlformats.org/officeDocument/2006/relationships/hyperlink" Target="http://pbs.twimg.com/profile_images/1222509460016586753/5NUqgjkg_normal.jpg" TargetMode="External"/><Relationship Id="rId1171" Type="http://schemas.openxmlformats.org/officeDocument/2006/relationships/hyperlink" Target="https://twitter.com/xmniia" TargetMode="External"/><Relationship Id="rId1269" Type="http://schemas.openxmlformats.org/officeDocument/2006/relationships/hyperlink" Target="https://twitter.com/essaalriamy" TargetMode="External"/><Relationship Id="rId401" Type="http://schemas.openxmlformats.org/officeDocument/2006/relationships/hyperlink" Target="http://abs.twimg.com/images/themes/theme1/bg.png" TargetMode="External"/><Relationship Id="rId846" Type="http://schemas.openxmlformats.org/officeDocument/2006/relationships/hyperlink" Target="http://pbs.twimg.com/profile_images/1219959333867458560/Lf8F1FpG_normal.jpg" TargetMode="External"/><Relationship Id="rId1031" Type="http://schemas.openxmlformats.org/officeDocument/2006/relationships/hyperlink" Target="https://twitter.com/oojrero" TargetMode="External"/><Relationship Id="rId1129" Type="http://schemas.openxmlformats.org/officeDocument/2006/relationships/hyperlink" Target="https://twitter.com/s_qtr79" TargetMode="External"/><Relationship Id="rId706" Type="http://schemas.openxmlformats.org/officeDocument/2006/relationships/hyperlink" Target="http://pbs.twimg.com/profile_images/1009109544579067909/W_rOblhf_normal.jpg" TargetMode="External"/><Relationship Id="rId913" Type="http://schemas.openxmlformats.org/officeDocument/2006/relationships/hyperlink" Target="http://pbs.twimg.com/profile_images/1210494456161550338/Cei_XFf2_normal.jpg" TargetMode="External"/><Relationship Id="rId42" Type="http://schemas.openxmlformats.org/officeDocument/2006/relationships/hyperlink" Target="https://t.co/AP7hThz3pD" TargetMode="External"/><Relationship Id="rId191" Type="http://schemas.openxmlformats.org/officeDocument/2006/relationships/hyperlink" Target="https://pbs.twimg.com/profile_banners/1027170217275863040/1536005986" TargetMode="External"/><Relationship Id="rId205" Type="http://schemas.openxmlformats.org/officeDocument/2006/relationships/hyperlink" Target="https://pbs.twimg.com/profile_banners/1129868020719988743/1564139859" TargetMode="External"/><Relationship Id="rId412" Type="http://schemas.openxmlformats.org/officeDocument/2006/relationships/hyperlink" Target="http://abs.twimg.com/images/themes/theme1/bg.png" TargetMode="External"/><Relationship Id="rId857" Type="http://schemas.openxmlformats.org/officeDocument/2006/relationships/hyperlink" Target="http://pbs.twimg.com/profile_images/869099878319837184/56bgDcLQ_normal.jpg" TargetMode="External"/><Relationship Id="rId1042" Type="http://schemas.openxmlformats.org/officeDocument/2006/relationships/hyperlink" Target="https://twitter.com/amwajalyafei" TargetMode="External"/><Relationship Id="rId289" Type="http://schemas.openxmlformats.org/officeDocument/2006/relationships/hyperlink" Target="https://pbs.twimg.com/profile_banners/122306626/1441968048" TargetMode="External"/><Relationship Id="rId496" Type="http://schemas.openxmlformats.org/officeDocument/2006/relationships/hyperlink" Target="http://abs.twimg.com/images/themes/theme1/bg.png" TargetMode="External"/><Relationship Id="rId717" Type="http://schemas.openxmlformats.org/officeDocument/2006/relationships/hyperlink" Target="http://pbs.twimg.com/profile_images/671914746644406272/Lplpyxv5_normal.jpg" TargetMode="External"/><Relationship Id="rId924" Type="http://schemas.openxmlformats.org/officeDocument/2006/relationships/hyperlink" Target="https://twitter.com/zeeqaw" TargetMode="External"/><Relationship Id="rId53" Type="http://schemas.openxmlformats.org/officeDocument/2006/relationships/hyperlink" Target="https://pbs.twimg.com/profile_banners/2222710458/1570278169" TargetMode="External"/><Relationship Id="rId149" Type="http://schemas.openxmlformats.org/officeDocument/2006/relationships/hyperlink" Target="https://pbs.twimg.com/profile_banners/758120174/1543309089" TargetMode="External"/><Relationship Id="rId356" Type="http://schemas.openxmlformats.org/officeDocument/2006/relationships/hyperlink" Target="http://abs.twimg.com/images/themes/theme1/bg.png" TargetMode="External"/><Relationship Id="rId563" Type="http://schemas.openxmlformats.org/officeDocument/2006/relationships/hyperlink" Target="http://pbs.twimg.com/profile_images/1209337557533757445/CVEI4LXh_normal.jpg" TargetMode="External"/><Relationship Id="rId770" Type="http://schemas.openxmlformats.org/officeDocument/2006/relationships/hyperlink" Target="http://pbs.twimg.com/profile_images/910415787386695680/sjYFtTTj_normal.jpg" TargetMode="External"/><Relationship Id="rId1193" Type="http://schemas.openxmlformats.org/officeDocument/2006/relationships/hyperlink" Target="https://twitter.com/_alsnafeah_" TargetMode="External"/><Relationship Id="rId1207" Type="http://schemas.openxmlformats.org/officeDocument/2006/relationships/hyperlink" Target="https://twitter.com/abunasser1968" TargetMode="External"/><Relationship Id="rId216" Type="http://schemas.openxmlformats.org/officeDocument/2006/relationships/hyperlink" Target="https://pbs.twimg.com/profile_banners/212346732/1574657249" TargetMode="External"/><Relationship Id="rId423" Type="http://schemas.openxmlformats.org/officeDocument/2006/relationships/hyperlink" Target="http://abs.twimg.com/images/themes/theme1/bg.png" TargetMode="External"/><Relationship Id="rId868" Type="http://schemas.openxmlformats.org/officeDocument/2006/relationships/hyperlink" Target="http://pbs.twimg.com/profile_images/1223249114198085632/Jo88vELS_normal.jpg" TargetMode="External"/><Relationship Id="rId1053" Type="http://schemas.openxmlformats.org/officeDocument/2006/relationships/hyperlink" Target="https://twitter.com/ikhalid32" TargetMode="External"/><Relationship Id="rId1260" Type="http://schemas.openxmlformats.org/officeDocument/2006/relationships/hyperlink" Target="https://twitter.com/allaguiilhem" TargetMode="External"/><Relationship Id="rId630" Type="http://schemas.openxmlformats.org/officeDocument/2006/relationships/hyperlink" Target="http://pbs.twimg.com/profile_images/1223591059055357952/DvjdrDdy_normal.jpg" TargetMode="External"/><Relationship Id="rId728" Type="http://schemas.openxmlformats.org/officeDocument/2006/relationships/hyperlink" Target="http://pbs.twimg.com/profile_images/887479526459965440/3-GBICEW_normal.jpg" TargetMode="External"/><Relationship Id="rId935" Type="http://schemas.openxmlformats.org/officeDocument/2006/relationships/hyperlink" Target="https://twitter.com/muunnnnaa" TargetMode="External"/><Relationship Id="rId64" Type="http://schemas.openxmlformats.org/officeDocument/2006/relationships/hyperlink" Target="https://pbs.twimg.com/profile_banners/253417032/1509112013" TargetMode="External"/><Relationship Id="rId367" Type="http://schemas.openxmlformats.org/officeDocument/2006/relationships/hyperlink" Target="http://abs.twimg.com/images/themes/theme1/bg.png" TargetMode="External"/><Relationship Id="rId574" Type="http://schemas.openxmlformats.org/officeDocument/2006/relationships/hyperlink" Target="http://pbs.twimg.com/profile_images/876473985617190912/w4d7dxNL_normal.jpg" TargetMode="External"/><Relationship Id="rId1120" Type="http://schemas.openxmlformats.org/officeDocument/2006/relationships/hyperlink" Target="https://twitter.com/fahad84alkuwari" TargetMode="External"/><Relationship Id="rId1218" Type="http://schemas.openxmlformats.org/officeDocument/2006/relationships/hyperlink" Target="https://twitter.com/yousef97dx" TargetMode="External"/><Relationship Id="rId227" Type="http://schemas.openxmlformats.org/officeDocument/2006/relationships/hyperlink" Target="https://pbs.twimg.com/profile_banners/4902820619/1455396398" TargetMode="External"/><Relationship Id="rId781" Type="http://schemas.openxmlformats.org/officeDocument/2006/relationships/hyperlink" Target="http://pbs.twimg.com/profile_images/875735544193568768/MNpUR8rT_normal.jpg" TargetMode="External"/><Relationship Id="rId879" Type="http://schemas.openxmlformats.org/officeDocument/2006/relationships/hyperlink" Target="http://pbs.twimg.com/profile_images/1104853466130853889/y_OQBB7B_normal.jpg" TargetMode="External"/><Relationship Id="rId434" Type="http://schemas.openxmlformats.org/officeDocument/2006/relationships/hyperlink" Target="http://abs.twimg.com/images/themes/theme1/bg.png" TargetMode="External"/><Relationship Id="rId641" Type="http://schemas.openxmlformats.org/officeDocument/2006/relationships/hyperlink" Target="http://pbs.twimg.com/profile_images/1169961789058162690/TNa_dTBj_normal.jpg" TargetMode="External"/><Relationship Id="rId739" Type="http://schemas.openxmlformats.org/officeDocument/2006/relationships/hyperlink" Target="http://pbs.twimg.com/profile_images/1572513416/image_normal.jpg" TargetMode="External"/><Relationship Id="rId1064" Type="http://schemas.openxmlformats.org/officeDocument/2006/relationships/hyperlink" Target="https://twitter.com/faleh55" TargetMode="External"/><Relationship Id="rId1271" Type="http://schemas.openxmlformats.org/officeDocument/2006/relationships/hyperlink" Target="https://twitter.com/_mmalsubaie" TargetMode="External"/><Relationship Id="rId280" Type="http://schemas.openxmlformats.org/officeDocument/2006/relationships/hyperlink" Target="https://pbs.twimg.com/profile_banners/1106173256208392193/1552572309" TargetMode="External"/><Relationship Id="rId501" Type="http://schemas.openxmlformats.org/officeDocument/2006/relationships/hyperlink" Target="http://abs.twimg.com/images/themes/theme7/bg.gif" TargetMode="External"/><Relationship Id="rId946" Type="http://schemas.openxmlformats.org/officeDocument/2006/relationships/hyperlink" Target="https://twitter.com/cognitive_err0r" TargetMode="External"/><Relationship Id="rId1131" Type="http://schemas.openxmlformats.org/officeDocument/2006/relationships/hyperlink" Target="https://twitter.com/wada7y_qtr" TargetMode="External"/><Relationship Id="rId1229" Type="http://schemas.openxmlformats.org/officeDocument/2006/relationships/hyperlink" Target="https://twitter.com/sj2bgwdboyxt4cg" TargetMode="External"/><Relationship Id="rId75" Type="http://schemas.openxmlformats.org/officeDocument/2006/relationships/hyperlink" Target="https://pbs.twimg.com/profile_banners/1139222784624795649/1575109898" TargetMode="External"/><Relationship Id="rId140" Type="http://schemas.openxmlformats.org/officeDocument/2006/relationships/hyperlink" Target="https://pbs.twimg.com/profile_banners/1046843056492695552/1540899123" TargetMode="External"/><Relationship Id="rId378" Type="http://schemas.openxmlformats.org/officeDocument/2006/relationships/hyperlink" Target="http://abs.twimg.com/images/themes/theme1/bg.png" TargetMode="External"/><Relationship Id="rId585" Type="http://schemas.openxmlformats.org/officeDocument/2006/relationships/hyperlink" Target="http://pbs.twimg.com/profile_images/1222173643519799297/X831jDBU_normal.jpg" TargetMode="External"/><Relationship Id="rId792" Type="http://schemas.openxmlformats.org/officeDocument/2006/relationships/hyperlink" Target="http://pbs.twimg.com/profile_images/1218127746536177664/jRVUJ-Z5_normal.jpg" TargetMode="External"/><Relationship Id="rId806" Type="http://schemas.openxmlformats.org/officeDocument/2006/relationships/hyperlink" Target="http://pbs.twimg.com/profile_images/1170410594538807298/OPJkKDek_normal.jpg" TargetMode="External"/><Relationship Id="rId6" Type="http://schemas.openxmlformats.org/officeDocument/2006/relationships/hyperlink" Target="https://t.co/BWj4WDs3Ct" TargetMode="External"/><Relationship Id="rId238" Type="http://schemas.openxmlformats.org/officeDocument/2006/relationships/hyperlink" Target="https://pbs.twimg.com/profile_banners/3758390412/1502744370" TargetMode="External"/><Relationship Id="rId445" Type="http://schemas.openxmlformats.org/officeDocument/2006/relationships/hyperlink" Target="http://abs.twimg.com/images/themes/theme1/bg.png" TargetMode="External"/><Relationship Id="rId652" Type="http://schemas.openxmlformats.org/officeDocument/2006/relationships/hyperlink" Target="http://pbs.twimg.com/profile_images/1213904388579889160/1SV1-hxv_normal.jpg" TargetMode="External"/><Relationship Id="rId1075" Type="http://schemas.openxmlformats.org/officeDocument/2006/relationships/hyperlink" Target="https://twitter.com/almanso52233757" TargetMode="External"/><Relationship Id="rId1282" Type="http://schemas.openxmlformats.org/officeDocument/2006/relationships/hyperlink" Target="https://twitter.com/_nouribk" TargetMode="External"/><Relationship Id="rId291" Type="http://schemas.openxmlformats.org/officeDocument/2006/relationships/hyperlink" Target="https://pbs.twimg.com/profile_banners/1220775900553383936/1580467732" TargetMode="External"/><Relationship Id="rId305" Type="http://schemas.openxmlformats.org/officeDocument/2006/relationships/hyperlink" Target="https://pbs.twimg.com/profile_banners/3074558995/1467879131" TargetMode="External"/><Relationship Id="rId512" Type="http://schemas.openxmlformats.org/officeDocument/2006/relationships/hyperlink" Target="http://abs.twimg.com/images/themes/theme1/bg.png" TargetMode="External"/><Relationship Id="rId957" Type="http://schemas.openxmlformats.org/officeDocument/2006/relationships/hyperlink" Target="https://twitter.com/i8lllllp" TargetMode="External"/><Relationship Id="rId1142" Type="http://schemas.openxmlformats.org/officeDocument/2006/relationships/hyperlink" Target="https://twitter.com/aishas39791289" TargetMode="External"/><Relationship Id="rId86" Type="http://schemas.openxmlformats.org/officeDocument/2006/relationships/hyperlink" Target="https://pbs.twimg.com/profile_banners/350610799/1531088005" TargetMode="External"/><Relationship Id="rId151" Type="http://schemas.openxmlformats.org/officeDocument/2006/relationships/hyperlink" Target="https://pbs.twimg.com/profile_banners/825764336/1356437030" TargetMode="External"/><Relationship Id="rId389" Type="http://schemas.openxmlformats.org/officeDocument/2006/relationships/hyperlink" Target="http://abs.twimg.com/images/themes/theme1/bg.png" TargetMode="External"/><Relationship Id="rId596" Type="http://schemas.openxmlformats.org/officeDocument/2006/relationships/hyperlink" Target="http://pbs.twimg.com/profile_images/1223667139992805377/-NTKQSvi_normal.jpg" TargetMode="External"/><Relationship Id="rId817" Type="http://schemas.openxmlformats.org/officeDocument/2006/relationships/hyperlink" Target="http://pbs.twimg.com/profile_images/1168182952011948033/Ltj6cPJX_normal.jpg" TargetMode="External"/><Relationship Id="rId1002" Type="http://schemas.openxmlformats.org/officeDocument/2006/relationships/hyperlink" Target="https://twitter.com/n404l" TargetMode="External"/><Relationship Id="rId249" Type="http://schemas.openxmlformats.org/officeDocument/2006/relationships/hyperlink" Target="https://pbs.twimg.com/profile_banners/2307405702/1580627705" TargetMode="External"/><Relationship Id="rId456" Type="http://schemas.openxmlformats.org/officeDocument/2006/relationships/hyperlink" Target="http://abs.twimg.com/images/themes/theme19/bg.gif" TargetMode="External"/><Relationship Id="rId663" Type="http://schemas.openxmlformats.org/officeDocument/2006/relationships/hyperlink" Target="http://pbs.twimg.com/profile_images/1223730655898558465/Bnzf2Qd5_normal.jpg" TargetMode="External"/><Relationship Id="rId870" Type="http://schemas.openxmlformats.org/officeDocument/2006/relationships/hyperlink" Target="http://pbs.twimg.com/profile_images/1188928523882422272/5OeUH30v_normal.jpg" TargetMode="External"/><Relationship Id="rId1086" Type="http://schemas.openxmlformats.org/officeDocument/2006/relationships/hyperlink" Target="https://twitter.com/skyknightq" TargetMode="External"/><Relationship Id="rId13" Type="http://schemas.openxmlformats.org/officeDocument/2006/relationships/hyperlink" Target="https://t.co/q5ZGlgWjWS" TargetMode="External"/><Relationship Id="rId109" Type="http://schemas.openxmlformats.org/officeDocument/2006/relationships/hyperlink" Target="https://pbs.twimg.com/profile_banners/826831285297491968/1573563063" TargetMode="External"/><Relationship Id="rId316" Type="http://schemas.openxmlformats.org/officeDocument/2006/relationships/hyperlink" Target="https://pbs.twimg.com/profile_banners/60917391/1571914573" TargetMode="External"/><Relationship Id="rId523" Type="http://schemas.openxmlformats.org/officeDocument/2006/relationships/hyperlink" Target="http://abs.twimg.com/images/themes/theme1/bg.png" TargetMode="External"/><Relationship Id="rId968" Type="http://schemas.openxmlformats.org/officeDocument/2006/relationships/hyperlink" Target="https://twitter.com/nouni97_" TargetMode="External"/><Relationship Id="rId1153" Type="http://schemas.openxmlformats.org/officeDocument/2006/relationships/hyperlink" Target="https://twitter.com/hasanqtr974" TargetMode="External"/><Relationship Id="rId97" Type="http://schemas.openxmlformats.org/officeDocument/2006/relationships/hyperlink" Target="https://pbs.twimg.com/profile_banners/8796272/1574644299" TargetMode="External"/><Relationship Id="rId730" Type="http://schemas.openxmlformats.org/officeDocument/2006/relationships/hyperlink" Target="http://pbs.twimg.com/profile_images/459574717687418882/up8Alllr_normal.jpeg" TargetMode="External"/><Relationship Id="rId828" Type="http://schemas.openxmlformats.org/officeDocument/2006/relationships/hyperlink" Target="http://pbs.twimg.com/profile_images/888035241612398592/75hFjLDf_normal.jpg" TargetMode="External"/><Relationship Id="rId1013" Type="http://schemas.openxmlformats.org/officeDocument/2006/relationships/hyperlink" Target="https://twitter.com/hamad_i" TargetMode="External"/><Relationship Id="rId162" Type="http://schemas.openxmlformats.org/officeDocument/2006/relationships/hyperlink" Target="https://pbs.twimg.com/profile_banners/799384737005600768/1578049044" TargetMode="External"/><Relationship Id="rId467" Type="http://schemas.openxmlformats.org/officeDocument/2006/relationships/hyperlink" Target="http://abs.twimg.com/images/themes/theme1/bg.png" TargetMode="External"/><Relationship Id="rId1097" Type="http://schemas.openxmlformats.org/officeDocument/2006/relationships/hyperlink" Target="https://twitter.com/mohaed7007" TargetMode="External"/><Relationship Id="rId1220" Type="http://schemas.openxmlformats.org/officeDocument/2006/relationships/hyperlink" Target="https://twitter.com/12wrd79" TargetMode="External"/><Relationship Id="rId674" Type="http://schemas.openxmlformats.org/officeDocument/2006/relationships/hyperlink" Target="http://pbs.twimg.com/profile_images/1218669052337344512/YLQBDEMO_normal.jpg" TargetMode="External"/><Relationship Id="rId881" Type="http://schemas.openxmlformats.org/officeDocument/2006/relationships/hyperlink" Target="http://pbs.twimg.com/profile_images/881581103999586305/LuVk-Svx_normal.jpg" TargetMode="External"/><Relationship Id="rId979" Type="http://schemas.openxmlformats.org/officeDocument/2006/relationships/hyperlink" Target="https://twitter.com/mohdalmanna3i" TargetMode="External"/><Relationship Id="rId24" Type="http://schemas.openxmlformats.org/officeDocument/2006/relationships/hyperlink" Target="https://t.co/9c021o4tqP" TargetMode="External"/><Relationship Id="rId327" Type="http://schemas.openxmlformats.org/officeDocument/2006/relationships/hyperlink" Target="https://pbs.twimg.com/profile_banners/868718618976149505/1577874046" TargetMode="External"/><Relationship Id="rId534" Type="http://schemas.openxmlformats.org/officeDocument/2006/relationships/hyperlink" Target="http://abs.twimg.com/images/themes/theme18/bg.gif" TargetMode="External"/><Relationship Id="rId741" Type="http://schemas.openxmlformats.org/officeDocument/2006/relationships/hyperlink" Target="http://pbs.twimg.com/profile_images/1147501633917587456/cKiiPMMs_normal.jpg" TargetMode="External"/><Relationship Id="rId839" Type="http://schemas.openxmlformats.org/officeDocument/2006/relationships/hyperlink" Target="http://pbs.twimg.com/profile_images/1187364381962784769/fjHie9ju_normal.jpg" TargetMode="External"/><Relationship Id="rId1164" Type="http://schemas.openxmlformats.org/officeDocument/2006/relationships/hyperlink" Target="https://twitter.com/issa200" TargetMode="External"/><Relationship Id="rId173" Type="http://schemas.openxmlformats.org/officeDocument/2006/relationships/hyperlink" Target="https://pbs.twimg.com/profile_banners/537526634/1449136828" TargetMode="External"/><Relationship Id="rId380" Type="http://schemas.openxmlformats.org/officeDocument/2006/relationships/hyperlink" Target="http://abs.twimg.com/images/themes/theme5/bg.gif" TargetMode="External"/><Relationship Id="rId601" Type="http://schemas.openxmlformats.org/officeDocument/2006/relationships/hyperlink" Target="http://pbs.twimg.com/profile_images/1201248716017086466/8TkJmxk4_normal.jpg" TargetMode="External"/><Relationship Id="rId1024" Type="http://schemas.openxmlformats.org/officeDocument/2006/relationships/hyperlink" Target="https://twitter.com/jaladqa" TargetMode="External"/><Relationship Id="rId1231" Type="http://schemas.openxmlformats.org/officeDocument/2006/relationships/hyperlink" Target="https://twitter.com/mfm_althani" TargetMode="External"/><Relationship Id="rId240" Type="http://schemas.openxmlformats.org/officeDocument/2006/relationships/hyperlink" Target="https://pbs.twimg.com/profile_banners/874186023949012992/1498750449" TargetMode="External"/><Relationship Id="rId478" Type="http://schemas.openxmlformats.org/officeDocument/2006/relationships/hyperlink" Target="http://abs.twimg.com/images/themes/theme1/bg.png" TargetMode="External"/><Relationship Id="rId685" Type="http://schemas.openxmlformats.org/officeDocument/2006/relationships/hyperlink" Target="http://pbs.twimg.com/profile_images/1192377460962332674/n1o_9cRS_normal.jpg" TargetMode="External"/><Relationship Id="rId892" Type="http://schemas.openxmlformats.org/officeDocument/2006/relationships/hyperlink" Target="http://pbs.twimg.com/profile_images/1210099016391888896/2VGAuuQi_normal.jpg" TargetMode="External"/><Relationship Id="rId906" Type="http://schemas.openxmlformats.org/officeDocument/2006/relationships/hyperlink" Target="http://pbs.twimg.com/profile_images/1198983811733872640/ZVZCJCCW_normal.jpg" TargetMode="External"/><Relationship Id="rId35" Type="http://schemas.openxmlformats.org/officeDocument/2006/relationships/hyperlink" Target="https://t.co/tYrYwDHcq6" TargetMode="External"/><Relationship Id="rId100" Type="http://schemas.openxmlformats.org/officeDocument/2006/relationships/hyperlink" Target="https://pbs.twimg.com/profile_banners/799473567675154432/1518036421" TargetMode="External"/><Relationship Id="rId338" Type="http://schemas.openxmlformats.org/officeDocument/2006/relationships/hyperlink" Target="https://pbs.twimg.com/profile_banners/703569331/1554149172" TargetMode="External"/><Relationship Id="rId545" Type="http://schemas.openxmlformats.org/officeDocument/2006/relationships/hyperlink" Target="http://abs.twimg.com/images/themes/theme1/bg.png" TargetMode="External"/><Relationship Id="rId752" Type="http://schemas.openxmlformats.org/officeDocument/2006/relationships/hyperlink" Target="http://pbs.twimg.com/profile_images/1221080713920946176/Cn4MoGrB_normal.jpg" TargetMode="External"/><Relationship Id="rId1175" Type="http://schemas.openxmlformats.org/officeDocument/2006/relationships/hyperlink" Target="https://twitter.com/a942__" TargetMode="External"/><Relationship Id="rId184" Type="http://schemas.openxmlformats.org/officeDocument/2006/relationships/hyperlink" Target="https://pbs.twimg.com/profile_banners/949725521465741312/1574970731" TargetMode="External"/><Relationship Id="rId391" Type="http://schemas.openxmlformats.org/officeDocument/2006/relationships/hyperlink" Target="http://abs.twimg.com/images/themes/theme1/bg.png" TargetMode="External"/><Relationship Id="rId405" Type="http://schemas.openxmlformats.org/officeDocument/2006/relationships/hyperlink" Target="http://abs.twimg.com/images/themes/theme1/bg.png" TargetMode="External"/><Relationship Id="rId612" Type="http://schemas.openxmlformats.org/officeDocument/2006/relationships/hyperlink" Target="http://pbs.twimg.com/profile_images/1223932423987236865/G8uHP93-_normal.jpg" TargetMode="External"/><Relationship Id="rId1035" Type="http://schemas.openxmlformats.org/officeDocument/2006/relationships/hyperlink" Target="https://twitter.com/vipq6r3" TargetMode="External"/><Relationship Id="rId1242" Type="http://schemas.openxmlformats.org/officeDocument/2006/relationships/hyperlink" Target="https://twitter.com/yspb7ocfigzgnx7" TargetMode="External"/><Relationship Id="rId251" Type="http://schemas.openxmlformats.org/officeDocument/2006/relationships/hyperlink" Target="https://pbs.twimg.com/profile_banners/4045206683/1526992621" TargetMode="External"/><Relationship Id="rId489" Type="http://schemas.openxmlformats.org/officeDocument/2006/relationships/hyperlink" Target="http://abs.twimg.com/images/themes/theme7/bg.gif" TargetMode="External"/><Relationship Id="rId696" Type="http://schemas.openxmlformats.org/officeDocument/2006/relationships/hyperlink" Target="http://pbs.twimg.com/profile_images/1194508550959194112/NEbidapR_normal.jpg" TargetMode="External"/><Relationship Id="rId917" Type="http://schemas.openxmlformats.org/officeDocument/2006/relationships/hyperlink" Target="http://pbs.twimg.com/profile_images/872228753841246208/5kjvlhC4_normal.jpg" TargetMode="External"/><Relationship Id="rId1102" Type="http://schemas.openxmlformats.org/officeDocument/2006/relationships/hyperlink" Target="https://twitter.com/namrod9009" TargetMode="External"/><Relationship Id="rId46" Type="http://schemas.openxmlformats.org/officeDocument/2006/relationships/hyperlink" Target="https://t.co/akcdUgkWIu" TargetMode="External"/><Relationship Id="rId349" Type="http://schemas.openxmlformats.org/officeDocument/2006/relationships/hyperlink" Target="https://pbs.twimg.com/profile_banners/242031695/1578936500" TargetMode="External"/><Relationship Id="rId556" Type="http://schemas.openxmlformats.org/officeDocument/2006/relationships/hyperlink" Target="http://abs.twimg.com/images/themes/theme1/bg.png" TargetMode="External"/><Relationship Id="rId763" Type="http://schemas.openxmlformats.org/officeDocument/2006/relationships/hyperlink" Target="http://pbs.twimg.com/profile_images/1188751614468935680/OSO8OpqL_normal.jpg" TargetMode="External"/><Relationship Id="rId1186" Type="http://schemas.openxmlformats.org/officeDocument/2006/relationships/hyperlink" Target="https://twitter.com/elbasiony_osama" TargetMode="External"/><Relationship Id="rId111" Type="http://schemas.openxmlformats.org/officeDocument/2006/relationships/hyperlink" Target="https://pbs.twimg.com/profile_banners/93420947/1448404402" TargetMode="External"/><Relationship Id="rId195" Type="http://schemas.openxmlformats.org/officeDocument/2006/relationships/hyperlink" Target="https://pbs.twimg.com/profile_banners/89211088/1567553674" TargetMode="External"/><Relationship Id="rId209" Type="http://schemas.openxmlformats.org/officeDocument/2006/relationships/hyperlink" Target="https://pbs.twimg.com/profile_banners/417632626/1580204187" TargetMode="External"/><Relationship Id="rId416" Type="http://schemas.openxmlformats.org/officeDocument/2006/relationships/hyperlink" Target="http://abs.twimg.com/images/themes/theme1/bg.png" TargetMode="External"/><Relationship Id="rId970" Type="http://schemas.openxmlformats.org/officeDocument/2006/relationships/hyperlink" Target="https://twitter.com/dabsanjobran" TargetMode="External"/><Relationship Id="rId1046" Type="http://schemas.openxmlformats.org/officeDocument/2006/relationships/hyperlink" Target="https://twitter.com/alzaiiin" TargetMode="External"/><Relationship Id="rId1253" Type="http://schemas.openxmlformats.org/officeDocument/2006/relationships/hyperlink" Target="https://twitter.com/g5giie01kn0vbkz" TargetMode="External"/><Relationship Id="rId623" Type="http://schemas.openxmlformats.org/officeDocument/2006/relationships/hyperlink" Target="http://pbs.twimg.com/profile_images/1200550376849711106/1tZk38Dg_normal.jpg" TargetMode="External"/><Relationship Id="rId830" Type="http://schemas.openxmlformats.org/officeDocument/2006/relationships/hyperlink" Target="http://pbs.twimg.com/profile_images/1214658500124663809/vLKq8K8s_normal.jpg" TargetMode="External"/><Relationship Id="rId928" Type="http://schemas.openxmlformats.org/officeDocument/2006/relationships/hyperlink" Target="https://twitter.com/strawbxdo" TargetMode="External"/><Relationship Id="rId57" Type="http://schemas.openxmlformats.org/officeDocument/2006/relationships/hyperlink" Target="https://pbs.twimg.com/profile_banners/1174772675148963841/1580633272" TargetMode="External"/><Relationship Id="rId262" Type="http://schemas.openxmlformats.org/officeDocument/2006/relationships/hyperlink" Target="https://pbs.twimg.com/profile_banners/3302488572/1527762377" TargetMode="External"/><Relationship Id="rId567" Type="http://schemas.openxmlformats.org/officeDocument/2006/relationships/hyperlink" Target="http://pbs.twimg.com/profile_images/1160797218577801216/GWeXgIL5_normal.jpg" TargetMode="External"/><Relationship Id="rId1113" Type="http://schemas.openxmlformats.org/officeDocument/2006/relationships/hyperlink" Target="https://twitter.com/sheikhaq6r" TargetMode="External"/><Relationship Id="rId1197" Type="http://schemas.openxmlformats.org/officeDocument/2006/relationships/hyperlink" Target="https://twitter.com/qtr_alhoub" TargetMode="External"/><Relationship Id="rId122" Type="http://schemas.openxmlformats.org/officeDocument/2006/relationships/hyperlink" Target="https://pbs.twimg.com/profile_banners/1896723890/1579329358" TargetMode="External"/><Relationship Id="rId774" Type="http://schemas.openxmlformats.org/officeDocument/2006/relationships/hyperlink" Target="http://pbs.twimg.com/profile_images/1214596577265885184/b8_363by_normal.jpg" TargetMode="External"/><Relationship Id="rId981" Type="http://schemas.openxmlformats.org/officeDocument/2006/relationships/hyperlink" Target="https://twitter.com/noufmoh02885788" TargetMode="External"/><Relationship Id="rId1057" Type="http://schemas.openxmlformats.org/officeDocument/2006/relationships/hyperlink" Target="https://twitter.com/khaliid____" TargetMode="External"/><Relationship Id="rId427" Type="http://schemas.openxmlformats.org/officeDocument/2006/relationships/hyperlink" Target="http://abs.twimg.com/images/themes/theme1/bg.png" TargetMode="External"/><Relationship Id="rId634" Type="http://schemas.openxmlformats.org/officeDocument/2006/relationships/hyperlink" Target="http://pbs.twimg.com/profile_images/1150643786487410688/_VAkl2-4_normal.jpg" TargetMode="External"/><Relationship Id="rId841" Type="http://schemas.openxmlformats.org/officeDocument/2006/relationships/hyperlink" Target="http://pbs.twimg.com/profile_images/1223196864155136001/MY3IFtF6_normal.jpg" TargetMode="External"/><Relationship Id="rId1264" Type="http://schemas.openxmlformats.org/officeDocument/2006/relationships/hyperlink" Target="https://twitter.com/abdullaqatar7" TargetMode="External"/><Relationship Id="rId273" Type="http://schemas.openxmlformats.org/officeDocument/2006/relationships/hyperlink" Target="https://pbs.twimg.com/profile_banners/575634253/1573044291" TargetMode="External"/><Relationship Id="rId480" Type="http://schemas.openxmlformats.org/officeDocument/2006/relationships/hyperlink" Target="http://abs.twimg.com/images/themes/theme1/bg.png" TargetMode="External"/><Relationship Id="rId701" Type="http://schemas.openxmlformats.org/officeDocument/2006/relationships/hyperlink" Target="http://pbs.twimg.com/profile_images/1018464402939547649/nSmdsTfx_normal.jpg" TargetMode="External"/><Relationship Id="rId939" Type="http://schemas.openxmlformats.org/officeDocument/2006/relationships/hyperlink" Target="https://twitter.com/etmimii" TargetMode="External"/><Relationship Id="rId1124" Type="http://schemas.openxmlformats.org/officeDocument/2006/relationships/hyperlink" Target="https://twitter.com/umali880" TargetMode="External"/><Relationship Id="rId68" Type="http://schemas.openxmlformats.org/officeDocument/2006/relationships/hyperlink" Target="https://pbs.twimg.com/profile_banners/392539040/1517692328" TargetMode="External"/><Relationship Id="rId133" Type="http://schemas.openxmlformats.org/officeDocument/2006/relationships/hyperlink" Target="https://pbs.twimg.com/profile_banners/877716871763697665/1575924347" TargetMode="External"/><Relationship Id="rId340" Type="http://schemas.openxmlformats.org/officeDocument/2006/relationships/hyperlink" Target="https://pbs.twimg.com/profile_banners/196062356/1575317057" TargetMode="External"/><Relationship Id="rId578" Type="http://schemas.openxmlformats.org/officeDocument/2006/relationships/hyperlink" Target="http://pbs.twimg.com/profile_images/1222533841434423297/lcFjOgB9_normal.jpg" TargetMode="External"/><Relationship Id="rId785" Type="http://schemas.openxmlformats.org/officeDocument/2006/relationships/hyperlink" Target="http://pbs.twimg.com/profile_images/1210226355922722816/jsmbfmFA_normal.jpg" TargetMode="External"/><Relationship Id="rId992" Type="http://schemas.openxmlformats.org/officeDocument/2006/relationships/hyperlink" Target="https://twitter.com/snad_974" TargetMode="External"/><Relationship Id="rId200" Type="http://schemas.openxmlformats.org/officeDocument/2006/relationships/hyperlink" Target="https://pbs.twimg.com/profile_banners/1026210050845564928/1570615479" TargetMode="External"/><Relationship Id="rId438" Type="http://schemas.openxmlformats.org/officeDocument/2006/relationships/hyperlink" Target="http://abs.twimg.com/images/themes/theme1/bg.png" TargetMode="External"/><Relationship Id="rId645" Type="http://schemas.openxmlformats.org/officeDocument/2006/relationships/hyperlink" Target="http://pbs.twimg.com/profile_images/1168998961660735488/JvA4O1hz_normal.jpg" TargetMode="External"/><Relationship Id="rId852" Type="http://schemas.openxmlformats.org/officeDocument/2006/relationships/hyperlink" Target="http://pbs.twimg.com/profile_images/1208127711245406210/odv46qik_normal.jpg" TargetMode="External"/><Relationship Id="rId1068" Type="http://schemas.openxmlformats.org/officeDocument/2006/relationships/hyperlink" Target="https://twitter.com/metghlia" TargetMode="External"/><Relationship Id="rId1275" Type="http://schemas.openxmlformats.org/officeDocument/2006/relationships/hyperlink" Target="https://twitter.com/ali39530911" TargetMode="External"/><Relationship Id="rId284" Type="http://schemas.openxmlformats.org/officeDocument/2006/relationships/hyperlink" Target="https://pbs.twimg.com/profile_banners/873857029349101571/1557439997" TargetMode="External"/><Relationship Id="rId491" Type="http://schemas.openxmlformats.org/officeDocument/2006/relationships/hyperlink" Target="http://abs.twimg.com/images/themes/theme7/bg.gif" TargetMode="External"/><Relationship Id="rId505" Type="http://schemas.openxmlformats.org/officeDocument/2006/relationships/hyperlink" Target="http://abs.twimg.com/images/themes/theme1/bg.png" TargetMode="External"/><Relationship Id="rId712" Type="http://schemas.openxmlformats.org/officeDocument/2006/relationships/hyperlink" Target="http://pbs.twimg.com/profile_images/1074962128417841152/C776TMKv_normal.jpg" TargetMode="External"/><Relationship Id="rId1135" Type="http://schemas.openxmlformats.org/officeDocument/2006/relationships/hyperlink" Target="https://twitter.com/alialbadwi4" TargetMode="External"/><Relationship Id="rId79" Type="http://schemas.openxmlformats.org/officeDocument/2006/relationships/hyperlink" Target="https://pbs.twimg.com/profile_banners/4256589351/1462302688" TargetMode="External"/><Relationship Id="rId144" Type="http://schemas.openxmlformats.org/officeDocument/2006/relationships/hyperlink" Target="https://pbs.twimg.com/profile_banners/1032721098247417856/1549477511" TargetMode="External"/><Relationship Id="rId589" Type="http://schemas.openxmlformats.org/officeDocument/2006/relationships/hyperlink" Target="http://pbs.twimg.com/profile_images/1223696923858821120/9V9YqDxX_normal.jpg" TargetMode="External"/><Relationship Id="rId796" Type="http://schemas.openxmlformats.org/officeDocument/2006/relationships/hyperlink" Target="http://pbs.twimg.com/profile_images/1003777768276967424/VarerILi_normal.jpg" TargetMode="External"/><Relationship Id="rId1202" Type="http://schemas.openxmlformats.org/officeDocument/2006/relationships/hyperlink" Target="https://twitter.com/aalmuazzin" TargetMode="External"/><Relationship Id="rId351" Type="http://schemas.openxmlformats.org/officeDocument/2006/relationships/hyperlink" Target="http://abs.twimg.com/images/themes/theme1/bg.png" TargetMode="External"/><Relationship Id="rId449" Type="http://schemas.openxmlformats.org/officeDocument/2006/relationships/hyperlink" Target="http://abs.twimg.com/images/themes/theme1/bg.png" TargetMode="External"/><Relationship Id="rId656" Type="http://schemas.openxmlformats.org/officeDocument/2006/relationships/hyperlink" Target="http://pbs.twimg.com/profile_images/1053411393792286721/CJFWmYSH_normal.jpg" TargetMode="External"/><Relationship Id="rId863" Type="http://schemas.openxmlformats.org/officeDocument/2006/relationships/hyperlink" Target="http://pbs.twimg.com/profile_images/984263254712123393/xC8WtJus_normal.jpg" TargetMode="External"/><Relationship Id="rId1079" Type="http://schemas.openxmlformats.org/officeDocument/2006/relationships/hyperlink" Target="https://twitter.com/mnasr0678" TargetMode="External"/><Relationship Id="rId1286" Type="http://schemas.openxmlformats.org/officeDocument/2006/relationships/vmlDrawing" Target="../drawings/vmlDrawing2.vml"/><Relationship Id="rId211" Type="http://schemas.openxmlformats.org/officeDocument/2006/relationships/hyperlink" Target="https://pbs.twimg.com/profile_banners/425176609/1560849834" TargetMode="External"/><Relationship Id="rId295" Type="http://schemas.openxmlformats.org/officeDocument/2006/relationships/hyperlink" Target="https://pbs.twimg.com/profile_banners/543700784/1404606146" TargetMode="External"/><Relationship Id="rId309" Type="http://schemas.openxmlformats.org/officeDocument/2006/relationships/hyperlink" Target="https://pbs.twimg.com/profile_banners/978735996694073346/1561410853" TargetMode="External"/><Relationship Id="rId516" Type="http://schemas.openxmlformats.org/officeDocument/2006/relationships/hyperlink" Target="http://abs.twimg.com/images/themes/theme9/bg.gif" TargetMode="External"/><Relationship Id="rId1146" Type="http://schemas.openxmlformats.org/officeDocument/2006/relationships/hyperlink" Target="https://twitter.com/alattiyah_" TargetMode="External"/><Relationship Id="rId723" Type="http://schemas.openxmlformats.org/officeDocument/2006/relationships/hyperlink" Target="http://pbs.twimg.com/profile_images/1223830154943901696/CKcS3w1z_normal.jpg" TargetMode="External"/><Relationship Id="rId930" Type="http://schemas.openxmlformats.org/officeDocument/2006/relationships/hyperlink" Target="https://twitter.com/owohans" TargetMode="External"/><Relationship Id="rId1006" Type="http://schemas.openxmlformats.org/officeDocument/2006/relationships/hyperlink" Target="https://twitter.com/bo3oof_" TargetMode="External"/><Relationship Id="rId155" Type="http://schemas.openxmlformats.org/officeDocument/2006/relationships/hyperlink" Target="https://pbs.twimg.com/profile_banners/871829337254887425/1579372989" TargetMode="External"/><Relationship Id="rId362" Type="http://schemas.openxmlformats.org/officeDocument/2006/relationships/hyperlink" Target="http://abs.twimg.com/images/themes/theme1/bg.png" TargetMode="External"/><Relationship Id="rId1213" Type="http://schemas.openxmlformats.org/officeDocument/2006/relationships/hyperlink" Target="https://twitter.com/ghdooi" TargetMode="External"/><Relationship Id="rId222" Type="http://schemas.openxmlformats.org/officeDocument/2006/relationships/hyperlink" Target="https://pbs.twimg.com/profile_banners/4236184826/1448462122" TargetMode="External"/><Relationship Id="rId667" Type="http://schemas.openxmlformats.org/officeDocument/2006/relationships/hyperlink" Target="http://pbs.twimg.com/profile_images/1221403993282371585/rV9u1RUA_normal.jpg" TargetMode="External"/><Relationship Id="rId874" Type="http://schemas.openxmlformats.org/officeDocument/2006/relationships/hyperlink" Target="http://pbs.twimg.com/profile_images/1208446036009783297/G9zyf4Qc_normal.jpg" TargetMode="External"/><Relationship Id="rId17" Type="http://schemas.openxmlformats.org/officeDocument/2006/relationships/hyperlink" Target="https://t.co/p7BeJlJaQx" TargetMode="External"/><Relationship Id="rId527" Type="http://schemas.openxmlformats.org/officeDocument/2006/relationships/hyperlink" Target="http://abs.twimg.com/images/themes/theme1/bg.png" TargetMode="External"/><Relationship Id="rId734" Type="http://schemas.openxmlformats.org/officeDocument/2006/relationships/hyperlink" Target="http://pbs.twimg.com/profile_images/1222609405927137282/oQFvXyLy_normal.jpg" TargetMode="External"/><Relationship Id="rId941" Type="http://schemas.openxmlformats.org/officeDocument/2006/relationships/hyperlink" Target="https://twitter.com/jamal_ani" TargetMode="External"/><Relationship Id="rId1157" Type="http://schemas.openxmlformats.org/officeDocument/2006/relationships/hyperlink" Target="https://twitter.com/alrumaihi_80" TargetMode="External"/><Relationship Id="rId70" Type="http://schemas.openxmlformats.org/officeDocument/2006/relationships/hyperlink" Target="https://pbs.twimg.com/profile_banners/1170872049146851329/1580583457" TargetMode="External"/><Relationship Id="rId166" Type="http://schemas.openxmlformats.org/officeDocument/2006/relationships/hyperlink" Target="https://pbs.twimg.com/profile_banners/1138558553550143490/1579876592" TargetMode="External"/><Relationship Id="rId373" Type="http://schemas.openxmlformats.org/officeDocument/2006/relationships/hyperlink" Target="http://abs.twimg.com/images/themes/theme14/bg.gif" TargetMode="External"/><Relationship Id="rId580" Type="http://schemas.openxmlformats.org/officeDocument/2006/relationships/hyperlink" Target="http://pbs.twimg.com/profile_images/1222665650507780098/zbzg4Vtr_normal.jpg" TargetMode="External"/><Relationship Id="rId801" Type="http://schemas.openxmlformats.org/officeDocument/2006/relationships/hyperlink" Target="http://pbs.twimg.com/profile_images/1145882125557739521/674QPGSt_normal.jpg" TargetMode="External"/><Relationship Id="rId1017" Type="http://schemas.openxmlformats.org/officeDocument/2006/relationships/hyperlink" Target="https://twitter.com/lowi_" TargetMode="External"/><Relationship Id="rId1224" Type="http://schemas.openxmlformats.org/officeDocument/2006/relationships/hyperlink" Target="https://twitter.com/mbs999987" TargetMode="External"/><Relationship Id="rId1" Type="http://schemas.openxmlformats.org/officeDocument/2006/relationships/hyperlink" Target="https://t.co/ydDh0oSM1o" TargetMode="External"/><Relationship Id="rId233" Type="http://schemas.openxmlformats.org/officeDocument/2006/relationships/hyperlink" Target="https://pbs.twimg.com/profile_banners/1212364624537866240/1579358824" TargetMode="External"/><Relationship Id="rId440" Type="http://schemas.openxmlformats.org/officeDocument/2006/relationships/hyperlink" Target="http://abs.twimg.com/images/themes/theme9/bg.gif" TargetMode="External"/><Relationship Id="rId678" Type="http://schemas.openxmlformats.org/officeDocument/2006/relationships/hyperlink" Target="http://pbs.twimg.com/profile_images/904002352168017921/KeT5B3JM_normal.jpg" TargetMode="External"/><Relationship Id="rId885" Type="http://schemas.openxmlformats.org/officeDocument/2006/relationships/hyperlink" Target="http://pbs.twimg.com/profile_images/1204637908323504128/ZfjkqK6C_normal.jpg" TargetMode="External"/><Relationship Id="rId1070" Type="http://schemas.openxmlformats.org/officeDocument/2006/relationships/hyperlink" Target="https://twitter.com/nebalalshref" TargetMode="External"/><Relationship Id="rId28" Type="http://schemas.openxmlformats.org/officeDocument/2006/relationships/hyperlink" Target="https://t.co/b8txcyF4FY" TargetMode="External"/><Relationship Id="rId300" Type="http://schemas.openxmlformats.org/officeDocument/2006/relationships/hyperlink" Target="https://pbs.twimg.com/profile_banners/737944573/1571767543" TargetMode="External"/><Relationship Id="rId538" Type="http://schemas.openxmlformats.org/officeDocument/2006/relationships/hyperlink" Target="http://abs.twimg.com/images/themes/theme1/bg.png" TargetMode="External"/><Relationship Id="rId745" Type="http://schemas.openxmlformats.org/officeDocument/2006/relationships/hyperlink" Target="http://pbs.twimg.com/profile_images/1219998874401636352/hOkKaQG8_normal.jpg" TargetMode="External"/><Relationship Id="rId952" Type="http://schemas.openxmlformats.org/officeDocument/2006/relationships/hyperlink" Target="https://twitter.com/genelite7" TargetMode="External"/><Relationship Id="rId1168" Type="http://schemas.openxmlformats.org/officeDocument/2006/relationships/hyperlink" Target="https://twitter.com/noodtwt" TargetMode="External"/><Relationship Id="rId81" Type="http://schemas.openxmlformats.org/officeDocument/2006/relationships/hyperlink" Target="https://pbs.twimg.com/profile_banners/1087411508114587654/1569474996" TargetMode="External"/><Relationship Id="rId177" Type="http://schemas.openxmlformats.org/officeDocument/2006/relationships/hyperlink" Target="https://pbs.twimg.com/profile_banners/398127715/1501201173" TargetMode="External"/><Relationship Id="rId384" Type="http://schemas.openxmlformats.org/officeDocument/2006/relationships/hyperlink" Target="http://abs.twimg.com/images/themes/theme1/bg.png" TargetMode="External"/><Relationship Id="rId591" Type="http://schemas.openxmlformats.org/officeDocument/2006/relationships/hyperlink" Target="http://pbs.twimg.com/profile_images/1217311813743841280/xCCGfjno_normal.jpg" TargetMode="External"/><Relationship Id="rId605" Type="http://schemas.openxmlformats.org/officeDocument/2006/relationships/hyperlink" Target="http://pbs.twimg.com/profile_images/1218605995120705536/IzaM5qf1_normal.jpg" TargetMode="External"/><Relationship Id="rId812" Type="http://schemas.openxmlformats.org/officeDocument/2006/relationships/hyperlink" Target="http://abs.twimg.com/sticky/default_profile_images/default_profile_normal.png" TargetMode="External"/><Relationship Id="rId1028" Type="http://schemas.openxmlformats.org/officeDocument/2006/relationships/hyperlink" Target="https://twitter.com/qtrmemeta" TargetMode="External"/><Relationship Id="rId1235" Type="http://schemas.openxmlformats.org/officeDocument/2006/relationships/hyperlink" Target="https://twitter.com/sbins00974" TargetMode="External"/><Relationship Id="rId244" Type="http://schemas.openxmlformats.org/officeDocument/2006/relationships/hyperlink" Target="https://pbs.twimg.com/profile_banners/2466437454/1496814306" TargetMode="External"/><Relationship Id="rId689" Type="http://schemas.openxmlformats.org/officeDocument/2006/relationships/hyperlink" Target="http://pbs.twimg.com/profile_images/1221192436900253696/9HFe1RBs_normal.jpg" TargetMode="External"/><Relationship Id="rId896" Type="http://schemas.openxmlformats.org/officeDocument/2006/relationships/hyperlink" Target="http://pbs.twimg.com/profile_images/1199237334463631365/Qi86Abff_normal.jpg" TargetMode="External"/><Relationship Id="rId1081" Type="http://schemas.openxmlformats.org/officeDocument/2006/relationships/hyperlink" Target="https://twitter.com/bazooka_q6r" TargetMode="External"/><Relationship Id="rId39" Type="http://schemas.openxmlformats.org/officeDocument/2006/relationships/hyperlink" Target="https://t.co/wjmQJdaxnr" TargetMode="External"/><Relationship Id="rId451" Type="http://schemas.openxmlformats.org/officeDocument/2006/relationships/hyperlink" Target="http://abs.twimg.com/images/themes/theme1/bg.png" TargetMode="External"/><Relationship Id="rId549" Type="http://schemas.openxmlformats.org/officeDocument/2006/relationships/hyperlink" Target="http://abs.twimg.com/images/themes/theme1/bg.png" TargetMode="External"/><Relationship Id="rId756" Type="http://schemas.openxmlformats.org/officeDocument/2006/relationships/hyperlink" Target="http://pbs.twimg.com/profile_images/1213628938133680129/DnCK-acs_normal.jpg" TargetMode="External"/><Relationship Id="rId1179" Type="http://schemas.openxmlformats.org/officeDocument/2006/relationships/hyperlink" Target="https://twitter.com/bint_al30d" TargetMode="External"/><Relationship Id="rId104" Type="http://schemas.openxmlformats.org/officeDocument/2006/relationships/hyperlink" Target="https://pbs.twimg.com/profile_banners/436081982/1570615494" TargetMode="External"/><Relationship Id="rId188" Type="http://schemas.openxmlformats.org/officeDocument/2006/relationships/hyperlink" Target="https://pbs.twimg.com/profile_banners/342004462/1394594875" TargetMode="External"/><Relationship Id="rId311" Type="http://schemas.openxmlformats.org/officeDocument/2006/relationships/hyperlink" Target="https://pbs.twimg.com/profile_banners/558750658/1529449005" TargetMode="External"/><Relationship Id="rId395" Type="http://schemas.openxmlformats.org/officeDocument/2006/relationships/hyperlink" Target="http://abs.twimg.com/images/themes/theme1/bg.png" TargetMode="External"/><Relationship Id="rId409" Type="http://schemas.openxmlformats.org/officeDocument/2006/relationships/hyperlink" Target="http://abs.twimg.com/images/themes/theme1/bg.png" TargetMode="External"/><Relationship Id="rId963" Type="http://schemas.openxmlformats.org/officeDocument/2006/relationships/hyperlink" Target="https://twitter.com/talalalkuwari" TargetMode="External"/><Relationship Id="rId1039" Type="http://schemas.openxmlformats.org/officeDocument/2006/relationships/hyperlink" Target="https://twitter.com/qataria_alyafei" TargetMode="External"/><Relationship Id="rId1246" Type="http://schemas.openxmlformats.org/officeDocument/2006/relationships/hyperlink" Target="https://twitter.com/xhmnnsjjnqhuyw2" TargetMode="External"/><Relationship Id="rId92" Type="http://schemas.openxmlformats.org/officeDocument/2006/relationships/hyperlink" Target="https://pbs.twimg.com/profile_banners/1002040223247884289/1576621227" TargetMode="External"/><Relationship Id="rId616" Type="http://schemas.openxmlformats.org/officeDocument/2006/relationships/hyperlink" Target="http://pbs.twimg.com/profile_images/1198298138945171456/t0C6uNNv_normal.jpg" TargetMode="External"/><Relationship Id="rId823" Type="http://schemas.openxmlformats.org/officeDocument/2006/relationships/hyperlink" Target="http://pbs.twimg.com/profile_images/929405943586217990/sslYnpzz_normal.jpg" TargetMode="External"/><Relationship Id="rId255" Type="http://schemas.openxmlformats.org/officeDocument/2006/relationships/hyperlink" Target="https://pbs.twimg.com/profile_banners/286860629/1567400691" TargetMode="External"/><Relationship Id="rId462" Type="http://schemas.openxmlformats.org/officeDocument/2006/relationships/hyperlink" Target="http://abs.twimg.com/images/themes/theme1/bg.png" TargetMode="External"/><Relationship Id="rId1092" Type="http://schemas.openxmlformats.org/officeDocument/2006/relationships/hyperlink" Target="https://twitter.com/mashaell86" TargetMode="External"/><Relationship Id="rId1106" Type="http://schemas.openxmlformats.org/officeDocument/2006/relationships/hyperlink" Target="https://twitter.com/safety_aba" TargetMode="External"/><Relationship Id="rId115" Type="http://schemas.openxmlformats.org/officeDocument/2006/relationships/hyperlink" Target="https://pbs.twimg.com/profile_banners/1220840247875047426/1579906159" TargetMode="External"/><Relationship Id="rId322" Type="http://schemas.openxmlformats.org/officeDocument/2006/relationships/hyperlink" Target="https://pbs.twimg.com/profile_banners/1075497551091118091/1560350489" TargetMode="External"/><Relationship Id="rId767" Type="http://schemas.openxmlformats.org/officeDocument/2006/relationships/hyperlink" Target="http://pbs.twimg.com/profile_images/693548376374317057/4sdA6o0c_normal.jpg" TargetMode="External"/><Relationship Id="rId974" Type="http://schemas.openxmlformats.org/officeDocument/2006/relationships/hyperlink" Target="https://twitter.com/a1awaji" TargetMode="External"/><Relationship Id="rId199" Type="http://schemas.openxmlformats.org/officeDocument/2006/relationships/hyperlink" Target="https://pbs.twimg.com/profile_banners/2373745909/1580327773" TargetMode="External"/><Relationship Id="rId627" Type="http://schemas.openxmlformats.org/officeDocument/2006/relationships/hyperlink" Target="http://pbs.twimg.com/profile_images/1221462891943092225/9zfhzMFx_normal.jpg" TargetMode="External"/><Relationship Id="rId834" Type="http://schemas.openxmlformats.org/officeDocument/2006/relationships/hyperlink" Target="http://pbs.twimg.com/profile_images/1198548921930440704/HMXq7vjt_normal.jpg" TargetMode="External"/><Relationship Id="rId1257" Type="http://schemas.openxmlformats.org/officeDocument/2006/relationships/hyperlink" Target="https://twitter.com/ahsuhalt" TargetMode="External"/><Relationship Id="rId266" Type="http://schemas.openxmlformats.org/officeDocument/2006/relationships/hyperlink" Target="https://pbs.twimg.com/profile_banners/341375478/1577006839" TargetMode="External"/><Relationship Id="rId473" Type="http://schemas.openxmlformats.org/officeDocument/2006/relationships/hyperlink" Target="http://abs.twimg.com/images/themes/theme1/bg.png" TargetMode="External"/><Relationship Id="rId680" Type="http://schemas.openxmlformats.org/officeDocument/2006/relationships/hyperlink" Target="http://pbs.twimg.com/profile_images/1137143384982851585/5H8D8bU9_normal.jpg" TargetMode="External"/><Relationship Id="rId901" Type="http://schemas.openxmlformats.org/officeDocument/2006/relationships/hyperlink" Target="http://pbs.twimg.com/profile_images/1108202694353793024/Q7IApVeS_normal.jpg" TargetMode="External"/><Relationship Id="rId1117" Type="http://schemas.openxmlformats.org/officeDocument/2006/relationships/hyperlink" Target="https://twitter.com/almufta7_m" TargetMode="External"/><Relationship Id="rId30" Type="http://schemas.openxmlformats.org/officeDocument/2006/relationships/hyperlink" Target="https://t.co/AV8lgFmf4U" TargetMode="External"/><Relationship Id="rId126" Type="http://schemas.openxmlformats.org/officeDocument/2006/relationships/hyperlink" Target="https://pbs.twimg.com/profile_banners/455737751/1502933111" TargetMode="External"/><Relationship Id="rId333" Type="http://schemas.openxmlformats.org/officeDocument/2006/relationships/hyperlink" Target="https://pbs.twimg.com/profile_banners/21088417/1515536808" TargetMode="External"/><Relationship Id="rId540" Type="http://schemas.openxmlformats.org/officeDocument/2006/relationships/hyperlink" Target="http://abs.twimg.com/images/themes/theme1/bg.png" TargetMode="External"/><Relationship Id="rId778" Type="http://schemas.openxmlformats.org/officeDocument/2006/relationships/hyperlink" Target="http://pbs.twimg.com/profile_images/897198352118542337/jr1gazVB_normal.jpg" TargetMode="External"/><Relationship Id="rId985" Type="http://schemas.openxmlformats.org/officeDocument/2006/relationships/hyperlink" Target="https://twitter.com/ahmed3336598161" TargetMode="External"/><Relationship Id="rId1170" Type="http://schemas.openxmlformats.org/officeDocument/2006/relationships/hyperlink" Target="https://twitter.com/koranaw1" TargetMode="External"/><Relationship Id="rId638" Type="http://schemas.openxmlformats.org/officeDocument/2006/relationships/hyperlink" Target="http://pbs.twimg.com/profile_images/894928375046975488/6Ej7wPOt_normal.jpg" TargetMode="External"/><Relationship Id="rId845" Type="http://schemas.openxmlformats.org/officeDocument/2006/relationships/hyperlink" Target="http://pbs.twimg.com/profile_images/1211959684351111174/TJkLf9Ht_normal.jpg" TargetMode="External"/><Relationship Id="rId1030" Type="http://schemas.openxmlformats.org/officeDocument/2006/relationships/hyperlink" Target="https://twitter.com/mowaten441" TargetMode="External"/><Relationship Id="rId1268" Type="http://schemas.openxmlformats.org/officeDocument/2006/relationships/hyperlink" Target="https://twitter.com/bo__shams" TargetMode="External"/><Relationship Id="rId277" Type="http://schemas.openxmlformats.org/officeDocument/2006/relationships/hyperlink" Target="https://pbs.twimg.com/profile_banners/1967629645/1570711019" TargetMode="External"/><Relationship Id="rId400" Type="http://schemas.openxmlformats.org/officeDocument/2006/relationships/hyperlink" Target="http://abs.twimg.com/images/themes/theme1/bg.png" TargetMode="External"/><Relationship Id="rId484" Type="http://schemas.openxmlformats.org/officeDocument/2006/relationships/hyperlink" Target="http://abs.twimg.com/images/themes/theme1/bg.png" TargetMode="External"/><Relationship Id="rId705" Type="http://schemas.openxmlformats.org/officeDocument/2006/relationships/hyperlink" Target="http://pbs.twimg.com/profile_images/1064051999493234688/X8mVLud-_normal.jpg" TargetMode="External"/><Relationship Id="rId1128" Type="http://schemas.openxmlformats.org/officeDocument/2006/relationships/hyperlink" Target="https://twitter.com/isamboosa" TargetMode="External"/><Relationship Id="rId137" Type="http://schemas.openxmlformats.org/officeDocument/2006/relationships/hyperlink" Target="https://pbs.twimg.com/profile_banners/326601634/1490541178" TargetMode="External"/><Relationship Id="rId344" Type="http://schemas.openxmlformats.org/officeDocument/2006/relationships/hyperlink" Target="https://pbs.twimg.com/profile_banners/1210494266834898945/1577439811" TargetMode="External"/><Relationship Id="rId691" Type="http://schemas.openxmlformats.org/officeDocument/2006/relationships/hyperlink" Target="http://pbs.twimg.com/profile_images/1176557216339505168/Drq-TE1k_normal.jpg" TargetMode="External"/><Relationship Id="rId789" Type="http://schemas.openxmlformats.org/officeDocument/2006/relationships/hyperlink" Target="http://pbs.twimg.com/profile_images/1335465277/6b097e81854948542ce2e832268c82a5_normal.jpg" TargetMode="External"/><Relationship Id="rId912" Type="http://schemas.openxmlformats.org/officeDocument/2006/relationships/hyperlink" Target="http://pbs.twimg.com/profile_images/1202710395426922497/6L05UU-H_normal.jpg" TargetMode="External"/><Relationship Id="rId996" Type="http://schemas.openxmlformats.org/officeDocument/2006/relationships/hyperlink" Target="https://twitter.com/alkuwari_ameena" TargetMode="External"/><Relationship Id="rId41" Type="http://schemas.openxmlformats.org/officeDocument/2006/relationships/hyperlink" Target="https://t.co/AGkPaz9BCZ" TargetMode="External"/><Relationship Id="rId551" Type="http://schemas.openxmlformats.org/officeDocument/2006/relationships/hyperlink" Target="http://abs.twimg.com/images/themes/theme1/bg.png" TargetMode="External"/><Relationship Id="rId649" Type="http://schemas.openxmlformats.org/officeDocument/2006/relationships/hyperlink" Target="http://pbs.twimg.com/profile_images/1222563812093632512/mCAWymGD_normal.jpg" TargetMode="External"/><Relationship Id="rId856" Type="http://schemas.openxmlformats.org/officeDocument/2006/relationships/hyperlink" Target="http://pbs.twimg.com/profile_images/1139178472369266689/5Q2O_j24_normal.jpg" TargetMode="External"/><Relationship Id="rId1181" Type="http://schemas.openxmlformats.org/officeDocument/2006/relationships/hyperlink" Target="https://twitter.com/ang02200" TargetMode="External"/><Relationship Id="rId1279" Type="http://schemas.openxmlformats.org/officeDocument/2006/relationships/hyperlink" Target="https://twitter.com/toomaqtr" TargetMode="External"/><Relationship Id="rId190" Type="http://schemas.openxmlformats.org/officeDocument/2006/relationships/hyperlink" Target="https://pbs.twimg.com/profile_banners/345432739/1579376858" TargetMode="External"/><Relationship Id="rId204" Type="http://schemas.openxmlformats.org/officeDocument/2006/relationships/hyperlink" Target="https://pbs.twimg.com/profile_banners/384907195/1425660800" TargetMode="External"/><Relationship Id="rId288" Type="http://schemas.openxmlformats.org/officeDocument/2006/relationships/hyperlink" Target="https://pbs.twimg.com/profile_banners/873283464883253249/1513349805" TargetMode="External"/><Relationship Id="rId411" Type="http://schemas.openxmlformats.org/officeDocument/2006/relationships/hyperlink" Target="http://abs.twimg.com/images/themes/theme1/bg.png" TargetMode="External"/><Relationship Id="rId509" Type="http://schemas.openxmlformats.org/officeDocument/2006/relationships/hyperlink" Target="http://abs.twimg.com/images/themes/theme1/bg.png" TargetMode="External"/><Relationship Id="rId1041" Type="http://schemas.openxmlformats.org/officeDocument/2006/relationships/hyperlink" Target="https://twitter.com/_1aishaa" TargetMode="External"/><Relationship Id="rId1139" Type="http://schemas.openxmlformats.org/officeDocument/2006/relationships/hyperlink" Target="https://twitter.com/bent_albalad_" TargetMode="External"/><Relationship Id="rId495" Type="http://schemas.openxmlformats.org/officeDocument/2006/relationships/hyperlink" Target="http://abs.twimg.com/images/themes/theme1/bg.png" TargetMode="External"/><Relationship Id="rId716" Type="http://schemas.openxmlformats.org/officeDocument/2006/relationships/hyperlink" Target="http://pbs.twimg.com/profile_images/1186349938420211712/nCiLRG4d_normal.jpg" TargetMode="External"/><Relationship Id="rId923" Type="http://schemas.openxmlformats.org/officeDocument/2006/relationships/hyperlink" Target="https://twitter.com/maha_essid" TargetMode="External"/><Relationship Id="rId52" Type="http://schemas.openxmlformats.org/officeDocument/2006/relationships/hyperlink" Target="https://pbs.twimg.com/profile_banners/783326764848279553/1552455385" TargetMode="External"/><Relationship Id="rId148" Type="http://schemas.openxmlformats.org/officeDocument/2006/relationships/hyperlink" Target="https://pbs.twimg.com/profile_banners/2767861823/1496018900" TargetMode="External"/><Relationship Id="rId355" Type="http://schemas.openxmlformats.org/officeDocument/2006/relationships/hyperlink" Target="http://abs.twimg.com/images/themes/theme1/bg.png" TargetMode="External"/><Relationship Id="rId562" Type="http://schemas.openxmlformats.org/officeDocument/2006/relationships/hyperlink" Target="http://pbs.twimg.com/profile_images/1173166090869977088/gQY12HDL_normal.jpg" TargetMode="External"/><Relationship Id="rId1192" Type="http://schemas.openxmlformats.org/officeDocument/2006/relationships/hyperlink" Target="https://twitter.com/mi_amore_qtr" TargetMode="External"/><Relationship Id="rId1206" Type="http://schemas.openxmlformats.org/officeDocument/2006/relationships/hyperlink" Target="https://twitter.com/abtfakhroo" TargetMode="External"/><Relationship Id="rId215" Type="http://schemas.openxmlformats.org/officeDocument/2006/relationships/hyperlink" Target="https://pbs.twimg.com/profile_banners/360172611/1563445203" TargetMode="External"/><Relationship Id="rId422" Type="http://schemas.openxmlformats.org/officeDocument/2006/relationships/hyperlink" Target="http://abs.twimg.com/images/themes/theme1/bg.png" TargetMode="External"/><Relationship Id="rId867" Type="http://schemas.openxmlformats.org/officeDocument/2006/relationships/hyperlink" Target="http://abs.twimg.com/sticky/default_profile_images/default_profile_normal.png" TargetMode="External"/><Relationship Id="rId1052" Type="http://schemas.openxmlformats.org/officeDocument/2006/relationships/hyperlink" Target="https://twitter.com/qr0009" TargetMode="External"/><Relationship Id="rId299" Type="http://schemas.openxmlformats.org/officeDocument/2006/relationships/hyperlink" Target="https://pbs.twimg.com/profile_banners/871665693007237122/1576875847" TargetMode="External"/><Relationship Id="rId727" Type="http://schemas.openxmlformats.org/officeDocument/2006/relationships/hyperlink" Target="http://pbs.twimg.com/profile_images/1014925876012646400/-i7PSiAa_normal.jpg" TargetMode="External"/><Relationship Id="rId934" Type="http://schemas.openxmlformats.org/officeDocument/2006/relationships/hyperlink" Target="https://twitter.com/ama21aa" TargetMode="External"/><Relationship Id="rId63" Type="http://schemas.openxmlformats.org/officeDocument/2006/relationships/hyperlink" Target="https://pbs.twimg.com/profile_banners/746826615880048641/1506019758" TargetMode="External"/><Relationship Id="rId159" Type="http://schemas.openxmlformats.org/officeDocument/2006/relationships/hyperlink" Target="https://pbs.twimg.com/profile_banners/362123058/1568271132" TargetMode="External"/><Relationship Id="rId366" Type="http://schemas.openxmlformats.org/officeDocument/2006/relationships/hyperlink" Target="http://abs.twimg.com/images/themes/theme1/bg.png" TargetMode="External"/><Relationship Id="rId573" Type="http://schemas.openxmlformats.org/officeDocument/2006/relationships/hyperlink" Target="http://pbs.twimg.com/profile_images/1216119367592792064/Ua2Azqsy_normal.jpg" TargetMode="External"/><Relationship Id="rId780" Type="http://schemas.openxmlformats.org/officeDocument/2006/relationships/hyperlink" Target="http://pbs.twimg.com/profile_images/1056430137242198016/dq_5Qzjy_normal.jpg" TargetMode="External"/><Relationship Id="rId1217" Type="http://schemas.openxmlformats.org/officeDocument/2006/relationships/hyperlink" Target="https://twitter.com/f5m_qtri" TargetMode="External"/><Relationship Id="rId226" Type="http://schemas.openxmlformats.org/officeDocument/2006/relationships/hyperlink" Target="https://pbs.twimg.com/profile_banners/1188751182593961986/1572255473" TargetMode="External"/><Relationship Id="rId433" Type="http://schemas.openxmlformats.org/officeDocument/2006/relationships/hyperlink" Target="http://abs.twimg.com/images/themes/theme17/bg.gif" TargetMode="External"/><Relationship Id="rId878" Type="http://schemas.openxmlformats.org/officeDocument/2006/relationships/hyperlink" Target="http://pbs.twimg.com/profile_images/890306072635985920/9hqX3tB0_normal.jpg" TargetMode="External"/><Relationship Id="rId1063" Type="http://schemas.openxmlformats.org/officeDocument/2006/relationships/hyperlink" Target="https://twitter.com/nialhammadi" TargetMode="External"/><Relationship Id="rId1270" Type="http://schemas.openxmlformats.org/officeDocument/2006/relationships/hyperlink" Target="https://twitter.com/alalmass" TargetMode="External"/><Relationship Id="rId640" Type="http://schemas.openxmlformats.org/officeDocument/2006/relationships/hyperlink" Target="http://pbs.twimg.com/profile_images/1219873494751678464/YhRH8-7U_normal.jpg" TargetMode="External"/><Relationship Id="rId738" Type="http://schemas.openxmlformats.org/officeDocument/2006/relationships/hyperlink" Target="http://pbs.twimg.com/profile_images/1183812266162036736/yMHwGMPr_normal.jpg" TargetMode="External"/><Relationship Id="rId945" Type="http://schemas.openxmlformats.org/officeDocument/2006/relationships/hyperlink" Target="https://twitter.com/ftp1212" TargetMode="External"/><Relationship Id="rId74" Type="http://schemas.openxmlformats.org/officeDocument/2006/relationships/hyperlink" Target="https://pbs.twimg.com/profile_banners/295857775/1578693025" TargetMode="External"/><Relationship Id="rId377" Type="http://schemas.openxmlformats.org/officeDocument/2006/relationships/hyperlink" Target="http://abs.twimg.com/images/themes/theme1/bg.png" TargetMode="External"/><Relationship Id="rId500" Type="http://schemas.openxmlformats.org/officeDocument/2006/relationships/hyperlink" Target="http://abs.twimg.com/images/themes/theme1/bg.png" TargetMode="External"/><Relationship Id="rId584" Type="http://schemas.openxmlformats.org/officeDocument/2006/relationships/hyperlink" Target="http://pbs.twimg.com/profile_images/1220511565771833344/_g8Ymoqb_normal.jpg" TargetMode="External"/><Relationship Id="rId805" Type="http://schemas.openxmlformats.org/officeDocument/2006/relationships/hyperlink" Target="http://pbs.twimg.com/profile_images/1208010934230274049/sZu24z0m_normal.jpg" TargetMode="External"/><Relationship Id="rId1130" Type="http://schemas.openxmlformats.org/officeDocument/2006/relationships/hyperlink" Target="https://twitter.com/eimanqatar" TargetMode="External"/><Relationship Id="rId1228" Type="http://schemas.openxmlformats.org/officeDocument/2006/relationships/hyperlink" Target="https://twitter.com/hinqnzsgb2uux5w" TargetMode="External"/><Relationship Id="rId5" Type="http://schemas.openxmlformats.org/officeDocument/2006/relationships/hyperlink" Target="https://t.co/hQASkIx6bO" TargetMode="External"/><Relationship Id="rId237" Type="http://schemas.openxmlformats.org/officeDocument/2006/relationships/hyperlink" Target="https://pbs.twimg.com/profile_banners/900181268/1575440104" TargetMode="External"/><Relationship Id="rId791" Type="http://schemas.openxmlformats.org/officeDocument/2006/relationships/hyperlink" Target="http://pbs.twimg.com/profile_images/1210795353429008384/GEVrZoZf_normal.jpg" TargetMode="External"/><Relationship Id="rId889" Type="http://schemas.openxmlformats.org/officeDocument/2006/relationships/hyperlink" Target="http://pbs.twimg.com/profile_images/1010491109032808448/ZsAS2Q1t_normal.jpg" TargetMode="External"/><Relationship Id="rId1074" Type="http://schemas.openxmlformats.org/officeDocument/2006/relationships/hyperlink" Target="https://twitter.com/q6reeea" TargetMode="External"/><Relationship Id="rId444" Type="http://schemas.openxmlformats.org/officeDocument/2006/relationships/hyperlink" Target="http://abs.twimg.com/images/themes/theme1/bg.png" TargetMode="External"/><Relationship Id="rId651" Type="http://schemas.openxmlformats.org/officeDocument/2006/relationships/hyperlink" Target="http://pbs.twimg.com/profile_images/867848824005505024/A5EXiGl0_normal.jpg" TargetMode="External"/><Relationship Id="rId749" Type="http://schemas.openxmlformats.org/officeDocument/2006/relationships/hyperlink" Target="http://pbs.twimg.com/profile_images/1215730176153309191/I9MosEmL_normal.jpg" TargetMode="External"/><Relationship Id="rId1281" Type="http://schemas.openxmlformats.org/officeDocument/2006/relationships/hyperlink" Target="https://twitter.com/aey_eh07" TargetMode="External"/><Relationship Id="rId290" Type="http://schemas.openxmlformats.org/officeDocument/2006/relationships/hyperlink" Target="https://pbs.twimg.com/profile_banners/397813299/1360217241" TargetMode="External"/><Relationship Id="rId304" Type="http://schemas.openxmlformats.org/officeDocument/2006/relationships/hyperlink" Target="https://pbs.twimg.com/profile_banners/824461950306357249/1495600522" TargetMode="External"/><Relationship Id="rId388" Type="http://schemas.openxmlformats.org/officeDocument/2006/relationships/hyperlink" Target="http://abs.twimg.com/images/themes/theme10/bg.gif" TargetMode="External"/><Relationship Id="rId511" Type="http://schemas.openxmlformats.org/officeDocument/2006/relationships/hyperlink" Target="http://abs.twimg.com/images/themes/theme8/bg.gif" TargetMode="External"/><Relationship Id="rId609" Type="http://schemas.openxmlformats.org/officeDocument/2006/relationships/hyperlink" Target="http://pbs.twimg.com/profile_images/1149065014613106689/wSzF019C_normal.jpg" TargetMode="External"/><Relationship Id="rId956" Type="http://schemas.openxmlformats.org/officeDocument/2006/relationships/hyperlink" Target="https://twitter.com/es_alahbabi" TargetMode="External"/><Relationship Id="rId1141" Type="http://schemas.openxmlformats.org/officeDocument/2006/relationships/hyperlink" Target="https://twitter.com/azizalnafes974" TargetMode="External"/><Relationship Id="rId1239" Type="http://schemas.openxmlformats.org/officeDocument/2006/relationships/hyperlink" Target="https://twitter.com/umjassim_75" TargetMode="External"/><Relationship Id="rId85" Type="http://schemas.openxmlformats.org/officeDocument/2006/relationships/hyperlink" Target="https://pbs.twimg.com/profile_banners/4751418250/1573164313" TargetMode="External"/><Relationship Id="rId150" Type="http://schemas.openxmlformats.org/officeDocument/2006/relationships/hyperlink" Target="https://pbs.twimg.com/profile_banners/357141906/1496864020" TargetMode="External"/><Relationship Id="rId595" Type="http://schemas.openxmlformats.org/officeDocument/2006/relationships/hyperlink" Target="http://pbs.twimg.com/profile_images/1212505777858138113/277Wktwf_normal.jpg" TargetMode="External"/><Relationship Id="rId816" Type="http://schemas.openxmlformats.org/officeDocument/2006/relationships/hyperlink" Target="http://pbs.twimg.com/profile_images/1100795263071997959/WvuiZy1W_normal.jpg" TargetMode="External"/><Relationship Id="rId1001" Type="http://schemas.openxmlformats.org/officeDocument/2006/relationships/hyperlink" Target="https://twitter.com/_meem_m" TargetMode="External"/><Relationship Id="rId248" Type="http://schemas.openxmlformats.org/officeDocument/2006/relationships/hyperlink" Target="https://pbs.twimg.com/profile_banners/1136058293355499520/1559976946" TargetMode="External"/><Relationship Id="rId455" Type="http://schemas.openxmlformats.org/officeDocument/2006/relationships/hyperlink" Target="http://abs.twimg.com/images/themes/theme1/bg.png" TargetMode="External"/><Relationship Id="rId662" Type="http://schemas.openxmlformats.org/officeDocument/2006/relationships/hyperlink" Target="http://pbs.twimg.com/profile_images/1069442284171812864/RX2t3edU_normal.jpg" TargetMode="External"/><Relationship Id="rId1085" Type="http://schemas.openxmlformats.org/officeDocument/2006/relationships/hyperlink" Target="https://twitter.com/a1986q" TargetMode="External"/><Relationship Id="rId12" Type="http://schemas.openxmlformats.org/officeDocument/2006/relationships/hyperlink" Target="https://t.co/xCP0OUgtPI" TargetMode="External"/><Relationship Id="rId108" Type="http://schemas.openxmlformats.org/officeDocument/2006/relationships/hyperlink" Target="https://pbs.twimg.com/profile_banners/1319011734/1578821985" TargetMode="External"/><Relationship Id="rId315" Type="http://schemas.openxmlformats.org/officeDocument/2006/relationships/hyperlink" Target="https://pbs.twimg.com/profile_banners/895973865855340544/1576951850" TargetMode="External"/><Relationship Id="rId522" Type="http://schemas.openxmlformats.org/officeDocument/2006/relationships/hyperlink" Target="http://abs.twimg.com/images/themes/theme1/bg.png" TargetMode="External"/><Relationship Id="rId967" Type="http://schemas.openxmlformats.org/officeDocument/2006/relationships/hyperlink" Target="https://twitter.com/alhamli_70" TargetMode="External"/><Relationship Id="rId1152" Type="http://schemas.openxmlformats.org/officeDocument/2006/relationships/hyperlink" Target="https://twitter.com/aljaidahj" TargetMode="External"/><Relationship Id="rId96" Type="http://schemas.openxmlformats.org/officeDocument/2006/relationships/hyperlink" Target="https://pbs.twimg.com/profile_banners/1110349558423437314/1580619907" TargetMode="External"/><Relationship Id="rId161" Type="http://schemas.openxmlformats.org/officeDocument/2006/relationships/hyperlink" Target="https://pbs.twimg.com/profile_banners/2876249011/1510660310" TargetMode="External"/><Relationship Id="rId399" Type="http://schemas.openxmlformats.org/officeDocument/2006/relationships/hyperlink" Target="http://abs.twimg.com/images/themes/theme14/bg.gif" TargetMode="External"/><Relationship Id="rId827" Type="http://schemas.openxmlformats.org/officeDocument/2006/relationships/hyperlink" Target="http://pbs.twimg.com/profile_images/1182144435351633921/NgEMaCMP_normal.jpg" TargetMode="External"/><Relationship Id="rId1012" Type="http://schemas.openxmlformats.org/officeDocument/2006/relationships/hyperlink" Target="https://twitter.com/mm14961295" TargetMode="External"/><Relationship Id="rId259" Type="http://schemas.openxmlformats.org/officeDocument/2006/relationships/hyperlink" Target="https://pbs.twimg.com/profile_banners/324861479/1536816343" TargetMode="External"/><Relationship Id="rId466" Type="http://schemas.openxmlformats.org/officeDocument/2006/relationships/hyperlink" Target="http://abs.twimg.com/images/themes/theme1/bg.png" TargetMode="External"/><Relationship Id="rId673" Type="http://schemas.openxmlformats.org/officeDocument/2006/relationships/hyperlink" Target="http://pbs.twimg.com/profile_images/1216812955943219204/SBPHF8kq_normal.jpg" TargetMode="External"/><Relationship Id="rId880" Type="http://schemas.openxmlformats.org/officeDocument/2006/relationships/hyperlink" Target="http://pbs.twimg.com/profile_images/1201597768072077315/06_BZZI8_normal.jpg" TargetMode="External"/><Relationship Id="rId1096" Type="http://schemas.openxmlformats.org/officeDocument/2006/relationships/hyperlink" Target="https://twitter.com/aljabera245" TargetMode="External"/><Relationship Id="rId23" Type="http://schemas.openxmlformats.org/officeDocument/2006/relationships/hyperlink" Target="https://t.co/M8DuIbcAYr" TargetMode="External"/><Relationship Id="rId119" Type="http://schemas.openxmlformats.org/officeDocument/2006/relationships/hyperlink" Target="https://pbs.twimg.com/profile_banners/245717737/1427792606" TargetMode="External"/><Relationship Id="rId326" Type="http://schemas.openxmlformats.org/officeDocument/2006/relationships/hyperlink" Target="https://pbs.twimg.com/profile_banners/58144458/1507496075" TargetMode="External"/><Relationship Id="rId533" Type="http://schemas.openxmlformats.org/officeDocument/2006/relationships/hyperlink" Target="http://abs.twimg.com/images/themes/theme1/bg.png" TargetMode="External"/><Relationship Id="rId978" Type="http://schemas.openxmlformats.org/officeDocument/2006/relationships/hyperlink" Target="https://twitter.com/hudaalmohannad2" TargetMode="External"/><Relationship Id="rId1163" Type="http://schemas.openxmlformats.org/officeDocument/2006/relationships/hyperlink" Target="https://twitter.com/3enbins" TargetMode="External"/><Relationship Id="rId740" Type="http://schemas.openxmlformats.org/officeDocument/2006/relationships/hyperlink" Target="http://pbs.twimg.com/profile_images/1154712373644713985/IDV0FeLP_normal.jpg" TargetMode="External"/><Relationship Id="rId838" Type="http://schemas.openxmlformats.org/officeDocument/2006/relationships/hyperlink" Target="http://pbs.twimg.com/profile_images/946797236280848385/D9laH6Ek_normal.jpg" TargetMode="External"/><Relationship Id="rId1023" Type="http://schemas.openxmlformats.org/officeDocument/2006/relationships/hyperlink" Target="https://twitter.com/esweera" TargetMode="External"/><Relationship Id="rId172" Type="http://schemas.openxmlformats.org/officeDocument/2006/relationships/hyperlink" Target="https://pbs.twimg.com/profile_banners/2189222893/1517078377" TargetMode="External"/><Relationship Id="rId477" Type="http://schemas.openxmlformats.org/officeDocument/2006/relationships/hyperlink" Target="http://abs.twimg.com/images/themes/theme1/bg.png" TargetMode="External"/><Relationship Id="rId600" Type="http://schemas.openxmlformats.org/officeDocument/2006/relationships/hyperlink" Target="http://pbs.twimg.com/profile_images/1211219678460366849/KrcQGuqi_normal.jpg" TargetMode="External"/><Relationship Id="rId684" Type="http://schemas.openxmlformats.org/officeDocument/2006/relationships/hyperlink" Target="http://pbs.twimg.com/profile_images/956818063147655168/27U6sGic_normal.jpg" TargetMode="External"/><Relationship Id="rId1230" Type="http://schemas.openxmlformats.org/officeDocument/2006/relationships/hyperlink" Target="https://twitter.com/mr1499" TargetMode="External"/><Relationship Id="rId337" Type="http://schemas.openxmlformats.org/officeDocument/2006/relationships/hyperlink" Target="https://pbs.twimg.com/profile_banners/4039758854/1580505667" TargetMode="External"/><Relationship Id="rId891" Type="http://schemas.openxmlformats.org/officeDocument/2006/relationships/hyperlink" Target="http://pbs.twimg.com/profile_images/1095093523093819395/1wO35n9P_normal.jpg" TargetMode="External"/><Relationship Id="rId905" Type="http://schemas.openxmlformats.org/officeDocument/2006/relationships/hyperlink" Target="http://pbs.twimg.com/profile_images/1158706367986839553/q2HFg_IA_normal.jpg" TargetMode="External"/><Relationship Id="rId989" Type="http://schemas.openxmlformats.org/officeDocument/2006/relationships/hyperlink" Target="https://twitter.com/iarabiangirl" TargetMode="External"/><Relationship Id="rId34" Type="http://schemas.openxmlformats.org/officeDocument/2006/relationships/hyperlink" Target="https://t.co/fflGJIFbTg" TargetMode="External"/><Relationship Id="rId544" Type="http://schemas.openxmlformats.org/officeDocument/2006/relationships/hyperlink" Target="http://abs.twimg.com/images/themes/theme1/bg.png" TargetMode="External"/><Relationship Id="rId751" Type="http://schemas.openxmlformats.org/officeDocument/2006/relationships/hyperlink" Target="http://pbs.twimg.com/profile_images/1151797134473289728/Gn-FlaWw_normal.jpg" TargetMode="External"/><Relationship Id="rId849" Type="http://schemas.openxmlformats.org/officeDocument/2006/relationships/hyperlink" Target="http://pbs.twimg.com/profile_images/1141427816459886593/EbCsb5gJ_normal.jpg" TargetMode="External"/><Relationship Id="rId1174" Type="http://schemas.openxmlformats.org/officeDocument/2006/relationships/hyperlink" Target="https://twitter.com/m2vvlzqrj3lrnii" TargetMode="External"/><Relationship Id="rId183" Type="http://schemas.openxmlformats.org/officeDocument/2006/relationships/hyperlink" Target="https://pbs.twimg.com/profile_banners/1099655135670816769/1553617197" TargetMode="External"/><Relationship Id="rId390" Type="http://schemas.openxmlformats.org/officeDocument/2006/relationships/hyperlink" Target="http://abs.twimg.com/images/themes/theme1/bg.png" TargetMode="External"/><Relationship Id="rId404" Type="http://schemas.openxmlformats.org/officeDocument/2006/relationships/hyperlink" Target="http://abs.twimg.com/images/themes/theme1/bg.png" TargetMode="External"/><Relationship Id="rId611" Type="http://schemas.openxmlformats.org/officeDocument/2006/relationships/hyperlink" Target="http://pbs.twimg.com/profile_images/1092968883261243392/DF2dDY4R_normal.jpg" TargetMode="External"/><Relationship Id="rId1034" Type="http://schemas.openxmlformats.org/officeDocument/2006/relationships/hyperlink" Target="https://twitter.com/jassimaalthani1" TargetMode="External"/><Relationship Id="rId1241" Type="http://schemas.openxmlformats.org/officeDocument/2006/relationships/hyperlink" Target="https://twitter.com/sajjad_tu" TargetMode="External"/><Relationship Id="rId250" Type="http://schemas.openxmlformats.org/officeDocument/2006/relationships/hyperlink" Target="https://pbs.twimg.com/profile_banners/464581206/1576874791" TargetMode="External"/><Relationship Id="rId488" Type="http://schemas.openxmlformats.org/officeDocument/2006/relationships/hyperlink" Target="http://abs.twimg.com/images/themes/theme1/bg.png" TargetMode="External"/><Relationship Id="rId695" Type="http://schemas.openxmlformats.org/officeDocument/2006/relationships/hyperlink" Target="http://pbs.twimg.com/profile_images/1166940009846517760/Eo56vVW__normal.jpg" TargetMode="External"/><Relationship Id="rId709" Type="http://schemas.openxmlformats.org/officeDocument/2006/relationships/hyperlink" Target="http://pbs.twimg.com/profile_images/1220922163240284160/29RiL9_t_normal.jpg" TargetMode="External"/><Relationship Id="rId916" Type="http://schemas.openxmlformats.org/officeDocument/2006/relationships/hyperlink" Target="http://pbs.twimg.com/profile_images/1154969690739040256/WMVddSp-_normal.jpg" TargetMode="External"/><Relationship Id="rId1101" Type="http://schemas.openxmlformats.org/officeDocument/2006/relationships/hyperlink" Target="https://twitter.com/om_naif80" TargetMode="External"/><Relationship Id="rId45" Type="http://schemas.openxmlformats.org/officeDocument/2006/relationships/hyperlink" Target="https://t.co/YdnXqqjzKh" TargetMode="External"/><Relationship Id="rId110" Type="http://schemas.openxmlformats.org/officeDocument/2006/relationships/hyperlink" Target="https://pbs.twimg.com/profile_banners/1148091363612909568/1572687421" TargetMode="External"/><Relationship Id="rId348" Type="http://schemas.openxmlformats.org/officeDocument/2006/relationships/hyperlink" Target="https://pbs.twimg.com/profile_banners/2177313242/1539060907" TargetMode="External"/><Relationship Id="rId555" Type="http://schemas.openxmlformats.org/officeDocument/2006/relationships/hyperlink" Target="http://abs.twimg.com/images/themes/theme13/bg.gif" TargetMode="External"/><Relationship Id="rId762" Type="http://schemas.openxmlformats.org/officeDocument/2006/relationships/hyperlink" Target="http://pbs.twimg.com/profile_images/1149043442154180612/JHqezTN2_normal.jpg" TargetMode="External"/><Relationship Id="rId1185" Type="http://schemas.openxmlformats.org/officeDocument/2006/relationships/hyperlink" Target="https://twitter.com/anosh__" TargetMode="External"/><Relationship Id="rId194" Type="http://schemas.openxmlformats.org/officeDocument/2006/relationships/hyperlink" Target="https://pbs.twimg.com/profile_banners/142978018/1472726019" TargetMode="External"/><Relationship Id="rId208" Type="http://schemas.openxmlformats.org/officeDocument/2006/relationships/hyperlink" Target="https://pbs.twimg.com/profile_banners/1159902455255187460/1565433763" TargetMode="External"/><Relationship Id="rId415" Type="http://schemas.openxmlformats.org/officeDocument/2006/relationships/hyperlink" Target="http://abs.twimg.com/images/themes/theme1/bg.png" TargetMode="External"/><Relationship Id="rId622" Type="http://schemas.openxmlformats.org/officeDocument/2006/relationships/hyperlink" Target="http://pbs.twimg.com/profile_images/1207323151505510408/2odWYCvV_normal.jpg" TargetMode="External"/><Relationship Id="rId1045" Type="http://schemas.openxmlformats.org/officeDocument/2006/relationships/hyperlink" Target="https://twitter.com/mkalmaa" TargetMode="External"/><Relationship Id="rId1252" Type="http://schemas.openxmlformats.org/officeDocument/2006/relationships/hyperlink" Target="https://twitter.com/___tamader" TargetMode="External"/><Relationship Id="rId261" Type="http://schemas.openxmlformats.org/officeDocument/2006/relationships/hyperlink" Target="https://pbs.twimg.com/profile_banners/454350979/1381150554" TargetMode="External"/><Relationship Id="rId499" Type="http://schemas.openxmlformats.org/officeDocument/2006/relationships/hyperlink" Target="http://abs.twimg.com/images/themes/theme1/bg.png" TargetMode="External"/><Relationship Id="rId927" Type="http://schemas.openxmlformats.org/officeDocument/2006/relationships/hyperlink" Target="https://twitter.com/essadiaries" TargetMode="External"/><Relationship Id="rId1112" Type="http://schemas.openxmlformats.org/officeDocument/2006/relationships/hyperlink" Target="https://twitter.com/aisha__2022" TargetMode="External"/><Relationship Id="rId56" Type="http://schemas.openxmlformats.org/officeDocument/2006/relationships/hyperlink" Target="https://pbs.twimg.com/profile_banners/210536735/1518588674" TargetMode="External"/><Relationship Id="rId359" Type="http://schemas.openxmlformats.org/officeDocument/2006/relationships/hyperlink" Target="http://abs.twimg.com/images/themes/theme18/bg.gif" TargetMode="External"/><Relationship Id="rId566" Type="http://schemas.openxmlformats.org/officeDocument/2006/relationships/hyperlink" Target="http://pbs.twimg.com/profile_images/1223891517078736897/4H4i4IlV_normal.jpg" TargetMode="External"/><Relationship Id="rId773" Type="http://schemas.openxmlformats.org/officeDocument/2006/relationships/hyperlink" Target="http://pbs.twimg.com/profile_images/1218546030364569600/jYsDlg2w_normal.jpg" TargetMode="External"/><Relationship Id="rId1196" Type="http://schemas.openxmlformats.org/officeDocument/2006/relationships/hyperlink" Target="https://twitter.com/nasserjefe" TargetMode="External"/><Relationship Id="rId121" Type="http://schemas.openxmlformats.org/officeDocument/2006/relationships/hyperlink" Target="https://pbs.twimg.com/profile_banners/812964973496438785/1567556827" TargetMode="External"/><Relationship Id="rId219" Type="http://schemas.openxmlformats.org/officeDocument/2006/relationships/hyperlink" Target="https://pbs.twimg.com/profile_banners/3993585494/1569808742" TargetMode="External"/><Relationship Id="rId426" Type="http://schemas.openxmlformats.org/officeDocument/2006/relationships/hyperlink" Target="http://abs.twimg.com/images/themes/theme1/bg.png" TargetMode="External"/><Relationship Id="rId633" Type="http://schemas.openxmlformats.org/officeDocument/2006/relationships/hyperlink" Target="http://pbs.twimg.com/profile_images/1210300454246047744/EzstoCUv_normal.jpg" TargetMode="External"/><Relationship Id="rId980" Type="http://schemas.openxmlformats.org/officeDocument/2006/relationships/hyperlink" Target="https://twitter.com/qtr55543311" TargetMode="External"/><Relationship Id="rId1056" Type="http://schemas.openxmlformats.org/officeDocument/2006/relationships/hyperlink" Target="https://twitter.com/sperantish" TargetMode="External"/><Relationship Id="rId1263" Type="http://schemas.openxmlformats.org/officeDocument/2006/relationships/hyperlink" Target="https://twitter.com/raybalqatar" TargetMode="External"/><Relationship Id="rId840" Type="http://schemas.openxmlformats.org/officeDocument/2006/relationships/hyperlink" Target="http://pbs.twimg.com/profile_images/737877429075771392/hERMG-SY_normal.jpg" TargetMode="External"/><Relationship Id="rId938" Type="http://schemas.openxmlformats.org/officeDocument/2006/relationships/hyperlink" Target="https://twitter.com/strengy_" TargetMode="External"/><Relationship Id="rId67" Type="http://schemas.openxmlformats.org/officeDocument/2006/relationships/hyperlink" Target="https://pbs.twimg.com/profile_banners/873831654871224320/1580309757" TargetMode="External"/><Relationship Id="rId272" Type="http://schemas.openxmlformats.org/officeDocument/2006/relationships/hyperlink" Target="https://pbs.twimg.com/profile_banners/855979117/1415253536" TargetMode="External"/><Relationship Id="rId577" Type="http://schemas.openxmlformats.org/officeDocument/2006/relationships/hyperlink" Target="http://pbs.twimg.com/profile_images/1115246353150545921/FJZD1B6N_normal.jpg" TargetMode="External"/><Relationship Id="rId700" Type="http://schemas.openxmlformats.org/officeDocument/2006/relationships/hyperlink" Target="http://pbs.twimg.com/profile_images/1219062885353250816/540ZycdJ_normal.jpg" TargetMode="External"/><Relationship Id="rId1123" Type="http://schemas.openxmlformats.org/officeDocument/2006/relationships/hyperlink" Target="https://twitter.com/saeed_hajri911" TargetMode="External"/><Relationship Id="rId132" Type="http://schemas.openxmlformats.org/officeDocument/2006/relationships/hyperlink" Target="https://pbs.twimg.com/profile_banners/868106154001543168/1497329312" TargetMode="External"/><Relationship Id="rId784" Type="http://schemas.openxmlformats.org/officeDocument/2006/relationships/hyperlink" Target="http://pbs.twimg.com/profile_images/1202084440765337601/PlmC_EVR_normal.jpg" TargetMode="External"/><Relationship Id="rId991" Type="http://schemas.openxmlformats.org/officeDocument/2006/relationships/hyperlink" Target="https://twitter.com/shekaaaa81" TargetMode="External"/><Relationship Id="rId1067" Type="http://schemas.openxmlformats.org/officeDocument/2006/relationships/hyperlink" Target="https://twitter.com/qat__91" TargetMode="External"/><Relationship Id="rId437" Type="http://schemas.openxmlformats.org/officeDocument/2006/relationships/hyperlink" Target="http://abs.twimg.com/images/themes/theme10/bg.gif" TargetMode="External"/><Relationship Id="rId644" Type="http://schemas.openxmlformats.org/officeDocument/2006/relationships/hyperlink" Target="http://pbs.twimg.com/profile_images/876586522165862400/bJQuhq6g_normal.jpg" TargetMode="External"/><Relationship Id="rId851" Type="http://schemas.openxmlformats.org/officeDocument/2006/relationships/hyperlink" Target="http://pbs.twimg.com/profile_images/1220095956777152514/E-AxK0TK_normal.jpg" TargetMode="External"/><Relationship Id="rId1274" Type="http://schemas.openxmlformats.org/officeDocument/2006/relationships/hyperlink" Target="https://twitter.com/s_al_noaimi" TargetMode="External"/><Relationship Id="rId283" Type="http://schemas.openxmlformats.org/officeDocument/2006/relationships/hyperlink" Target="https://pbs.twimg.com/profile_banners/909827048/1366572213" TargetMode="External"/><Relationship Id="rId490" Type="http://schemas.openxmlformats.org/officeDocument/2006/relationships/hyperlink" Target="http://abs.twimg.com/images/themes/theme1/bg.png" TargetMode="External"/><Relationship Id="rId504" Type="http://schemas.openxmlformats.org/officeDocument/2006/relationships/hyperlink" Target="http://abs.twimg.com/images/themes/theme1/bg.png" TargetMode="External"/><Relationship Id="rId711" Type="http://schemas.openxmlformats.org/officeDocument/2006/relationships/hyperlink" Target="http://pbs.twimg.com/profile_images/896238669677248513/pA9HtJ55_normal.jpg" TargetMode="External"/><Relationship Id="rId949" Type="http://schemas.openxmlformats.org/officeDocument/2006/relationships/hyperlink" Target="https://twitter.com/kohshouse" TargetMode="External"/><Relationship Id="rId1134" Type="http://schemas.openxmlformats.org/officeDocument/2006/relationships/hyperlink" Target="https://twitter.com/___qatari___" TargetMode="External"/><Relationship Id="rId78" Type="http://schemas.openxmlformats.org/officeDocument/2006/relationships/hyperlink" Target="https://pbs.twimg.com/profile_banners/1183020913568178176/1578751679" TargetMode="External"/><Relationship Id="rId143" Type="http://schemas.openxmlformats.org/officeDocument/2006/relationships/hyperlink" Target="https://pbs.twimg.com/profile_banners/536539076/1557774859" TargetMode="External"/><Relationship Id="rId350" Type="http://schemas.openxmlformats.org/officeDocument/2006/relationships/hyperlink" Target="https://pbs.twimg.com/profile_banners/815887834901020672/1577150338" TargetMode="External"/><Relationship Id="rId588" Type="http://schemas.openxmlformats.org/officeDocument/2006/relationships/hyperlink" Target="http://pbs.twimg.com/profile_images/1223633805728198656/2dtV43xU_normal.jpg" TargetMode="External"/><Relationship Id="rId795" Type="http://schemas.openxmlformats.org/officeDocument/2006/relationships/hyperlink" Target="http://pbs.twimg.com/profile_images/1201824504844038144/2gRR7a0d_normal.jpg" TargetMode="External"/><Relationship Id="rId809" Type="http://schemas.openxmlformats.org/officeDocument/2006/relationships/hyperlink" Target="http://pbs.twimg.com/profile_images/1209623676255113217/lnk-Tn22_normal.jpg" TargetMode="External"/><Relationship Id="rId1201" Type="http://schemas.openxmlformats.org/officeDocument/2006/relationships/hyperlink" Target="https://twitter.com/mustashar_1" TargetMode="External"/><Relationship Id="rId9" Type="http://schemas.openxmlformats.org/officeDocument/2006/relationships/hyperlink" Target="https://t.co/DWLJZTkeCb" TargetMode="External"/><Relationship Id="rId210" Type="http://schemas.openxmlformats.org/officeDocument/2006/relationships/hyperlink" Target="https://pbs.twimg.com/profile_banners/1184267584306405382/1576533809" TargetMode="External"/><Relationship Id="rId448" Type="http://schemas.openxmlformats.org/officeDocument/2006/relationships/hyperlink" Target="http://abs.twimg.com/images/themes/theme1/bg.png" TargetMode="External"/><Relationship Id="rId655" Type="http://schemas.openxmlformats.org/officeDocument/2006/relationships/hyperlink" Target="http://pbs.twimg.com/profile_images/1045081740585422848/C0usdf9g_normal.jpg" TargetMode="External"/><Relationship Id="rId862" Type="http://schemas.openxmlformats.org/officeDocument/2006/relationships/hyperlink" Target="http://pbs.twimg.com/profile_images/872862553755590656/xC8996UE_normal.jpg" TargetMode="External"/><Relationship Id="rId1078" Type="http://schemas.openxmlformats.org/officeDocument/2006/relationships/hyperlink" Target="https://twitter.com/uqvez41evdahsv1" TargetMode="External"/><Relationship Id="rId1285" Type="http://schemas.openxmlformats.org/officeDocument/2006/relationships/printerSettings" Target="../printerSettings/printerSettings2.bin"/><Relationship Id="rId294" Type="http://schemas.openxmlformats.org/officeDocument/2006/relationships/hyperlink" Target="https://pbs.twimg.com/profile_banners/828578539725258752/1579696044" TargetMode="External"/><Relationship Id="rId308" Type="http://schemas.openxmlformats.org/officeDocument/2006/relationships/hyperlink" Target="https://pbs.twimg.com/profile_banners/2933675684/1540223418" TargetMode="External"/><Relationship Id="rId515" Type="http://schemas.openxmlformats.org/officeDocument/2006/relationships/hyperlink" Target="http://abs.twimg.com/images/themes/theme1/bg.png" TargetMode="External"/><Relationship Id="rId722" Type="http://schemas.openxmlformats.org/officeDocument/2006/relationships/hyperlink" Target="http://pbs.twimg.com/profile_images/1221108569132740608/ceic_pJF_normal.jpg" TargetMode="External"/><Relationship Id="rId1145" Type="http://schemas.openxmlformats.org/officeDocument/2006/relationships/hyperlink" Target="https://twitter.com/ragdoll2000" TargetMode="External"/><Relationship Id="rId89" Type="http://schemas.openxmlformats.org/officeDocument/2006/relationships/hyperlink" Target="https://pbs.twimg.com/profile_banners/352118138/1482267589" TargetMode="External"/><Relationship Id="rId154" Type="http://schemas.openxmlformats.org/officeDocument/2006/relationships/hyperlink" Target="https://pbs.twimg.com/profile_banners/974971140522299392/1559951083" TargetMode="External"/><Relationship Id="rId361" Type="http://schemas.openxmlformats.org/officeDocument/2006/relationships/hyperlink" Target="http://abs.twimg.com/images/themes/theme1/bg.png" TargetMode="External"/><Relationship Id="rId599" Type="http://schemas.openxmlformats.org/officeDocument/2006/relationships/hyperlink" Target="http://pbs.twimg.com/profile_images/1168950241074253825/Ku_ieM_q_normal.jpg" TargetMode="External"/><Relationship Id="rId1005" Type="http://schemas.openxmlformats.org/officeDocument/2006/relationships/hyperlink" Target="https://twitter.com/__7095" TargetMode="External"/><Relationship Id="rId1212" Type="http://schemas.openxmlformats.org/officeDocument/2006/relationships/hyperlink" Target="https://twitter.com/hamadaln3imi" TargetMode="External"/><Relationship Id="rId459" Type="http://schemas.openxmlformats.org/officeDocument/2006/relationships/hyperlink" Target="http://abs.twimg.com/images/themes/theme1/bg.png" TargetMode="External"/><Relationship Id="rId666" Type="http://schemas.openxmlformats.org/officeDocument/2006/relationships/hyperlink" Target="http://pbs.twimg.com/profile_images/1223911151085461504/rF7BAIrT_normal.jpg" TargetMode="External"/><Relationship Id="rId873" Type="http://schemas.openxmlformats.org/officeDocument/2006/relationships/hyperlink" Target="http://pbs.twimg.com/profile_images/1177966392748003328/O0YX7xZQ_normal.jpg" TargetMode="External"/><Relationship Id="rId1089" Type="http://schemas.openxmlformats.org/officeDocument/2006/relationships/hyperlink" Target="https://twitter.com/aaaalbishri" TargetMode="External"/><Relationship Id="rId16" Type="http://schemas.openxmlformats.org/officeDocument/2006/relationships/hyperlink" Target="https://t.co/zDGEu2xPKU" TargetMode="External"/><Relationship Id="rId221" Type="http://schemas.openxmlformats.org/officeDocument/2006/relationships/hyperlink" Target="https://pbs.twimg.com/profile_banners/441020288/1444626456" TargetMode="External"/><Relationship Id="rId319" Type="http://schemas.openxmlformats.org/officeDocument/2006/relationships/hyperlink" Target="https://pbs.twimg.com/profile_banners/1201597622370394116/1575379610" TargetMode="External"/><Relationship Id="rId526" Type="http://schemas.openxmlformats.org/officeDocument/2006/relationships/hyperlink" Target="http://abs.twimg.com/images/themes/theme1/bg.png" TargetMode="External"/><Relationship Id="rId1156" Type="http://schemas.openxmlformats.org/officeDocument/2006/relationships/hyperlink" Target="https://twitter.com/jovial_qtr" TargetMode="External"/><Relationship Id="rId733" Type="http://schemas.openxmlformats.org/officeDocument/2006/relationships/hyperlink" Target="http://pbs.twimg.com/profile_images/1073960475983925248/97WYctiu_normal.jpg" TargetMode="External"/><Relationship Id="rId940" Type="http://schemas.openxmlformats.org/officeDocument/2006/relationships/hyperlink" Target="https://twitter.com/xx__1l" TargetMode="External"/><Relationship Id="rId1016" Type="http://schemas.openxmlformats.org/officeDocument/2006/relationships/hyperlink" Target="https://twitter.com/qtr_19011" TargetMode="External"/><Relationship Id="rId165" Type="http://schemas.openxmlformats.org/officeDocument/2006/relationships/hyperlink" Target="https://pbs.twimg.com/profile_banners/789131512247619585/1476979202" TargetMode="External"/><Relationship Id="rId372" Type="http://schemas.openxmlformats.org/officeDocument/2006/relationships/hyperlink" Target="http://abs.twimg.com/images/themes/theme1/bg.png" TargetMode="External"/><Relationship Id="rId677" Type="http://schemas.openxmlformats.org/officeDocument/2006/relationships/hyperlink" Target="http://pbs.twimg.com/profile_images/872227895854460930/7LDwjtYO_normal.jpg" TargetMode="External"/><Relationship Id="rId800" Type="http://schemas.openxmlformats.org/officeDocument/2006/relationships/hyperlink" Target="http://pbs.twimg.com/profile_images/960282430694445062/wsTYHNQ-_normal.jpg" TargetMode="External"/><Relationship Id="rId1223" Type="http://schemas.openxmlformats.org/officeDocument/2006/relationships/hyperlink" Target="https://twitter.com/hamad16257110" TargetMode="External"/><Relationship Id="rId232" Type="http://schemas.openxmlformats.org/officeDocument/2006/relationships/hyperlink" Target="https://pbs.twimg.com/profile_banners/884920287254466560/1504490420" TargetMode="External"/><Relationship Id="rId884" Type="http://schemas.openxmlformats.org/officeDocument/2006/relationships/hyperlink" Target="http://pbs.twimg.com/profile_images/1077037633765818369/DNsvp625_normal.jpg" TargetMode="External"/><Relationship Id="rId27" Type="http://schemas.openxmlformats.org/officeDocument/2006/relationships/hyperlink" Target="https://t.co/fhDi848OU4" TargetMode="External"/><Relationship Id="rId537" Type="http://schemas.openxmlformats.org/officeDocument/2006/relationships/hyperlink" Target="http://abs.twimg.com/images/themes/theme1/bg.png" TargetMode="External"/><Relationship Id="rId744" Type="http://schemas.openxmlformats.org/officeDocument/2006/relationships/hyperlink" Target="http://pbs.twimg.com/profile_images/1218150222339149826/byU__ykO_normal.jpg" TargetMode="External"/><Relationship Id="rId951" Type="http://schemas.openxmlformats.org/officeDocument/2006/relationships/hyperlink" Target="https://twitter.com/_iasmaq" TargetMode="External"/><Relationship Id="rId1167" Type="http://schemas.openxmlformats.org/officeDocument/2006/relationships/hyperlink" Target="https://twitter.com/fromdoha_" TargetMode="External"/><Relationship Id="rId80" Type="http://schemas.openxmlformats.org/officeDocument/2006/relationships/hyperlink" Target="https://pbs.twimg.com/profile_banners/2295820888/1390324700" TargetMode="External"/><Relationship Id="rId176" Type="http://schemas.openxmlformats.org/officeDocument/2006/relationships/hyperlink" Target="https://pbs.twimg.com/profile_banners/1035030265/1509371531" TargetMode="External"/><Relationship Id="rId383" Type="http://schemas.openxmlformats.org/officeDocument/2006/relationships/hyperlink" Target="http://abs.twimg.com/images/themes/theme1/bg.png" TargetMode="External"/><Relationship Id="rId590" Type="http://schemas.openxmlformats.org/officeDocument/2006/relationships/hyperlink" Target="http://pbs.twimg.com/profile_images/1186444035398995970/dF1bkz-d_normal.jpg" TargetMode="External"/><Relationship Id="rId604" Type="http://schemas.openxmlformats.org/officeDocument/2006/relationships/hyperlink" Target="http://pbs.twimg.com/profile_images/812350277940613120/tLi1IiEs_normal.jpg" TargetMode="External"/><Relationship Id="rId811" Type="http://schemas.openxmlformats.org/officeDocument/2006/relationships/hyperlink" Target="http://pbs.twimg.com/profile_images/1011518750573465601/TFxzfe8a_normal.jpg" TargetMode="External"/><Relationship Id="rId1027" Type="http://schemas.openxmlformats.org/officeDocument/2006/relationships/hyperlink" Target="https://twitter.com/qat555qat1" TargetMode="External"/><Relationship Id="rId1234" Type="http://schemas.openxmlformats.org/officeDocument/2006/relationships/hyperlink" Target="https://twitter.com/almendani" TargetMode="External"/><Relationship Id="rId243" Type="http://schemas.openxmlformats.org/officeDocument/2006/relationships/hyperlink" Target="https://pbs.twimg.com/profile_banners/803894504898097152/1578342609" TargetMode="External"/><Relationship Id="rId450" Type="http://schemas.openxmlformats.org/officeDocument/2006/relationships/hyperlink" Target="http://abs.twimg.com/images/themes/theme1/bg.png" TargetMode="External"/><Relationship Id="rId688" Type="http://schemas.openxmlformats.org/officeDocument/2006/relationships/hyperlink" Target="http://pbs.twimg.com/profile_images/1210297638265876482/oiYVQtbs_normal.jpg" TargetMode="External"/><Relationship Id="rId895" Type="http://schemas.openxmlformats.org/officeDocument/2006/relationships/hyperlink" Target="http://pbs.twimg.com/profile_images/1099009406635835397/dt8-Dawm_normal.jpg" TargetMode="External"/><Relationship Id="rId909" Type="http://schemas.openxmlformats.org/officeDocument/2006/relationships/hyperlink" Target="http://pbs.twimg.com/profile_images/917156049920122881/nw1n093s_normal.jpg" TargetMode="External"/><Relationship Id="rId1080" Type="http://schemas.openxmlformats.org/officeDocument/2006/relationships/hyperlink" Target="https://twitter.com/q78qtr" TargetMode="External"/><Relationship Id="rId38" Type="http://schemas.openxmlformats.org/officeDocument/2006/relationships/hyperlink" Target="https://t.co/b9MVWvivfx" TargetMode="External"/><Relationship Id="rId103" Type="http://schemas.openxmlformats.org/officeDocument/2006/relationships/hyperlink" Target="https://pbs.twimg.com/profile_banners/1097777725572632576/1550570897" TargetMode="External"/><Relationship Id="rId310" Type="http://schemas.openxmlformats.org/officeDocument/2006/relationships/hyperlink" Target="https://pbs.twimg.com/profile_banners/1218991904374841344/1580370215" TargetMode="External"/><Relationship Id="rId548" Type="http://schemas.openxmlformats.org/officeDocument/2006/relationships/hyperlink" Target="http://abs.twimg.com/images/themes/theme1/bg.png" TargetMode="External"/><Relationship Id="rId755" Type="http://schemas.openxmlformats.org/officeDocument/2006/relationships/hyperlink" Target="http://pbs.twimg.com/profile_images/1220357087332405250/uF2h0nzA_normal.jpg" TargetMode="External"/><Relationship Id="rId962" Type="http://schemas.openxmlformats.org/officeDocument/2006/relationships/hyperlink" Target="https://twitter.com/jbt_86" TargetMode="External"/><Relationship Id="rId1178" Type="http://schemas.openxmlformats.org/officeDocument/2006/relationships/hyperlink" Target="https://twitter.com/marzoqi_w" TargetMode="External"/><Relationship Id="rId91" Type="http://schemas.openxmlformats.org/officeDocument/2006/relationships/hyperlink" Target="https://pbs.twimg.com/profile_banners/1075892028330909696/1567705618" TargetMode="External"/><Relationship Id="rId187" Type="http://schemas.openxmlformats.org/officeDocument/2006/relationships/hyperlink" Target="https://pbs.twimg.com/profile_banners/116424578/1579768391" TargetMode="External"/><Relationship Id="rId394" Type="http://schemas.openxmlformats.org/officeDocument/2006/relationships/hyperlink" Target="http://abs.twimg.com/images/themes/theme6/bg.gif" TargetMode="External"/><Relationship Id="rId408" Type="http://schemas.openxmlformats.org/officeDocument/2006/relationships/hyperlink" Target="http://abs.twimg.com/images/themes/theme1/bg.png" TargetMode="External"/><Relationship Id="rId615" Type="http://schemas.openxmlformats.org/officeDocument/2006/relationships/hyperlink" Target="http://pbs.twimg.com/profile_images/1216635068933865473/sQC57pHk_normal.jpg" TargetMode="External"/><Relationship Id="rId822" Type="http://schemas.openxmlformats.org/officeDocument/2006/relationships/hyperlink" Target="http://pbs.twimg.com/profile_images/1217934469031759872/iTpvFCCJ_normal.jpg" TargetMode="External"/><Relationship Id="rId1038" Type="http://schemas.openxmlformats.org/officeDocument/2006/relationships/hyperlink" Target="https://twitter.com/itsh22" TargetMode="External"/><Relationship Id="rId1245" Type="http://schemas.openxmlformats.org/officeDocument/2006/relationships/hyperlink" Target="https://twitter.com/jsalehr" TargetMode="External"/><Relationship Id="rId254" Type="http://schemas.openxmlformats.org/officeDocument/2006/relationships/hyperlink" Target="https://pbs.twimg.com/profile_banners/1222704094416199680/1580497238" TargetMode="External"/><Relationship Id="rId699" Type="http://schemas.openxmlformats.org/officeDocument/2006/relationships/hyperlink" Target="http://pbs.twimg.com/profile_images/938096805895585792/YMb9gesB_normal.jpg" TargetMode="External"/><Relationship Id="rId1091" Type="http://schemas.openxmlformats.org/officeDocument/2006/relationships/hyperlink" Target="https://twitter.com/rashid_alkuwari" TargetMode="External"/><Relationship Id="rId1105" Type="http://schemas.openxmlformats.org/officeDocument/2006/relationships/hyperlink" Target="https://twitter.com/fatmaabdulla" TargetMode="External"/><Relationship Id="rId49" Type="http://schemas.openxmlformats.org/officeDocument/2006/relationships/hyperlink" Target="https://t.co/28os7s9Pnm" TargetMode="External"/><Relationship Id="rId114" Type="http://schemas.openxmlformats.org/officeDocument/2006/relationships/hyperlink" Target="https://pbs.twimg.com/profile_banners/2255586408/1580587885" TargetMode="External"/><Relationship Id="rId461" Type="http://schemas.openxmlformats.org/officeDocument/2006/relationships/hyperlink" Target="http://abs.twimg.com/images/themes/theme1/bg.png" TargetMode="External"/><Relationship Id="rId559" Type="http://schemas.openxmlformats.org/officeDocument/2006/relationships/hyperlink" Target="http://abs.twimg.com/images/themes/theme12/bg.gif" TargetMode="External"/><Relationship Id="rId766" Type="http://schemas.openxmlformats.org/officeDocument/2006/relationships/hyperlink" Target="http://pbs.twimg.com/profile_images/2067393954/image_normal.jpg" TargetMode="External"/><Relationship Id="rId1189" Type="http://schemas.openxmlformats.org/officeDocument/2006/relationships/hyperlink" Target="https://twitter.com/qatar__2012" TargetMode="External"/><Relationship Id="rId198" Type="http://schemas.openxmlformats.org/officeDocument/2006/relationships/hyperlink" Target="https://pbs.twimg.com/profile_banners/387940118/1531653063" TargetMode="External"/><Relationship Id="rId321" Type="http://schemas.openxmlformats.org/officeDocument/2006/relationships/hyperlink" Target="https://pbs.twimg.com/profile_banners/3229647242/1561450266" TargetMode="External"/><Relationship Id="rId419" Type="http://schemas.openxmlformats.org/officeDocument/2006/relationships/hyperlink" Target="http://abs.twimg.com/images/themes/theme2/bg.gif" TargetMode="External"/><Relationship Id="rId626" Type="http://schemas.openxmlformats.org/officeDocument/2006/relationships/hyperlink" Target="http://pbs.twimg.com/profile_images/1197345026189221888/QZ-LvtGJ_normal.jpg" TargetMode="External"/><Relationship Id="rId973" Type="http://schemas.openxmlformats.org/officeDocument/2006/relationships/hyperlink" Target="https://twitter.com/ymltu0enboh5izq" TargetMode="External"/><Relationship Id="rId1049" Type="http://schemas.openxmlformats.org/officeDocument/2006/relationships/hyperlink" Target="https://twitter.com/fahadksaqq" TargetMode="External"/><Relationship Id="rId1256" Type="http://schemas.openxmlformats.org/officeDocument/2006/relationships/hyperlink" Target="https://twitter.com/binm3and" TargetMode="External"/><Relationship Id="rId833" Type="http://schemas.openxmlformats.org/officeDocument/2006/relationships/hyperlink" Target="http://pbs.twimg.com/profile_images/1198291954485911552/WRcujh21_normal.jpg" TargetMode="External"/><Relationship Id="rId1116" Type="http://schemas.openxmlformats.org/officeDocument/2006/relationships/hyperlink" Target="https://twitter.com/ilbedi3" TargetMode="External"/><Relationship Id="rId265" Type="http://schemas.openxmlformats.org/officeDocument/2006/relationships/hyperlink" Target="https://pbs.twimg.com/profile_banners/994316322426126336/1555624609" TargetMode="External"/><Relationship Id="rId472" Type="http://schemas.openxmlformats.org/officeDocument/2006/relationships/hyperlink" Target="http://abs.twimg.com/images/themes/theme1/bg.png" TargetMode="External"/><Relationship Id="rId900" Type="http://schemas.openxmlformats.org/officeDocument/2006/relationships/hyperlink" Target="http://pbs.twimg.com/profile_images/950849987159699458/3c8SB13x_normal.jpg" TargetMode="External"/><Relationship Id="rId125" Type="http://schemas.openxmlformats.org/officeDocument/2006/relationships/hyperlink" Target="https://pbs.twimg.com/profile_banners/740310985/1580510204" TargetMode="External"/><Relationship Id="rId332" Type="http://schemas.openxmlformats.org/officeDocument/2006/relationships/hyperlink" Target="https://pbs.twimg.com/profile_banners/173836533/1565630369" TargetMode="External"/><Relationship Id="rId777" Type="http://schemas.openxmlformats.org/officeDocument/2006/relationships/hyperlink" Target="http://pbs.twimg.com/profile_images/1211566568980787201/TUDyn1Or_normal.jpg" TargetMode="External"/><Relationship Id="rId984" Type="http://schemas.openxmlformats.org/officeDocument/2006/relationships/hyperlink" Target="https://twitter.com/q400300" TargetMode="External"/><Relationship Id="rId637" Type="http://schemas.openxmlformats.org/officeDocument/2006/relationships/hyperlink" Target="http://pbs.twimg.com/profile_images/1178110385372700673/-jICWLhs_normal.jpg" TargetMode="External"/><Relationship Id="rId844" Type="http://schemas.openxmlformats.org/officeDocument/2006/relationships/hyperlink" Target="http://pbs.twimg.com/profile_images/1214182368140877824/8gpCPSVw_normal.jpg" TargetMode="External"/><Relationship Id="rId1267" Type="http://schemas.openxmlformats.org/officeDocument/2006/relationships/hyperlink" Target="https://twitter.com/right_19080" TargetMode="External"/><Relationship Id="rId276" Type="http://schemas.openxmlformats.org/officeDocument/2006/relationships/hyperlink" Target="https://pbs.twimg.com/profile_banners/222409202/1473515294" TargetMode="External"/><Relationship Id="rId483" Type="http://schemas.openxmlformats.org/officeDocument/2006/relationships/hyperlink" Target="http://abs.twimg.com/images/themes/theme1/bg.png" TargetMode="External"/><Relationship Id="rId690" Type="http://schemas.openxmlformats.org/officeDocument/2006/relationships/hyperlink" Target="http://pbs.twimg.com/profile_images/902579116402122752/CwEBVv4q_normal.jpg" TargetMode="External"/><Relationship Id="rId704" Type="http://schemas.openxmlformats.org/officeDocument/2006/relationships/hyperlink" Target="http://pbs.twimg.com/profile_images/1222769342556909568/MqdeQH8V_normal.jpg" TargetMode="External"/><Relationship Id="rId911" Type="http://schemas.openxmlformats.org/officeDocument/2006/relationships/hyperlink" Target="http://pbs.twimg.com/profile_images/1214265544041517056/sWuitngo_normal.jpg" TargetMode="External"/><Relationship Id="rId1127" Type="http://schemas.openxmlformats.org/officeDocument/2006/relationships/hyperlink" Target="https://twitter.com/nuqatar" TargetMode="External"/><Relationship Id="rId40" Type="http://schemas.openxmlformats.org/officeDocument/2006/relationships/hyperlink" Target="https://t.co/jdZakgqJEV" TargetMode="External"/><Relationship Id="rId136" Type="http://schemas.openxmlformats.org/officeDocument/2006/relationships/hyperlink" Target="https://pbs.twimg.com/profile_banners/2899518655/1461476660" TargetMode="External"/><Relationship Id="rId343" Type="http://schemas.openxmlformats.org/officeDocument/2006/relationships/hyperlink" Target="https://pbs.twimg.com/profile_banners/885992090672349188/1577751231" TargetMode="External"/><Relationship Id="rId550" Type="http://schemas.openxmlformats.org/officeDocument/2006/relationships/hyperlink" Target="http://abs.twimg.com/images/themes/theme19/bg.gif" TargetMode="External"/><Relationship Id="rId788" Type="http://schemas.openxmlformats.org/officeDocument/2006/relationships/hyperlink" Target="http://pbs.twimg.com/profile_images/1080963831868796929/EHtabsHw_normal.jpg" TargetMode="External"/><Relationship Id="rId995" Type="http://schemas.openxmlformats.org/officeDocument/2006/relationships/hyperlink" Target="https://twitter.com/alhammadijassim" TargetMode="External"/><Relationship Id="rId1180" Type="http://schemas.openxmlformats.org/officeDocument/2006/relationships/hyperlink" Target="https://twitter.com/nasser_alyafey" TargetMode="External"/><Relationship Id="rId203" Type="http://schemas.openxmlformats.org/officeDocument/2006/relationships/hyperlink" Target="https://pbs.twimg.com/profile_banners/131963043/1571077814" TargetMode="External"/><Relationship Id="rId648" Type="http://schemas.openxmlformats.org/officeDocument/2006/relationships/hyperlink" Target="http://pbs.twimg.com/profile_images/1150899203603873792/NckgH54q_normal.jpg" TargetMode="External"/><Relationship Id="rId855" Type="http://schemas.openxmlformats.org/officeDocument/2006/relationships/hyperlink" Target="http://pbs.twimg.com/profile_images/1003781647899058176/UXEacVy__normal.jpg" TargetMode="External"/><Relationship Id="rId1040" Type="http://schemas.openxmlformats.org/officeDocument/2006/relationships/hyperlink" Target="https://twitter.com/gcc_arabic" TargetMode="External"/><Relationship Id="rId1278" Type="http://schemas.openxmlformats.org/officeDocument/2006/relationships/hyperlink" Target="https://twitter.com/k_k_24_24" TargetMode="External"/><Relationship Id="rId287" Type="http://schemas.openxmlformats.org/officeDocument/2006/relationships/hyperlink" Target="https://pbs.twimg.com/profile_banners/2248656309/1466811663" TargetMode="External"/><Relationship Id="rId410" Type="http://schemas.openxmlformats.org/officeDocument/2006/relationships/hyperlink" Target="http://abs.twimg.com/images/themes/theme1/bg.png" TargetMode="External"/><Relationship Id="rId494" Type="http://schemas.openxmlformats.org/officeDocument/2006/relationships/hyperlink" Target="http://abs.twimg.com/images/themes/theme3/bg.gif" TargetMode="External"/><Relationship Id="rId508" Type="http://schemas.openxmlformats.org/officeDocument/2006/relationships/hyperlink" Target="http://abs.twimg.com/images/themes/theme1/bg.png" TargetMode="External"/><Relationship Id="rId715" Type="http://schemas.openxmlformats.org/officeDocument/2006/relationships/hyperlink" Target="http://pbs.twimg.com/profile_images/1168972287133069312/ee583uUk_normal.jpg" TargetMode="External"/><Relationship Id="rId922" Type="http://schemas.openxmlformats.org/officeDocument/2006/relationships/hyperlink" Target="http://pbs.twimg.com/profile_images/2702555171/6e5b9aa528eef0a13adba137ea129186_normal.jpeg" TargetMode="External"/><Relationship Id="rId1138" Type="http://schemas.openxmlformats.org/officeDocument/2006/relationships/hyperlink" Target="https://twitter.com/faiaz83" TargetMode="External"/><Relationship Id="rId147" Type="http://schemas.openxmlformats.org/officeDocument/2006/relationships/hyperlink" Target="https://pbs.twimg.com/profile_banners/1014996085260025862/1530830644" TargetMode="External"/><Relationship Id="rId354" Type="http://schemas.openxmlformats.org/officeDocument/2006/relationships/hyperlink" Target="http://abs.twimg.com/images/themes/theme1/bg.png" TargetMode="External"/><Relationship Id="rId799" Type="http://schemas.openxmlformats.org/officeDocument/2006/relationships/hyperlink" Target="http://pbs.twimg.com/profile_images/907582509759717376/XsM0_MLF_normal.jpg" TargetMode="External"/><Relationship Id="rId1191" Type="http://schemas.openxmlformats.org/officeDocument/2006/relationships/hyperlink" Target="https://twitter.com/maryam_alyaf3i" TargetMode="External"/><Relationship Id="rId1205" Type="http://schemas.openxmlformats.org/officeDocument/2006/relationships/hyperlink" Target="https://twitter.com/asmaa1102" TargetMode="External"/><Relationship Id="rId51" Type="http://schemas.openxmlformats.org/officeDocument/2006/relationships/hyperlink" Target="https://t.co/C2KngJLwDu" TargetMode="External"/><Relationship Id="rId561" Type="http://schemas.openxmlformats.org/officeDocument/2006/relationships/hyperlink" Target="http://pbs.twimg.com/profile_images/1105704913076736000/ZIvwGPjR_normal.png" TargetMode="External"/><Relationship Id="rId659" Type="http://schemas.openxmlformats.org/officeDocument/2006/relationships/hyperlink" Target="http://pbs.twimg.com/profile_images/1223545015235948544/Li2WIOib_normal.jpg" TargetMode="External"/><Relationship Id="rId866" Type="http://schemas.openxmlformats.org/officeDocument/2006/relationships/hyperlink" Target="http://pbs.twimg.com/profile_images/1211392400855306240/Ep56Nbha_normal.jpg" TargetMode="External"/><Relationship Id="rId214" Type="http://schemas.openxmlformats.org/officeDocument/2006/relationships/hyperlink" Target="https://pbs.twimg.com/profile_banners/1201539177915068416/1575304398" TargetMode="External"/><Relationship Id="rId298" Type="http://schemas.openxmlformats.org/officeDocument/2006/relationships/hyperlink" Target="https://pbs.twimg.com/profile_banners/3316200654/1579632536" TargetMode="External"/><Relationship Id="rId421" Type="http://schemas.openxmlformats.org/officeDocument/2006/relationships/hyperlink" Target="http://abs.twimg.com/images/themes/theme1/bg.png" TargetMode="External"/><Relationship Id="rId519" Type="http://schemas.openxmlformats.org/officeDocument/2006/relationships/hyperlink" Target="http://abs.twimg.com/images/themes/theme1/bg.png" TargetMode="External"/><Relationship Id="rId1051" Type="http://schemas.openxmlformats.org/officeDocument/2006/relationships/hyperlink" Target="https://twitter.com/jmssm2022" TargetMode="External"/><Relationship Id="rId1149" Type="http://schemas.openxmlformats.org/officeDocument/2006/relationships/hyperlink" Target="https://twitter.com/hassanhome9227" TargetMode="External"/><Relationship Id="rId158" Type="http://schemas.openxmlformats.org/officeDocument/2006/relationships/hyperlink" Target="https://pbs.twimg.com/profile_banners/291356174/1497585179" TargetMode="External"/><Relationship Id="rId726" Type="http://schemas.openxmlformats.org/officeDocument/2006/relationships/hyperlink" Target="http://pbs.twimg.com/profile_images/1200816034875346944/YHqW72Nz_normal.jpg" TargetMode="External"/><Relationship Id="rId933" Type="http://schemas.openxmlformats.org/officeDocument/2006/relationships/hyperlink" Target="https://twitter.com/hotgirlhala" TargetMode="External"/><Relationship Id="rId1009" Type="http://schemas.openxmlformats.org/officeDocument/2006/relationships/hyperlink" Target="https://twitter.com/talpha66" TargetMode="External"/><Relationship Id="rId62" Type="http://schemas.openxmlformats.org/officeDocument/2006/relationships/hyperlink" Target="https://pbs.twimg.com/profile_banners/1165349256611401728/1579445899" TargetMode="External"/><Relationship Id="rId365" Type="http://schemas.openxmlformats.org/officeDocument/2006/relationships/hyperlink" Target="http://abs.twimg.com/images/themes/theme1/bg.png" TargetMode="External"/><Relationship Id="rId572" Type="http://schemas.openxmlformats.org/officeDocument/2006/relationships/hyperlink" Target="http://pbs.twimg.com/profile_images/902902965421326337/tFuJ1TMx_normal.jpg" TargetMode="External"/><Relationship Id="rId1216" Type="http://schemas.openxmlformats.org/officeDocument/2006/relationships/hyperlink" Target="https://twitter.com/alahmadabdulo" TargetMode="External"/><Relationship Id="rId225" Type="http://schemas.openxmlformats.org/officeDocument/2006/relationships/hyperlink" Target="https://pbs.twimg.com/profile_banners/846137995/1524687532" TargetMode="External"/><Relationship Id="rId432" Type="http://schemas.openxmlformats.org/officeDocument/2006/relationships/hyperlink" Target="http://abs.twimg.com/images/themes/theme1/bg.png" TargetMode="External"/><Relationship Id="rId877" Type="http://schemas.openxmlformats.org/officeDocument/2006/relationships/hyperlink" Target="http://pbs.twimg.com/profile_images/986569748237336576/uaICCSxP_normal.jpg" TargetMode="External"/><Relationship Id="rId1062" Type="http://schemas.openxmlformats.org/officeDocument/2006/relationships/hyperlink" Target="https://twitter.com/bosand_qtr" TargetMode="External"/><Relationship Id="rId737" Type="http://schemas.openxmlformats.org/officeDocument/2006/relationships/hyperlink" Target="http://pbs.twimg.com/profile_images/1211871858477469696/3XWcUlqx_normal.jpg" TargetMode="External"/><Relationship Id="rId944" Type="http://schemas.openxmlformats.org/officeDocument/2006/relationships/hyperlink" Target="https://twitter.com/reeemkha" TargetMode="External"/><Relationship Id="rId73" Type="http://schemas.openxmlformats.org/officeDocument/2006/relationships/hyperlink" Target="https://pbs.twimg.com/profile_banners/1095922075628388353/1571959961" TargetMode="External"/><Relationship Id="rId169" Type="http://schemas.openxmlformats.org/officeDocument/2006/relationships/hyperlink" Target="https://pbs.twimg.com/profile_banners/1140977118991527941/1568658648" TargetMode="External"/><Relationship Id="rId376" Type="http://schemas.openxmlformats.org/officeDocument/2006/relationships/hyperlink" Target="http://abs.twimg.com/images/themes/theme1/bg.png" TargetMode="External"/><Relationship Id="rId583" Type="http://schemas.openxmlformats.org/officeDocument/2006/relationships/hyperlink" Target="http://pbs.twimg.com/profile_images/1221471136954773505/WVoNkLQZ_normal.jpg" TargetMode="External"/><Relationship Id="rId790" Type="http://schemas.openxmlformats.org/officeDocument/2006/relationships/hyperlink" Target="http://pbs.twimg.com/profile_images/872786492938047488/SF74yXDE_normal.jpg" TargetMode="External"/><Relationship Id="rId804" Type="http://schemas.openxmlformats.org/officeDocument/2006/relationships/hyperlink" Target="http://pbs.twimg.com/profile_images/1167737291873427457/qn1xj_Q3_normal.jpg" TargetMode="External"/><Relationship Id="rId1227" Type="http://schemas.openxmlformats.org/officeDocument/2006/relationships/hyperlink" Target="https://twitter.com/mboaring" TargetMode="External"/><Relationship Id="rId4" Type="http://schemas.openxmlformats.org/officeDocument/2006/relationships/hyperlink" Target="https://t.co/nko0A4NWYC&#8230;" TargetMode="External"/><Relationship Id="rId236" Type="http://schemas.openxmlformats.org/officeDocument/2006/relationships/hyperlink" Target="https://pbs.twimg.com/profile_banners/815627475996864512/1499869009" TargetMode="External"/><Relationship Id="rId443" Type="http://schemas.openxmlformats.org/officeDocument/2006/relationships/hyperlink" Target="http://abs.twimg.com/images/themes/theme18/bg.gif" TargetMode="External"/><Relationship Id="rId650" Type="http://schemas.openxmlformats.org/officeDocument/2006/relationships/hyperlink" Target="http://pbs.twimg.com/profile_images/1182069020385857536/50dWPuN9_normal.jpg" TargetMode="External"/><Relationship Id="rId888" Type="http://schemas.openxmlformats.org/officeDocument/2006/relationships/hyperlink" Target="http://pbs.twimg.com/profile_images/1019514860441427969/7mQCd9CM_normal.jpg" TargetMode="External"/><Relationship Id="rId1073" Type="http://schemas.openxmlformats.org/officeDocument/2006/relationships/hyperlink" Target="https://twitter.com/abadiqatar" TargetMode="External"/><Relationship Id="rId1280" Type="http://schemas.openxmlformats.org/officeDocument/2006/relationships/hyperlink" Target="https://twitter.com/somaya1981" TargetMode="External"/><Relationship Id="rId303" Type="http://schemas.openxmlformats.org/officeDocument/2006/relationships/hyperlink" Target="https://pbs.twimg.com/profile_banners/596238673/1454984744" TargetMode="External"/><Relationship Id="rId748" Type="http://schemas.openxmlformats.org/officeDocument/2006/relationships/hyperlink" Target="http://pbs.twimg.com/profile_images/1208489155145150464/e-ydWxrL_normal.jpg" TargetMode="External"/><Relationship Id="rId955" Type="http://schemas.openxmlformats.org/officeDocument/2006/relationships/hyperlink" Target="https://twitter.com/yousefbinaliiii" TargetMode="External"/><Relationship Id="rId1140" Type="http://schemas.openxmlformats.org/officeDocument/2006/relationships/hyperlink" Target="https://twitter.com/bo3bdulla0" TargetMode="External"/><Relationship Id="rId84" Type="http://schemas.openxmlformats.org/officeDocument/2006/relationships/hyperlink" Target="https://pbs.twimg.com/profile_banners/2270832246/1552335339" TargetMode="External"/><Relationship Id="rId387" Type="http://schemas.openxmlformats.org/officeDocument/2006/relationships/hyperlink" Target="http://abs.twimg.com/images/themes/theme1/bg.png" TargetMode="External"/><Relationship Id="rId510" Type="http://schemas.openxmlformats.org/officeDocument/2006/relationships/hyperlink" Target="http://abs.twimg.com/images/themes/theme1/bg.png" TargetMode="External"/><Relationship Id="rId594" Type="http://schemas.openxmlformats.org/officeDocument/2006/relationships/hyperlink" Target="http://pbs.twimg.com/profile_images/1216021537305845763/W_mXTp9N_normal.jpg" TargetMode="External"/><Relationship Id="rId608" Type="http://schemas.openxmlformats.org/officeDocument/2006/relationships/hyperlink" Target="http://pbs.twimg.com/profile_images/1176113350088036358/QCg6MjLq_normal.jpg" TargetMode="External"/><Relationship Id="rId815" Type="http://schemas.openxmlformats.org/officeDocument/2006/relationships/hyperlink" Target="http://pbs.twimg.com/profile_images/1168776915446091777/5nJ1o7YK_normal.jpg" TargetMode="External"/><Relationship Id="rId1238" Type="http://schemas.openxmlformats.org/officeDocument/2006/relationships/hyperlink" Target="https://twitter.com/qatar121" TargetMode="External"/><Relationship Id="rId247" Type="http://schemas.openxmlformats.org/officeDocument/2006/relationships/hyperlink" Target="https://pbs.twimg.com/profile_banners/713005808/1410724280" TargetMode="External"/><Relationship Id="rId899" Type="http://schemas.openxmlformats.org/officeDocument/2006/relationships/hyperlink" Target="http://pbs.twimg.com/profile_images/1138390966434508800/Dc6eCl4R_normal.jpg" TargetMode="External"/><Relationship Id="rId1000" Type="http://schemas.openxmlformats.org/officeDocument/2006/relationships/hyperlink" Target="https://twitter.com/stas992xx" TargetMode="External"/><Relationship Id="rId1084" Type="http://schemas.openxmlformats.org/officeDocument/2006/relationships/hyperlink" Target="https://twitter.com/_abmbm_" TargetMode="External"/><Relationship Id="rId107" Type="http://schemas.openxmlformats.org/officeDocument/2006/relationships/hyperlink" Target="https://pbs.twimg.com/profile_banners/1200400996670816257/1575035284" TargetMode="External"/><Relationship Id="rId454" Type="http://schemas.openxmlformats.org/officeDocument/2006/relationships/hyperlink" Target="http://abs.twimg.com/images/themes/theme1/bg.png" TargetMode="External"/><Relationship Id="rId661" Type="http://schemas.openxmlformats.org/officeDocument/2006/relationships/hyperlink" Target="http://pbs.twimg.com/profile_images/1180938821363535872/UW7kYma8_normal.jpg" TargetMode="External"/><Relationship Id="rId759" Type="http://schemas.openxmlformats.org/officeDocument/2006/relationships/hyperlink" Target="http://pbs.twimg.com/profile_images/1161623534134673410/xHWyoEta_normal.jpg" TargetMode="External"/><Relationship Id="rId966" Type="http://schemas.openxmlformats.org/officeDocument/2006/relationships/hyperlink" Target="https://twitter.com/rashxd93" TargetMode="External"/><Relationship Id="rId11" Type="http://schemas.openxmlformats.org/officeDocument/2006/relationships/hyperlink" Target="https://t.co/QDyz51OEzC" TargetMode="External"/><Relationship Id="rId314" Type="http://schemas.openxmlformats.org/officeDocument/2006/relationships/hyperlink" Target="https://pbs.twimg.com/profile_banners/1177965647160107009/1573238687" TargetMode="External"/><Relationship Id="rId398" Type="http://schemas.openxmlformats.org/officeDocument/2006/relationships/hyperlink" Target="http://abs.twimg.com/images/themes/theme1/bg.png" TargetMode="External"/><Relationship Id="rId521" Type="http://schemas.openxmlformats.org/officeDocument/2006/relationships/hyperlink" Target="http://abs.twimg.com/images/themes/theme1/bg.png" TargetMode="External"/><Relationship Id="rId619" Type="http://schemas.openxmlformats.org/officeDocument/2006/relationships/hyperlink" Target="http://pbs.twimg.com/profile_images/1169118554798678017/--DX_Jce_normal.jpg" TargetMode="External"/><Relationship Id="rId1151" Type="http://schemas.openxmlformats.org/officeDocument/2006/relationships/hyperlink" Target="https://twitter.com/najla974" TargetMode="External"/><Relationship Id="rId1249" Type="http://schemas.openxmlformats.org/officeDocument/2006/relationships/hyperlink" Target="https://twitter.com/fulla89" TargetMode="External"/><Relationship Id="rId95" Type="http://schemas.openxmlformats.org/officeDocument/2006/relationships/hyperlink" Target="https://pbs.twimg.com/profile_banners/924552610031562752/1549419064" TargetMode="External"/><Relationship Id="rId160" Type="http://schemas.openxmlformats.org/officeDocument/2006/relationships/hyperlink" Target="https://pbs.twimg.com/profile_banners/853472550/1534429648" TargetMode="External"/><Relationship Id="rId826" Type="http://schemas.openxmlformats.org/officeDocument/2006/relationships/hyperlink" Target="http://pbs.twimg.com/profile_images/1223463340384628737/74TZm6Hu_normal.jpg" TargetMode="External"/><Relationship Id="rId1011" Type="http://schemas.openxmlformats.org/officeDocument/2006/relationships/hyperlink" Target="https://twitter.com/qtr3322q" TargetMode="External"/><Relationship Id="rId1109" Type="http://schemas.openxmlformats.org/officeDocument/2006/relationships/hyperlink" Target="https://twitter.com/25sh_" TargetMode="External"/><Relationship Id="rId258" Type="http://schemas.openxmlformats.org/officeDocument/2006/relationships/hyperlink" Target="https://pbs.twimg.com/profile_banners/70082760/1504783595" TargetMode="External"/><Relationship Id="rId465" Type="http://schemas.openxmlformats.org/officeDocument/2006/relationships/hyperlink" Target="http://abs.twimg.com/images/themes/theme1/bg.png" TargetMode="External"/><Relationship Id="rId672" Type="http://schemas.openxmlformats.org/officeDocument/2006/relationships/hyperlink" Target="http://pbs.twimg.com/profile_images/1132300670135095297/gW8YFQVA_normal.jpg" TargetMode="External"/><Relationship Id="rId1095" Type="http://schemas.openxmlformats.org/officeDocument/2006/relationships/hyperlink" Target="https://twitter.com/malobidy" TargetMode="External"/><Relationship Id="rId22" Type="http://schemas.openxmlformats.org/officeDocument/2006/relationships/hyperlink" Target="https://t.co/TssIipG1Dn" TargetMode="External"/><Relationship Id="rId118" Type="http://schemas.openxmlformats.org/officeDocument/2006/relationships/hyperlink" Target="https://pbs.twimg.com/profile_banners/703609209951293443/1567534322" TargetMode="External"/><Relationship Id="rId325" Type="http://schemas.openxmlformats.org/officeDocument/2006/relationships/hyperlink" Target="https://pbs.twimg.com/profile_banners/361431088/1400840505" TargetMode="External"/><Relationship Id="rId532" Type="http://schemas.openxmlformats.org/officeDocument/2006/relationships/hyperlink" Target="http://abs.twimg.com/images/themes/theme1/bg.png" TargetMode="External"/><Relationship Id="rId977" Type="http://schemas.openxmlformats.org/officeDocument/2006/relationships/hyperlink" Target="https://twitter.com/9ay3w" TargetMode="External"/><Relationship Id="rId1162" Type="http://schemas.openxmlformats.org/officeDocument/2006/relationships/hyperlink" Target="https://twitter.com/3fari00" TargetMode="External"/><Relationship Id="rId171" Type="http://schemas.openxmlformats.org/officeDocument/2006/relationships/hyperlink" Target="https://pbs.twimg.com/profile_banners/526749658/1470651559" TargetMode="External"/><Relationship Id="rId837" Type="http://schemas.openxmlformats.org/officeDocument/2006/relationships/hyperlink" Target="http://pbs.twimg.com/profile_images/685501395789844480/W1A6xvci_normal.jpg" TargetMode="External"/><Relationship Id="rId1022" Type="http://schemas.openxmlformats.org/officeDocument/2006/relationships/hyperlink" Target="https://twitter.com/_almarrinoora" TargetMode="External"/><Relationship Id="rId269" Type="http://schemas.openxmlformats.org/officeDocument/2006/relationships/hyperlink" Target="https://pbs.twimg.com/profile_banners/2274267458/1566334356" TargetMode="External"/><Relationship Id="rId476" Type="http://schemas.openxmlformats.org/officeDocument/2006/relationships/hyperlink" Target="http://abs.twimg.com/images/themes/theme11/bg.gif" TargetMode="External"/><Relationship Id="rId683" Type="http://schemas.openxmlformats.org/officeDocument/2006/relationships/hyperlink" Target="http://pbs.twimg.com/profile_images/1105061109629968385/RSSEJrR2_normal.jpg" TargetMode="External"/><Relationship Id="rId890" Type="http://schemas.openxmlformats.org/officeDocument/2006/relationships/hyperlink" Target="http://pbs.twimg.com/profile_images/1133899613533024256/wWNsjHdi_normal.jpg" TargetMode="External"/><Relationship Id="rId904" Type="http://schemas.openxmlformats.org/officeDocument/2006/relationships/hyperlink" Target="http://pbs.twimg.com/profile_images/1047175252567056384/cyRFWgJl_normal.jpg" TargetMode="External"/><Relationship Id="rId33" Type="http://schemas.openxmlformats.org/officeDocument/2006/relationships/hyperlink" Target="https://t.co/r7G5Ea3CLm" TargetMode="External"/><Relationship Id="rId129" Type="http://schemas.openxmlformats.org/officeDocument/2006/relationships/hyperlink" Target="https://pbs.twimg.com/profile_banners/2675399599/1576365969" TargetMode="External"/><Relationship Id="rId336" Type="http://schemas.openxmlformats.org/officeDocument/2006/relationships/hyperlink" Target="https://pbs.twimg.com/profile_banners/618989221/1503872583" TargetMode="External"/><Relationship Id="rId543" Type="http://schemas.openxmlformats.org/officeDocument/2006/relationships/hyperlink" Target="http://abs.twimg.com/images/themes/theme1/bg.png" TargetMode="External"/><Relationship Id="rId988" Type="http://schemas.openxmlformats.org/officeDocument/2006/relationships/hyperlink" Target="https://twitter.com/ay_aliabdullah" TargetMode="External"/><Relationship Id="rId1173" Type="http://schemas.openxmlformats.org/officeDocument/2006/relationships/hyperlink" Target="https://twitter.com/moi_qatar" TargetMode="External"/><Relationship Id="rId182" Type="http://schemas.openxmlformats.org/officeDocument/2006/relationships/hyperlink" Target="https://pbs.twimg.com/profile_banners/1208064175311933446/1576863304" TargetMode="External"/><Relationship Id="rId403" Type="http://schemas.openxmlformats.org/officeDocument/2006/relationships/hyperlink" Target="http://abs.twimg.com/images/themes/theme9/bg.gif" TargetMode="External"/><Relationship Id="rId750" Type="http://schemas.openxmlformats.org/officeDocument/2006/relationships/hyperlink" Target="http://pbs.twimg.com/profile_images/1201539739993694208/DiyRSHrS_normal.jpg" TargetMode="External"/><Relationship Id="rId848" Type="http://schemas.openxmlformats.org/officeDocument/2006/relationships/hyperlink" Target="http://pbs.twimg.com/profile_images/1213022451011072001/rAMerF3w_normal.jpg" TargetMode="External"/><Relationship Id="rId1033" Type="http://schemas.openxmlformats.org/officeDocument/2006/relationships/hyperlink" Target="https://twitter.com/fcb100000" TargetMode="External"/><Relationship Id="rId487" Type="http://schemas.openxmlformats.org/officeDocument/2006/relationships/hyperlink" Target="http://abs.twimg.com/images/themes/theme1/bg.png" TargetMode="External"/><Relationship Id="rId610" Type="http://schemas.openxmlformats.org/officeDocument/2006/relationships/hyperlink" Target="http://pbs.twimg.com/profile_images/1223324402265268230/ulr0ueZf_normal.jpg" TargetMode="External"/><Relationship Id="rId694" Type="http://schemas.openxmlformats.org/officeDocument/2006/relationships/hyperlink" Target="http://pbs.twimg.com/profile_images/1220716907260796930/Y3aNOXCT_normal.jpg" TargetMode="External"/><Relationship Id="rId708" Type="http://schemas.openxmlformats.org/officeDocument/2006/relationships/hyperlink" Target="http://pbs.twimg.com/profile_images/1222395182622167043/oOKQxUPu_normal.jpg" TargetMode="External"/><Relationship Id="rId915" Type="http://schemas.openxmlformats.org/officeDocument/2006/relationships/hyperlink" Target="http://pbs.twimg.com/profile_images/1220043580695351297/HOoD9J2E_normal.jpg" TargetMode="External"/><Relationship Id="rId1240" Type="http://schemas.openxmlformats.org/officeDocument/2006/relationships/hyperlink" Target="https://twitter.com/alshebani88" TargetMode="External"/><Relationship Id="rId347" Type="http://schemas.openxmlformats.org/officeDocument/2006/relationships/hyperlink" Target="https://pbs.twimg.com/profile_banners/194228252/1496790893" TargetMode="External"/><Relationship Id="rId999" Type="http://schemas.openxmlformats.org/officeDocument/2006/relationships/hyperlink" Target="https://twitter.com/alqahtane_fahad" TargetMode="External"/><Relationship Id="rId1100" Type="http://schemas.openxmlformats.org/officeDocument/2006/relationships/hyperlink" Target="https://twitter.com/aseedtwit" TargetMode="External"/><Relationship Id="rId1184" Type="http://schemas.openxmlformats.org/officeDocument/2006/relationships/hyperlink" Target="https://twitter.com/alizain23461570" TargetMode="External"/><Relationship Id="rId44" Type="http://schemas.openxmlformats.org/officeDocument/2006/relationships/hyperlink" Target="https://t.co/VoGsxLXJ79" TargetMode="External"/><Relationship Id="rId554" Type="http://schemas.openxmlformats.org/officeDocument/2006/relationships/hyperlink" Target="http://abs.twimg.com/images/themes/theme8/bg.gif" TargetMode="External"/><Relationship Id="rId761" Type="http://schemas.openxmlformats.org/officeDocument/2006/relationships/hyperlink" Target="http://pbs.twimg.com/profile_images/675020901960806401/GTthGyJH_normal.jpg" TargetMode="External"/><Relationship Id="rId859" Type="http://schemas.openxmlformats.org/officeDocument/2006/relationships/hyperlink" Target="http://pbs.twimg.com/profile_images/1042481136293818369/iD9o7sL5_normal.jpg" TargetMode="External"/><Relationship Id="rId193" Type="http://schemas.openxmlformats.org/officeDocument/2006/relationships/hyperlink" Target="https://pbs.twimg.com/profile_banners/614269166/1455990516" TargetMode="External"/><Relationship Id="rId207" Type="http://schemas.openxmlformats.org/officeDocument/2006/relationships/hyperlink" Target="https://pbs.twimg.com/profile_banners/813922542/1425301964" TargetMode="External"/><Relationship Id="rId414" Type="http://schemas.openxmlformats.org/officeDocument/2006/relationships/hyperlink" Target="http://abs.twimg.com/images/themes/theme1/bg.png" TargetMode="External"/><Relationship Id="rId498" Type="http://schemas.openxmlformats.org/officeDocument/2006/relationships/hyperlink" Target="http://abs.twimg.com/images/themes/theme1/bg.png" TargetMode="External"/><Relationship Id="rId621" Type="http://schemas.openxmlformats.org/officeDocument/2006/relationships/hyperlink" Target="http://pbs.twimg.com/profile_images/1169090586638520322/bHz188xv_normal.jpg" TargetMode="External"/><Relationship Id="rId1044" Type="http://schemas.openxmlformats.org/officeDocument/2006/relationships/hyperlink" Target="https://twitter.com/naaiiif_qtr84" TargetMode="External"/><Relationship Id="rId1251" Type="http://schemas.openxmlformats.org/officeDocument/2006/relationships/hyperlink" Target="https://twitter.com/idqatari" TargetMode="External"/><Relationship Id="rId260" Type="http://schemas.openxmlformats.org/officeDocument/2006/relationships/hyperlink" Target="https://pbs.twimg.com/profile_banners/3437059764/1568393224" TargetMode="External"/><Relationship Id="rId719" Type="http://schemas.openxmlformats.org/officeDocument/2006/relationships/hyperlink" Target="http://pbs.twimg.com/profile_images/1145622738448670722/U1kbyRRg_normal.jpg" TargetMode="External"/><Relationship Id="rId926" Type="http://schemas.openxmlformats.org/officeDocument/2006/relationships/hyperlink" Target="https://twitter.com/danaalshahwani" TargetMode="External"/><Relationship Id="rId1111" Type="http://schemas.openxmlformats.org/officeDocument/2006/relationships/hyperlink" Target="https://twitter.com/hassa2210" TargetMode="External"/><Relationship Id="rId55" Type="http://schemas.openxmlformats.org/officeDocument/2006/relationships/hyperlink" Target="https://pbs.twimg.com/profile_banners/4919658556/1555087374" TargetMode="External"/><Relationship Id="rId120" Type="http://schemas.openxmlformats.org/officeDocument/2006/relationships/hyperlink" Target="https://pbs.twimg.com/profile_banners/189846420/1559033297" TargetMode="External"/><Relationship Id="rId358" Type="http://schemas.openxmlformats.org/officeDocument/2006/relationships/hyperlink" Target="http://abs.twimg.com/images/themes/theme1/bg.png" TargetMode="External"/><Relationship Id="rId565" Type="http://schemas.openxmlformats.org/officeDocument/2006/relationships/hyperlink" Target="http://pbs.twimg.com/profile_images/1216155614507950080/OXbeoTch_normal.jpg" TargetMode="External"/><Relationship Id="rId772" Type="http://schemas.openxmlformats.org/officeDocument/2006/relationships/hyperlink" Target="http://pbs.twimg.com/profile_images/1195850366648299520/pM9mysM1_normal.jpg" TargetMode="External"/><Relationship Id="rId1195" Type="http://schemas.openxmlformats.org/officeDocument/2006/relationships/hyperlink" Target="https://twitter.com/jassim5006" TargetMode="External"/><Relationship Id="rId1209" Type="http://schemas.openxmlformats.org/officeDocument/2006/relationships/hyperlink" Target="https://twitter.com/hamadqatar70" TargetMode="External"/><Relationship Id="rId218" Type="http://schemas.openxmlformats.org/officeDocument/2006/relationships/hyperlink" Target="https://pbs.twimg.com/profile_banners/363854298/1447579072" TargetMode="External"/><Relationship Id="rId425" Type="http://schemas.openxmlformats.org/officeDocument/2006/relationships/hyperlink" Target="http://abs.twimg.com/images/themes/theme12/bg.gif" TargetMode="External"/><Relationship Id="rId632" Type="http://schemas.openxmlformats.org/officeDocument/2006/relationships/hyperlink" Target="http://pbs.twimg.com/profile_images/1220840967152046081/yYUhM1bl_normal.jpg" TargetMode="External"/><Relationship Id="rId1055" Type="http://schemas.openxmlformats.org/officeDocument/2006/relationships/hyperlink" Target="https://twitter.com/gsalnahdi" TargetMode="External"/><Relationship Id="rId1262" Type="http://schemas.openxmlformats.org/officeDocument/2006/relationships/hyperlink" Target="https://twitter.com/marcowenjones" TargetMode="External"/><Relationship Id="rId271" Type="http://schemas.openxmlformats.org/officeDocument/2006/relationships/hyperlink" Target="https://pbs.twimg.com/profile_banners/1140880465756336128/1575979536" TargetMode="External"/><Relationship Id="rId937" Type="http://schemas.openxmlformats.org/officeDocument/2006/relationships/hyperlink" Target="https://twitter.com/i87aa" TargetMode="External"/><Relationship Id="rId1122" Type="http://schemas.openxmlformats.org/officeDocument/2006/relationships/hyperlink" Target="https://twitter.com/nasserns737" TargetMode="External"/><Relationship Id="rId66" Type="http://schemas.openxmlformats.org/officeDocument/2006/relationships/hyperlink" Target="https://pbs.twimg.com/profile_banners/2878355082/1414334352" TargetMode="External"/><Relationship Id="rId131" Type="http://schemas.openxmlformats.org/officeDocument/2006/relationships/hyperlink" Target="https://pbs.twimg.com/profile_banners/138548706/1478862715" TargetMode="External"/><Relationship Id="rId369" Type="http://schemas.openxmlformats.org/officeDocument/2006/relationships/hyperlink" Target="http://abs.twimg.com/images/themes/theme1/bg.png" TargetMode="External"/><Relationship Id="rId576" Type="http://schemas.openxmlformats.org/officeDocument/2006/relationships/hyperlink" Target="http://pbs.twimg.com/profile_images/1221643945006026753/lTH6hh6__normal.jpg" TargetMode="External"/><Relationship Id="rId783" Type="http://schemas.openxmlformats.org/officeDocument/2006/relationships/hyperlink" Target="http://pbs.twimg.com/profile_images/1215990825336950784/01V7qdVr_normal.jpg" TargetMode="External"/><Relationship Id="rId990" Type="http://schemas.openxmlformats.org/officeDocument/2006/relationships/hyperlink" Target="https://twitter.com/juaithssa" TargetMode="External"/><Relationship Id="rId229" Type="http://schemas.openxmlformats.org/officeDocument/2006/relationships/hyperlink" Target="https://pbs.twimg.com/profile_banners/536977814/1459501785" TargetMode="External"/><Relationship Id="rId436" Type="http://schemas.openxmlformats.org/officeDocument/2006/relationships/hyperlink" Target="http://abs.twimg.com/images/themes/theme16/bg.gif" TargetMode="External"/><Relationship Id="rId643" Type="http://schemas.openxmlformats.org/officeDocument/2006/relationships/hyperlink" Target="http://pbs.twimg.com/profile_images/1159271723969187840/2GfRq-c7_normal.jpg" TargetMode="External"/><Relationship Id="rId1066" Type="http://schemas.openxmlformats.org/officeDocument/2006/relationships/hyperlink" Target="https://twitter.com/safety_aba2" TargetMode="External"/><Relationship Id="rId1273" Type="http://schemas.openxmlformats.org/officeDocument/2006/relationships/hyperlink" Target="https://twitter.com/qatartarget" TargetMode="External"/><Relationship Id="rId850" Type="http://schemas.openxmlformats.org/officeDocument/2006/relationships/hyperlink" Target="http://pbs.twimg.com/profile_images/1216838044709421057/jfqO6XWL_normal.jpg" TargetMode="External"/><Relationship Id="rId948" Type="http://schemas.openxmlformats.org/officeDocument/2006/relationships/hyperlink" Target="https://twitter.com/mohammed_qq1" TargetMode="External"/><Relationship Id="rId1133" Type="http://schemas.openxmlformats.org/officeDocument/2006/relationships/hyperlink" Target="https://twitter.com/3yyshaa" TargetMode="External"/><Relationship Id="rId77" Type="http://schemas.openxmlformats.org/officeDocument/2006/relationships/hyperlink" Target="https://pbs.twimg.com/profile_banners/156666528/1579419635" TargetMode="External"/><Relationship Id="rId282" Type="http://schemas.openxmlformats.org/officeDocument/2006/relationships/hyperlink" Target="https://pbs.twimg.com/profile_banners/1205121844312887296/1576163767" TargetMode="External"/><Relationship Id="rId503" Type="http://schemas.openxmlformats.org/officeDocument/2006/relationships/hyperlink" Target="http://abs.twimg.com/images/themes/theme1/bg.png" TargetMode="External"/><Relationship Id="rId587" Type="http://schemas.openxmlformats.org/officeDocument/2006/relationships/hyperlink" Target="http://pbs.twimg.com/profile_images/1215752036475600902/hambIfdt_normal.jpg" TargetMode="External"/><Relationship Id="rId710" Type="http://schemas.openxmlformats.org/officeDocument/2006/relationships/hyperlink" Target="http://pbs.twimg.com/profile_images/936326947952619520/bpuH6h8j_normal.jpg" TargetMode="External"/><Relationship Id="rId808" Type="http://schemas.openxmlformats.org/officeDocument/2006/relationships/hyperlink" Target="http://pbs.twimg.com/profile_images/1177534043736461312/-dNiey0t_normal.jpg" TargetMode="External"/><Relationship Id="rId8" Type="http://schemas.openxmlformats.org/officeDocument/2006/relationships/hyperlink" Target="https://t.co/TJzNsOgqtL" TargetMode="External"/><Relationship Id="rId142" Type="http://schemas.openxmlformats.org/officeDocument/2006/relationships/hyperlink" Target="https://pbs.twimg.com/profile_banners/2440665584/1568837615" TargetMode="External"/><Relationship Id="rId447" Type="http://schemas.openxmlformats.org/officeDocument/2006/relationships/hyperlink" Target="http://abs.twimg.com/images/themes/theme14/bg.gif" TargetMode="External"/><Relationship Id="rId794" Type="http://schemas.openxmlformats.org/officeDocument/2006/relationships/hyperlink" Target="http://pbs.twimg.com/profile_images/1173899705929125888/c8Amv4me_normal.jpg" TargetMode="External"/><Relationship Id="rId1077" Type="http://schemas.openxmlformats.org/officeDocument/2006/relationships/hyperlink" Target="https://twitter.com/dariq6r" TargetMode="External"/><Relationship Id="rId1200" Type="http://schemas.openxmlformats.org/officeDocument/2006/relationships/hyperlink" Target="https://twitter.com/pxgc20ebmb7dtge" TargetMode="External"/><Relationship Id="rId654" Type="http://schemas.openxmlformats.org/officeDocument/2006/relationships/hyperlink" Target="http://pbs.twimg.com/profile_images/1209047135188111367/KWUKtzPL_normal.jpg" TargetMode="External"/><Relationship Id="rId861" Type="http://schemas.openxmlformats.org/officeDocument/2006/relationships/hyperlink" Target="http://pbs.twimg.com/profile_images/876127816202412033/0wwY9dGD_normal.jpg" TargetMode="External"/><Relationship Id="rId959" Type="http://schemas.openxmlformats.org/officeDocument/2006/relationships/hyperlink" Target="https://twitter.com/sbfbsneq" TargetMode="External"/><Relationship Id="rId1284" Type="http://schemas.openxmlformats.org/officeDocument/2006/relationships/hyperlink" Target="https://twitter.com/najlaa_nm78" TargetMode="External"/><Relationship Id="rId293" Type="http://schemas.openxmlformats.org/officeDocument/2006/relationships/hyperlink" Target="https://pbs.twimg.com/profile_banners/612334968/1513619803" TargetMode="External"/><Relationship Id="rId307" Type="http://schemas.openxmlformats.org/officeDocument/2006/relationships/hyperlink" Target="https://pbs.twimg.com/profile_banners/456594000/1560375954" TargetMode="External"/><Relationship Id="rId514" Type="http://schemas.openxmlformats.org/officeDocument/2006/relationships/hyperlink" Target="http://abs.twimg.com/images/themes/theme1/bg.png" TargetMode="External"/><Relationship Id="rId721" Type="http://schemas.openxmlformats.org/officeDocument/2006/relationships/hyperlink" Target="http://pbs.twimg.com/profile_images/443589179445088257/0MsEmWmn_normal.jpeg" TargetMode="External"/><Relationship Id="rId1144" Type="http://schemas.openxmlformats.org/officeDocument/2006/relationships/hyperlink" Target="https://twitter.com/qatarpark" TargetMode="External"/><Relationship Id="rId88" Type="http://schemas.openxmlformats.org/officeDocument/2006/relationships/hyperlink" Target="https://pbs.twimg.com/profile_banners/819936296/1575214429" TargetMode="External"/><Relationship Id="rId153" Type="http://schemas.openxmlformats.org/officeDocument/2006/relationships/hyperlink" Target="https://pbs.twimg.com/profile_banners/799193768838787073/1577315803" TargetMode="External"/><Relationship Id="rId360" Type="http://schemas.openxmlformats.org/officeDocument/2006/relationships/hyperlink" Target="http://abs.twimg.com/images/themes/theme5/bg.gif" TargetMode="External"/><Relationship Id="rId598" Type="http://schemas.openxmlformats.org/officeDocument/2006/relationships/hyperlink" Target="http://pbs.twimg.com/profile_images/1223013766331281409/Qq0kFuZn_normal.jpg" TargetMode="External"/><Relationship Id="rId819" Type="http://schemas.openxmlformats.org/officeDocument/2006/relationships/hyperlink" Target="http://pbs.twimg.com/profile_images/1212413718937645058/UePiO0wW_normal.jpg" TargetMode="External"/><Relationship Id="rId1004" Type="http://schemas.openxmlformats.org/officeDocument/2006/relationships/hyperlink" Target="https://twitter.com/shamshoom70" TargetMode="External"/><Relationship Id="rId1211" Type="http://schemas.openxmlformats.org/officeDocument/2006/relationships/hyperlink" Target="https://twitter.com/daas_40" TargetMode="External"/><Relationship Id="rId220" Type="http://schemas.openxmlformats.org/officeDocument/2006/relationships/hyperlink" Target="https://pbs.twimg.com/profile_banners/1213624503877562369/1578186916" TargetMode="External"/><Relationship Id="rId458" Type="http://schemas.openxmlformats.org/officeDocument/2006/relationships/hyperlink" Target="http://abs.twimg.com/images/themes/theme1/bg.png" TargetMode="External"/><Relationship Id="rId665" Type="http://schemas.openxmlformats.org/officeDocument/2006/relationships/hyperlink" Target="http://pbs.twimg.com/profile_images/1168945863948984320/reJjCgm7_normal.jpg" TargetMode="External"/><Relationship Id="rId872" Type="http://schemas.openxmlformats.org/officeDocument/2006/relationships/hyperlink" Target="http://pbs.twimg.com/profile_images/1738291271/IMG_0010_normal.JPG" TargetMode="External"/><Relationship Id="rId1088" Type="http://schemas.openxmlformats.org/officeDocument/2006/relationships/hyperlink" Target="https://twitter.com/qqq_9746" TargetMode="External"/><Relationship Id="rId15" Type="http://schemas.openxmlformats.org/officeDocument/2006/relationships/hyperlink" Target="https://t.co/72eFMWMAT2" TargetMode="External"/><Relationship Id="rId318" Type="http://schemas.openxmlformats.org/officeDocument/2006/relationships/hyperlink" Target="https://pbs.twimg.com/profile_banners/353499132/1497379180" TargetMode="External"/><Relationship Id="rId525" Type="http://schemas.openxmlformats.org/officeDocument/2006/relationships/hyperlink" Target="http://abs.twimg.com/images/themes/theme1/bg.png" TargetMode="External"/><Relationship Id="rId732" Type="http://schemas.openxmlformats.org/officeDocument/2006/relationships/hyperlink" Target="http://pbs.twimg.com/profile_images/1221324138322767872/d-f6p5AJ_normal.jpg" TargetMode="External"/><Relationship Id="rId1155" Type="http://schemas.openxmlformats.org/officeDocument/2006/relationships/hyperlink" Target="https://twitter.com/m7md_suwaid" TargetMode="External"/><Relationship Id="rId99" Type="http://schemas.openxmlformats.org/officeDocument/2006/relationships/hyperlink" Target="https://pbs.twimg.com/profile_banners/1216634512576253952/1578903696" TargetMode="External"/><Relationship Id="rId164" Type="http://schemas.openxmlformats.org/officeDocument/2006/relationships/hyperlink" Target="https://pbs.twimg.com/profile_banners/291293217/1511076184" TargetMode="External"/><Relationship Id="rId371" Type="http://schemas.openxmlformats.org/officeDocument/2006/relationships/hyperlink" Target="http://abs.twimg.com/images/themes/theme1/bg.png" TargetMode="External"/><Relationship Id="rId1015" Type="http://schemas.openxmlformats.org/officeDocument/2006/relationships/hyperlink" Target="https://twitter.com/aaa_k_n_k" TargetMode="External"/><Relationship Id="rId1222" Type="http://schemas.openxmlformats.org/officeDocument/2006/relationships/hyperlink" Target="https://twitter.com/bozaid_alyafei" TargetMode="External"/><Relationship Id="rId469" Type="http://schemas.openxmlformats.org/officeDocument/2006/relationships/hyperlink" Target="http://abs.twimg.com/images/themes/theme1/bg.png" TargetMode="External"/><Relationship Id="rId676" Type="http://schemas.openxmlformats.org/officeDocument/2006/relationships/hyperlink" Target="http://pbs.twimg.com/profile_images/1170773512468008960/sWL9SJEh_normal.jpg" TargetMode="External"/><Relationship Id="rId883" Type="http://schemas.openxmlformats.org/officeDocument/2006/relationships/hyperlink" Target="http://pbs.twimg.com/profile_images/1186084874031128576/bFYukzTD_normal.jpg" TargetMode="External"/><Relationship Id="rId1099" Type="http://schemas.openxmlformats.org/officeDocument/2006/relationships/hyperlink" Target="https://twitter.com/aey__3" TargetMode="External"/><Relationship Id="rId26" Type="http://schemas.openxmlformats.org/officeDocument/2006/relationships/hyperlink" Target="https://t.co/T1ZMMQwGAx" TargetMode="External"/><Relationship Id="rId231" Type="http://schemas.openxmlformats.org/officeDocument/2006/relationships/hyperlink" Target="https://pbs.twimg.com/profile_banners/4233648441/1522650870" TargetMode="External"/><Relationship Id="rId329" Type="http://schemas.openxmlformats.org/officeDocument/2006/relationships/hyperlink" Target="https://pbs.twimg.com/profile_banners/520043850/1539531162" TargetMode="External"/><Relationship Id="rId536" Type="http://schemas.openxmlformats.org/officeDocument/2006/relationships/hyperlink" Target="http://abs.twimg.com/images/themes/theme1/bg.png" TargetMode="External"/><Relationship Id="rId1166" Type="http://schemas.openxmlformats.org/officeDocument/2006/relationships/hyperlink" Target="https://twitter.com/inkofthoughts" TargetMode="External"/><Relationship Id="rId175" Type="http://schemas.openxmlformats.org/officeDocument/2006/relationships/hyperlink" Target="https://pbs.twimg.com/profile_banners/4876728141/1577526685" TargetMode="External"/><Relationship Id="rId743" Type="http://schemas.openxmlformats.org/officeDocument/2006/relationships/hyperlink" Target="http://pbs.twimg.com/profile_images/1160138388500025349/NLnXKhoG_normal.jpg" TargetMode="External"/><Relationship Id="rId950" Type="http://schemas.openxmlformats.org/officeDocument/2006/relationships/hyperlink" Target="https://twitter.com/kisstheturtle" TargetMode="External"/><Relationship Id="rId1026" Type="http://schemas.openxmlformats.org/officeDocument/2006/relationships/hyperlink" Target="https://twitter.com/ahmadqtr" TargetMode="External"/><Relationship Id="rId382" Type="http://schemas.openxmlformats.org/officeDocument/2006/relationships/hyperlink" Target="http://abs.twimg.com/images/themes/theme1/bg.png" TargetMode="External"/><Relationship Id="rId603" Type="http://schemas.openxmlformats.org/officeDocument/2006/relationships/hyperlink" Target="http://pbs.twimg.com/profile_images/750326637212921856/IHyG9hZo_normal.jpg" TargetMode="External"/><Relationship Id="rId687" Type="http://schemas.openxmlformats.org/officeDocument/2006/relationships/hyperlink" Target="http://pbs.twimg.com/profile_images/890460680847073282/jqN2eAP7_normal.jpg" TargetMode="External"/><Relationship Id="rId810" Type="http://schemas.openxmlformats.org/officeDocument/2006/relationships/hyperlink" Target="http://pbs.twimg.com/profile_images/1140599178470576129/bhWjlfmi_normal.jpg" TargetMode="External"/><Relationship Id="rId908" Type="http://schemas.openxmlformats.org/officeDocument/2006/relationships/hyperlink" Target="http://pbs.twimg.com/profile_images/902477343570014208/6iy7odBU_normal.jpg" TargetMode="External"/><Relationship Id="rId1233" Type="http://schemas.openxmlformats.org/officeDocument/2006/relationships/hyperlink" Target="https://twitter.com/alialtaqi7220" TargetMode="External"/><Relationship Id="rId242" Type="http://schemas.openxmlformats.org/officeDocument/2006/relationships/hyperlink" Target="https://pbs.twimg.com/profile_banners/156787162/1498813201" TargetMode="External"/><Relationship Id="rId894" Type="http://schemas.openxmlformats.org/officeDocument/2006/relationships/hyperlink" Target="http://pbs.twimg.com/profile_images/1223516772365672449/WEFbQI68_normal.jpg" TargetMode="External"/><Relationship Id="rId1177" Type="http://schemas.openxmlformats.org/officeDocument/2006/relationships/hyperlink" Target="https://twitter.com/_mentalita7" TargetMode="External"/><Relationship Id="rId37" Type="http://schemas.openxmlformats.org/officeDocument/2006/relationships/hyperlink" Target="https://t.co/ikeVJGj3wj" TargetMode="External"/><Relationship Id="rId102" Type="http://schemas.openxmlformats.org/officeDocument/2006/relationships/hyperlink" Target="https://pbs.twimg.com/profile_banners/2863552664/1501743476" TargetMode="External"/><Relationship Id="rId547" Type="http://schemas.openxmlformats.org/officeDocument/2006/relationships/hyperlink" Target="http://abs.twimg.com/images/themes/theme8/bg.gif" TargetMode="External"/><Relationship Id="rId754" Type="http://schemas.openxmlformats.org/officeDocument/2006/relationships/hyperlink" Target="http://pbs.twimg.com/profile_images/1174672383371808768/bPYCIXXM_normal.jpg" TargetMode="External"/><Relationship Id="rId961" Type="http://schemas.openxmlformats.org/officeDocument/2006/relationships/hyperlink" Target="https://twitter.com/essabinarhama" TargetMode="External"/><Relationship Id="rId90" Type="http://schemas.openxmlformats.org/officeDocument/2006/relationships/hyperlink" Target="https://pbs.twimg.com/profile_banners/3081908251/1559145153" TargetMode="External"/><Relationship Id="rId186" Type="http://schemas.openxmlformats.org/officeDocument/2006/relationships/hyperlink" Target="https://pbs.twimg.com/profile_banners/610808758/1512760480" TargetMode="External"/><Relationship Id="rId393" Type="http://schemas.openxmlformats.org/officeDocument/2006/relationships/hyperlink" Target="http://abs.twimg.com/images/themes/theme3/bg.gif" TargetMode="External"/><Relationship Id="rId407" Type="http://schemas.openxmlformats.org/officeDocument/2006/relationships/hyperlink" Target="http://abs.twimg.com/images/themes/theme1/bg.png" TargetMode="External"/><Relationship Id="rId614" Type="http://schemas.openxmlformats.org/officeDocument/2006/relationships/hyperlink" Target="http://pbs.twimg.com/profile_images/1220626603643998208/vqdcS_Gl_normal.jpg" TargetMode="External"/><Relationship Id="rId821" Type="http://schemas.openxmlformats.org/officeDocument/2006/relationships/hyperlink" Target="http://pbs.twimg.com/profile_images/1222356833916067840/bQ1y10XE_normal.jpg" TargetMode="External"/><Relationship Id="rId1037" Type="http://schemas.openxmlformats.org/officeDocument/2006/relationships/hyperlink" Target="https://twitter.com/mqatardoha" TargetMode="External"/><Relationship Id="rId1244" Type="http://schemas.openxmlformats.org/officeDocument/2006/relationships/hyperlink" Target="https://twitter.com/q6r_81" TargetMode="External"/><Relationship Id="rId253" Type="http://schemas.openxmlformats.org/officeDocument/2006/relationships/hyperlink" Target="https://pbs.twimg.com/profile_banners/938332214906970112/1514053500" TargetMode="External"/><Relationship Id="rId460" Type="http://schemas.openxmlformats.org/officeDocument/2006/relationships/hyperlink" Target="http://abs.twimg.com/images/themes/theme15/bg.png" TargetMode="External"/><Relationship Id="rId698" Type="http://schemas.openxmlformats.org/officeDocument/2006/relationships/hyperlink" Target="http://pbs.twimg.com/profile_images/1088001489363263488/MvP10Bd7_normal.jpg" TargetMode="External"/><Relationship Id="rId919" Type="http://schemas.openxmlformats.org/officeDocument/2006/relationships/hyperlink" Target="http://pbs.twimg.com/profile_images/1053796660252495872/8sVoHoqn_normal.jpg" TargetMode="External"/><Relationship Id="rId1090" Type="http://schemas.openxmlformats.org/officeDocument/2006/relationships/hyperlink" Target="https://twitter.com/khalidaljumaily" TargetMode="External"/><Relationship Id="rId1104" Type="http://schemas.openxmlformats.org/officeDocument/2006/relationships/hyperlink" Target="https://twitter.com/alshamkha262" TargetMode="External"/><Relationship Id="rId48" Type="http://schemas.openxmlformats.org/officeDocument/2006/relationships/hyperlink" Target="https://t.co/6iYKjFuwkL" TargetMode="External"/><Relationship Id="rId113" Type="http://schemas.openxmlformats.org/officeDocument/2006/relationships/hyperlink" Target="https://pbs.twimg.com/profile_banners/1190059208504467456/1580458786" TargetMode="External"/><Relationship Id="rId320" Type="http://schemas.openxmlformats.org/officeDocument/2006/relationships/hyperlink" Target="https://pbs.twimg.com/profile_banners/283982771/1499020287" TargetMode="External"/><Relationship Id="rId558" Type="http://schemas.openxmlformats.org/officeDocument/2006/relationships/hyperlink" Target="http://abs.twimg.com/images/themes/theme1/bg.png" TargetMode="External"/><Relationship Id="rId765" Type="http://schemas.openxmlformats.org/officeDocument/2006/relationships/hyperlink" Target="http://pbs.twimg.com/profile_images/760750003220520960/vPIPvi8H_normal.jpg" TargetMode="External"/><Relationship Id="rId972" Type="http://schemas.openxmlformats.org/officeDocument/2006/relationships/hyperlink" Target="https://twitter.com/__danaaz" TargetMode="External"/><Relationship Id="rId1188" Type="http://schemas.openxmlformats.org/officeDocument/2006/relationships/hyperlink" Target="https://twitter.com/naelasaleh" TargetMode="External"/><Relationship Id="rId197" Type="http://schemas.openxmlformats.org/officeDocument/2006/relationships/hyperlink" Target="https://pbs.twimg.com/profile_banners/772681784/1497905117" TargetMode="External"/><Relationship Id="rId418" Type="http://schemas.openxmlformats.org/officeDocument/2006/relationships/hyperlink" Target="http://abs.twimg.com/images/themes/theme1/bg.png" TargetMode="External"/><Relationship Id="rId625" Type="http://schemas.openxmlformats.org/officeDocument/2006/relationships/hyperlink" Target="http://pbs.twimg.com/profile_images/1188836981385682944/HAVcGjyY_normal.jpg" TargetMode="External"/><Relationship Id="rId832" Type="http://schemas.openxmlformats.org/officeDocument/2006/relationships/hyperlink" Target="http://pbs.twimg.com/profile_images/1209069073524568065/YaS2EXLM_normal.jpg" TargetMode="External"/><Relationship Id="rId1048" Type="http://schemas.openxmlformats.org/officeDocument/2006/relationships/hyperlink" Target="https://twitter.com/alanoodms" TargetMode="External"/><Relationship Id="rId1255" Type="http://schemas.openxmlformats.org/officeDocument/2006/relationships/hyperlink" Target="https://twitter.com/vul1zyiytgjjbi5" TargetMode="External"/><Relationship Id="rId264" Type="http://schemas.openxmlformats.org/officeDocument/2006/relationships/hyperlink" Target="https://pbs.twimg.com/profile_banners/1180901604914073606/1577230891" TargetMode="External"/><Relationship Id="rId471" Type="http://schemas.openxmlformats.org/officeDocument/2006/relationships/hyperlink" Target="http://abs.twimg.com/images/themes/theme1/bg.png" TargetMode="External"/><Relationship Id="rId1115" Type="http://schemas.openxmlformats.org/officeDocument/2006/relationships/hyperlink" Target="https://twitter.com/m_almesnad" TargetMode="External"/><Relationship Id="rId59" Type="http://schemas.openxmlformats.org/officeDocument/2006/relationships/hyperlink" Target="https://pbs.twimg.com/profile_banners/880544775149154306/1578861440" TargetMode="External"/><Relationship Id="rId124" Type="http://schemas.openxmlformats.org/officeDocument/2006/relationships/hyperlink" Target="https://pbs.twimg.com/profile_banners/913832037601202176/1506710217" TargetMode="External"/><Relationship Id="rId569" Type="http://schemas.openxmlformats.org/officeDocument/2006/relationships/hyperlink" Target="http://pbs.twimg.com/profile_images/1071288110976253952/ZjI1dOpH_normal.jpg" TargetMode="External"/><Relationship Id="rId776" Type="http://schemas.openxmlformats.org/officeDocument/2006/relationships/hyperlink" Target="http://pbs.twimg.com/profile_images/995729294793068544/-MhddA_7_normal.jpg" TargetMode="External"/><Relationship Id="rId983" Type="http://schemas.openxmlformats.org/officeDocument/2006/relationships/hyperlink" Target="https://twitter.com/mubarak_albriki" TargetMode="External"/><Relationship Id="rId1199" Type="http://schemas.openxmlformats.org/officeDocument/2006/relationships/hyperlink" Target="https://twitter.com/alharoonmariam" TargetMode="External"/><Relationship Id="rId331" Type="http://schemas.openxmlformats.org/officeDocument/2006/relationships/hyperlink" Target="https://pbs.twimg.com/profile_banners/46609295/1522856577" TargetMode="External"/><Relationship Id="rId429" Type="http://schemas.openxmlformats.org/officeDocument/2006/relationships/hyperlink" Target="http://abs.twimg.com/images/themes/theme1/bg.png" TargetMode="External"/><Relationship Id="rId636" Type="http://schemas.openxmlformats.org/officeDocument/2006/relationships/hyperlink" Target="http://pbs.twimg.com/profile_images/1188148685491916800/Pca9hG3M_normal.jpg" TargetMode="External"/><Relationship Id="rId1059" Type="http://schemas.openxmlformats.org/officeDocument/2006/relationships/hyperlink" Target="https://twitter.com/i3tox8rsobjiftw" TargetMode="External"/><Relationship Id="rId1266" Type="http://schemas.openxmlformats.org/officeDocument/2006/relationships/hyperlink" Target="https://twitter.com/dar_altamimi" TargetMode="External"/><Relationship Id="rId843" Type="http://schemas.openxmlformats.org/officeDocument/2006/relationships/hyperlink" Target="http://pbs.twimg.com/profile_images/1159460543784243200/cns1HdoQ_normal.jpg" TargetMode="External"/><Relationship Id="rId1126" Type="http://schemas.openxmlformats.org/officeDocument/2006/relationships/hyperlink" Target="https://twitter.com/doctorqtr" TargetMode="External"/><Relationship Id="rId275" Type="http://schemas.openxmlformats.org/officeDocument/2006/relationships/hyperlink" Target="https://pbs.twimg.com/profile_banners/527109282/1580267555" TargetMode="External"/><Relationship Id="rId482" Type="http://schemas.openxmlformats.org/officeDocument/2006/relationships/hyperlink" Target="http://abs.twimg.com/images/themes/theme9/bg.gif" TargetMode="External"/><Relationship Id="rId703" Type="http://schemas.openxmlformats.org/officeDocument/2006/relationships/hyperlink" Target="http://pbs.twimg.com/profile_images/1070600925516103680/Vks-fxw9_normal.jpg" TargetMode="External"/><Relationship Id="rId910" Type="http://schemas.openxmlformats.org/officeDocument/2006/relationships/hyperlink" Target="http://pbs.twimg.com/profile_images/1212514782445654016/qZkWS3pg_normal.jpg" TargetMode="External"/><Relationship Id="rId135" Type="http://schemas.openxmlformats.org/officeDocument/2006/relationships/hyperlink" Target="https://pbs.twimg.com/profile_banners/2693833154/1519673147" TargetMode="External"/><Relationship Id="rId342" Type="http://schemas.openxmlformats.org/officeDocument/2006/relationships/hyperlink" Target="https://pbs.twimg.com/profile_banners/1212514645619003392/1578105458" TargetMode="External"/><Relationship Id="rId787" Type="http://schemas.openxmlformats.org/officeDocument/2006/relationships/hyperlink" Target="http://abs.twimg.com/sticky/default_profile_images/default_profile_normal.png" TargetMode="External"/><Relationship Id="rId994" Type="http://schemas.openxmlformats.org/officeDocument/2006/relationships/hyperlink" Target="https://twitter.com/alhaggis111" TargetMode="External"/><Relationship Id="rId202" Type="http://schemas.openxmlformats.org/officeDocument/2006/relationships/hyperlink" Target="https://pbs.twimg.com/profile_banners/1314996738/1577767742" TargetMode="External"/><Relationship Id="rId647" Type="http://schemas.openxmlformats.org/officeDocument/2006/relationships/hyperlink" Target="http://pbs.twimg.com/profile_images/1207055304258658304/BLS_MxGI_normal.jpg" TargetMode="External"/><Relationship Id="rId854" Type="http://schemas.openxmlformats.org/officeDocument/2006/relationships/hyperlink" Target="http://pbs.twimg.com/profile_images/1209137441027842048/cKrrR7GV_normal.jpg" TargetMode="External"/><Relationship Id="rId1277" Type="http://schemas.openxmlformats.org/officeDocument/2006/relationships/hyperlink" Target="https://twitter.com/rvmfu1tiagjku8e" TargetMode="External"/><Relationship Id="rId286" Type="http://schemas.openxmlformats.org/officeDocument/2006/relationships/hyperlink" Target="https://pbs.twimg.com/profile_banners/4033504994/1452896585" TargetMode="External"/><Relationship Id="rId493" Type="http://schemas.openxmlformats.org/officeDocument/2006/relationships/hyperlink" Target="http://abs.twimg.com/images/themes/theme1/bg.png" TargetMode="External"/><Relationship Id="rId507" Type="http://schemas.openxmlformats.org/officeDocument/2006/relationships/hyperlink" Target="http://abs.twimg.com/images/themes/theme1/bg.png" TargetMode="External"/><Relationship Id="rId714" Type="http://schemas.openxmlformats.org/officeDocument/2006/relationships/hyperlink" Target="http://pbs.twimg.com/profile_images/562721558222082048/ZP4BzDBx_normal.jpeg" TargetMode="External"/><Relationship Id="rId921" Type="http://schemas.openxmlformats.org/officeDocument/2006/relationships/hyperlink" Target="http://pbs.twimg.com/profile_images/1212550478183186432/OYgbUDSM_normal.jpg" TargetMode="External"/><Relationship Id="rId1137" Type="http://schemas.openxmlformats.org/officeDocument/2006/relationships/hyperlink" Target="https://twitter.com/artalathal" TargetMode="External"/><Relationship Id="rId50" Type="http://schemas.openxmlformats.org/officeDocument/2006/relationships/hyperlink" Target="https://t.co/hENwoAcEME" TargetMode="External"/><Relationship Id="rId146" Type="http://schemas.openxmlformats.org/officeDocument/2006/relationships/hyperlink" Target="https://pbs.twimg.com/profile_banners/4561770756/1575850958" TargetMode="External"/><Relationship Id="rId353" Type="http://schemas.openxmlformats.org/officeDocument/2006/relationships/hyperlink" Target="http://abs.twimg.com/images/themes/theme9/bg.gif" TargetMode="External"/><Relationship Id="rId560" Type="http://schemas.openxmlformats.org/officeDocument/2006/relationships/hyperlink" Target="http://abs.twimg.com/images/themes/theme1/bg.png" TargetMode="External"/><Relationship Id="rId798" Type="http://schemas.openxmlformats.org/officeDocument/2006/relationships/hyperlink" Target="http://pbs.twimg.com/profile_images/1223320088293658624/AyMThxe9_normal.jpg" TargetMode="External"/><Relationship Id="rId1190" Type="http://schemas.openxmlformats.org/officeDocument/2006/relationships/hyperlink" Target="https://twitter.com/um5586" TargetMode="External"/><Relationship Id="rId1204" Type="http://schemas.openxmlformats.org/officeDocument/2006/relationships/hyperlink" Target="https://twitter.com/fkxrbzlu6jabviw" TargetMode="External"/><Relationship Id="rId213" Type="http://schemas.openxmlformats.org/officeDocument/2006/relationships/hyperlink" Target="https://pbs.twimg.com/profile_banners/1215700216713748485/1578687637" TargetMode="External"/><Relationship Id="rId420" Type="http://schemas.openxmlformats.org/officeDocument/2006/relationships/hyperlink" Target="http://abs.twimg.com/images/themes/theme1/bg.png" TargetMode="External"/><Relationship Id="rId658" Type="http://schemas.openxmlformats.org/officeDocument/2006/relationships/hyperlink" Target="http://pbs.twimg.com/profile_images/759076799930327040/0sIXcY9g_normal.jpg" TargetMode="External"/><Relationship Id="rId865" Type="http://schemas.openxmlformats.org/officeDocument/2006/relationships/hyperlink" Target="http://pbs.twimg.com/profile_images/1031472744230277120/NECjmo_P_normal.jpg" TargetMode="External"/><Relationship Id="rId1050" Type="http://schemas.openxmlformats.org/officeDocument/2006/relationships/hyperlink" Target="https://twitter.com/uniqueq1993" TargetMode="External"/><Relationship Id="rId1288" Type="http://schemas.openxmlformats.org/officeDocument/2006/relationships/comments" Target="../comments2.xml"/><Relationship Id="rId297" Type="http://schemas.openxmlformats.org/officeDocument/2006/relationships/hyperlink" Target="https://pbs.twimg.com/profile_banners/454653076/1396109596" TargetMode="External"/><Relationship Id="rId518" Type="http://schemas.openxmlformats.org/officeDocument/2006/relationships/hyperlink" Target="http://abs.twimg.com/images/themes/theme1/bg.png" TargetMode="External"/><Relationship Id="rId725" Type="http://schemas.openxmlformats.org/officeDocument/2006/relationships/hyperlink" Target="http://pbs.twimg.com/profile_images/1222253461997334529/rRLLR8wY_normal.jpg" TargetMode="External"/><Relationship Id="rId932" Type="http://schemas.openxmlformats.org/officeDocument/2006/relationships/hyperlink" Target="https://twitter.com/athenatique" TargetMode="External"/><Relationship Id="rId1148" Type="http://schemas.openxmlformats.org/officeDocument/2006/relationships/hyperlink" Target="https://twitter.com/abs_alkaabii" TargetMode="External"/><Relationship Id="rId157" Type="http://schemas.openxmlformats.org/officeDocument/2006/relationships/hyperlink" Target="https://pbs.twimg.com/profile_banners/279489418/1492288115" TargetMode="External"/><Relationship Id="rId364" Type="http://schemas.openxmlformats.org/officeDocument/2006/relationships/hyperlink" Target="http://abs.twimg.com/images/themes/theme1/bg.png" TargetMode="External"/><Relationship Id="rId1008" Type="http://schemas.openxmlformats.org/officeDocument/2006/relationships/hyperlink" Target="https://twitter.com/mariamaljattal" TargetMode="External"/><Relationship Id="rId1215" Type="http://schemas.openxmlformats.org/officeDocument/2006/relationships/hyperlink" Target="https://twitter.com/aeamzman1976" TargetMode="External"/><Relationship Id="rId61" Type="http://schemas.openxmlformats.org/officeDocument/2006/relationships/hyperlink" Target="https://pbs.twimg.com/profile_banners/1091609729875562496/1564242630" TargetMode="External"/><Relationship Id="rId571" Type="http://schemas.openxmlformats.org/officeDocument/2006/relationships/hyperlink" Target="http://pbs.twimg.com/profile_images/1206908865775837184/iGVL2OjL_normal.jpg" TargetMode="External"/><Relationship Id="rId669" Type="http://schemas.openxmlformats.org/officeDocument/2006/relationships/hyperlink" Target="http://pbs.twimg.com/profile_images/1213534359468290050/IyN_SNWA_normal.jpg" TargetMode="External"/><Relationship Id="rId876" Type="http://schemas.openxmlformats.org/officeDocument/2006/relationships/hyperlink" Target="http://pbs.twimg.com/profile_images/1217096533247778817/Y7hKUXHk_normal.jpg" TargetMode="External"/><Relationship Id="rId19" Type="http://schemas.openxmlformats.org/officeDocument/2006/relationships/hyperlink" Target="https://t.co/xldc1ZmlEq" TargetMode="External"/><Relationship Id="rId224" Type="http://schemas.openxmlformats.org/officeDocument/2006/relationships/hyperlink" Target="https://pbs.twimg.com/profile_banners/599635934/1467655083" TargetMode="External"/><Relationship Id="rId431" Type="http://schemas.openxmlformats.org/officeDocument/2006/relationships/hyperlink" Target="http://abs.twimg.com/images/themes/theme1/bg.png" TargetMode="External"/><Relationship Id="rId529" Type="http://schemas.openxmlformats.org/officeDocument/2006/relationships/hyperlink" Target="http://abs.twimg.com/images/themes/theme13/bg.gif" TargetMode="External"/><Relationship Id="rId736" Type="http://schemas.openxmlformats.org/officeDocument/2006/relationships/hyperlink" Target="http://pbs.twimg.com/profile_images/1198844879973101568/tBu9TihR_normal.jpg" TargetMode="External"/><Relationship Id="rId1061" Type="http://schemas.openxmlformats.org/officeDocument/2006/relationships/hyperlink" Target="https://twitter.com/alanazinatooma" TargetMode="External"/><Relationship Id="rId1159" Type="http://schemas.openxmlformats.org/officeDocument/2006/relationships/hyperlink" Target="https://twitter.com/p1ueqevv9zzkgem" TargetMode="External"/><Relationship Id="rId168" Type="http://schemas.openxmlformats.org/officeDocument/2006/relationships/hyperlink" Target="https://pbs.twimg.com/profile_banners/1194508300785725441/1573628234" TargetMode="External"/><Relationship Id="rId943" Type="http://schemas.openxmlformats.org/officeDocument/2006/relationships/hyperlink" Target="https://twitter.com/zeinambg" TargetMode="External"/><Relationship Id="rId1019" Type="http://schemas.openxmlformats.org/officeDocument/2006/relationships/hyperlink" Target="https://twitter.com/boahmed20419636" TargetMode="External"/><Relationship Id="rId72" Type="http://schemas.openxmlformats.org/officeDocument/2006/relationships/hyperlink" Target="https://pbs.twimg.com/profile_banners/1134004470/1559254791" TargetMode="External"/><Relationship Id="rId375" Type="http://schemas.openxmlformats.org/officeDocument/2006/relationships/hyperlink" Target="http://abs.twimg.com/images/themes/theme1/bg.png" TargetMode="External"/><Relationship Id="rId582" Type="http://schemas.openxmlformats.org/officeDocument/2006/relationships/hyperlink" Target="http://pbs.twimg.com/profile_images/1214591771352670208/eDTqah6Z_normal.jpg" TargetMode="External"/><Relationship Id="rId803" Type="http://schemas.openxmlformats.org/officeDocument/2006/relationships/hyperlink" Target="http://pbs.twimg.com/profile_images/1210262103828901888/3qfknoTd_normal.jpg" TargetMode="External"/><Relationship Id="rId1226" Type="http://schemas.openxmlformats.org/officeDocument/2006/relationships/hyperlink" Target="https://twitter.com/9areral8lam" TargetMode="External"/><Relationship Id="rId3" Type="http://schemas.openxmlformats.org/officeDocument/2006/relationships/hyperlink" Target="https://t.co/QZgEXzvPnO&#128140;." TargetMode="External"/><Relationship Id="rId235" Type="http://schemas.openxmlformats.org/officeDocument/2006/relationships/hyperlink" Target="https://pbs.twimg.com/profile_banners/1032639965753159680/1574860282" TargetMode="External"/><Relationship Id="rId442" Type="http://schemas.openxmlformats.org/officeDocument/2006/relationships/hyperlink" Target="http://abs.twimg.com/images/themes/theme1/bg.png" TargetMode="External"/><Relationship Id="rId887" Type="http://schemas.openxmlformats.org/officeDocument/2006/relationships/hyperlink" Target="http://pbs.twimg.com/profile_images/412205587925983232/rIRfxvT0_normal.jpeg" TargetMode="External"/><Relationship Id="rId1072" Type="http://schemas.openxmlformats.org/officeDocument/2006/relationships/hyperlink" Target="https://twitter.com/sabreen07938322" TargetMode="External"/><Relationship Id="rId302" Type="http://schemas.openxmlformats.org/officeDocument/2006/relationships/hyperlink" Target="https://pbs.twimg.com/profile_banners/1160451403/1459431799" TargetMode="External"/><Relationship Id="rId747" Type="http://schemas.openxmlformats.org/officeDocument/2006/relationships/hyperlink" Target="http://pbs.twimg.com/profile_images/1194609291401060353/QyZ_5TQJ_normal.jpg" TargetMode="External"/><Relationship Id="rId954" Type="http://schemas.openxmlformats.org/officeDocument/2006/relationships/hyperlink" Target="https://twitter.com/dalal_sa21" TargetMode="External"/><Relationship Id="rId83" Type="http://schemas.openxmlformats.org/officeDocument/2006/relationships/hyperlink" Target="https://pbs.twimg.com/profile_banners/1472453263/1580601239" TargetMode="External"/><Relationship Id="rId179" Type="http://schemas.openxmlformats.org/officeDocument/2006/relationships/hyperlink" Target="https://pbs.twimg.com/profile_banners/933779343733432320/1512659118" TargetMode="External"/><Relationship Id="rId386" Type="http://schemas.openxmlformats.org/officeDocument/2006/relationships/hyperlink" Target="http://abs.twimg.com/images/themes/theme1/bg.png" TargetMode="External"/><Relationship Id="rId593" Type="http://schemas.openxmlformats.org/officeDocument/2006/relationships/hyperlink" Target="http://pbs.twimg.com/profile_images/813289649376546816/JXNlYf-G_normal.jpg" TargetMode="External"/><Relationship Id="rId607" Type="http://schemas.openxmlformats.org/officeDocument/2006/relationships/hyperlink" Target="http://pbs.twimg.com/profile_images/1169204371768451074/GWPvDOCN_normal.jpg" TargetMode="External"/><Relationship Id="rId814" Type="http://schemas.openxmlformats.org/officeDocument/2006/relationships/hyperlink" Target="http://pbs.twimg.com/profile_images/1217424159736848384/_As-Tebe_normal.jpg" TargetMode="External"/><Relationship Id="rId1237" Type="http://schemas.openxmlformats.org/officeDocument/2006/relationships/hyperlink" Target="https://twitter.com/202qt" TargetMode="External"/><Relationship Id="rId246" Type="http://schemas.openxmlformats.org/officeDocument/2006/relationships/hyperlink" Target="https://pbs.twimg.com/profile_banners/291602846/1579532874" TargetMode="External"/><Relationship Id="rId453" Type="http://schemas.openxmlformats.org/officeDocument/2006/relationships/hyperlink" Target="http://abs.twimg.com/images/themes/theme2/bg.gif" TargetMode="External"/><Relationship Id="rId660" Type="http://schemas.openxmlformats.org/officeDocument/2006/relationships/hyperlink" Target="http://pbs.twimg.com/profile_images/1212517304442994688/n2hIr8VS_normal.jpg" TargetMode="External"/><Relationship Id="rId898" Type="http://schemas.openxmlformats.org/officeDocument/2006/relationships/hyperlink" Target="http://pbs.twimg.com/profile_images/1147080276591435778/4fDHA9L2_normal.png" TargetMode="External"/><Relationship Id="rId1083" Type="http://schemas.openxmlformats.org/officeDocument/2006/relationships/hyperlink" Target="https://twitter.com/amalessa1" TargetMode="External"/><Relationship Id="rId106" Type="http://schemas.openxmlformats.org/officeDocument/2006/relationships/hyperlink" Target="https://pbs.twimg.com/profile_banners/926909130819895299/1576681777" TargetMode="External"/><Relationship Id="rId313" Type="http://schemas.openxmlformats.org/officeDocument/2006/relationships/hyperlink" Target="https://pbs.twimg.com/profile_banners/457105464/1378683929" TargetMode="External"/><Relationship Id="rId758" Type="http://schemas.openxmlformats.org/officeDocument/2006/relationships/hyperlink" Target="http://pbs.twimg.com/profile_images/888500590476767232/N-_pkxQD_normal.jpg" TargetMode="External"/><Relationship Id="rId965" Type="http://schemas.openxmlformats.org/officeDocument/2006/relationships/hyperlink" Target="https://twitter.com/evident87" TargetMode="External"/><Relationship Id="rId1150" Type="http://schemas.openxmlformats.org/officeDocument/2006/relationships/hyperlink" Target="https://twitter.com/bntqtrm2022" TargetMode="External"/><Relationship Id="rId10" Type="http://schemas.openxmlformats.org/officeDocument/2006/relationships/hyperlink" Target="https://t.co/jVSOumRq6Q" TargetMode="External"/><Relationship Id="rId94" Type="http://schemas.openxmlformats.org/officeDocument/2006/relationships/hyperlink" Target="https://pbs.twimg.com/profile_banners/1524886651/1565738056" TargetMode="External"/><Relationship Id="rId397" Type="http://schemas.openxmlformats.org/officeDocument/2006/relationships/hyperlink" Target="http://abs.twimg.com/images/themes/theme14/bg.gif" TargetMode="External"/><Relationship Id="rId520" Type="http://schemas.openxmlformats.org/officeDocument/2006/relationships/hyperlink" Target="http://abs.twimg.com/images/themes/theme1/bg.png" TargetMode="External"/><Relationship Id="rId618" Type="http://schemas.openxmlformats.org/officeDocument/2006/relationships/hyperlink" Target="http://pbs.twimg.com/profile_images/884820096870359040/UcQ03vwK_normal.jpg" TargetMode="External"/><Relationship Id="rId825" Type="http://schemas.openxmlformats.org/officeDocument/2006/relationships/hyperlink" Target="http://pbs.twimg.com/profile_images/1182273812336988161/qgzXejyX_normal.jpg" TargetMode="External"/><Relationship Id="rId1248" Type="http://schemas.openxmlformats.org/officeDocument/2006/relationships/hyperlink" Target="https://twitter.com/tariq_qatar82" TargetMode="External"/><Relationship Id="rId257" Type="http://schemas.openxmlformats.org/officeDocument/2006/relationships/hyperlink" Target="https://pbs.twimg.com/profile_banners/4708453756/1487764958" TargetMode="External"/><Relationship Id="rId464" Type="http://schemas.openxmlformats.org/officeDocument/2006/relationships/hyperlink" Target="http://abs.twimg.com/images/themes/theme1/bg.png" TargetMode="External"/><Relationship Id="rId1010" Type="http://schemas.openxmlformats.org/officeDocument/2006/relationships/hyperlink" Target="https://twitter.com/hessa_n1" TargetMode="External"/><Relationship Id="rId1094" Type="http://schemas.openxmlformats.org/officeDocument/2006/relationships/hyperlink" Target="https://twitter.com/abderaoufsouil1" TargetMode="External"/><Relationship Id="rId1108" Type="http://schemas.openxmlformats.org/officeDocument/2006/relationships/hyperlink" Target="https://twitter.com/_fahadalmalki" TargetMode="External"/><Relationship Id="rId117" Type="http://schemas.openxmlformats.org/officeDocument/2006/relationships/hyperlink" Target="https://pbs.twimg.com/profile_banners/2949309799/1477529968" TargetMode="External"/><Relationship Id="rId671" Type="http://schemas.openxmlformats.org/officeDocument/2006/relationships/hyperlink" Target="http://pbs.twimg.com/profile_images/850974461977387008/NCSObGsV_normal.jpg" TargetMode="External"/><Relationship Id="rId769" Type="http://schemas.openxmlformats.org/officeDocument/2006/relationships/hyperlink" Target="http://pbs.twimg.com/profile_images/1211029198988599298/PFZSlHz7_normal.jpg" TargetMode="External"/><Relationship Id="rId976" Type="http://schemas.openxmlformats.org/officeDocument/2006/relationships/hyperlink" Target="https://twitter.com/hhtsmn" TargetMode="External"/><Relationship Id="rId324" Type="http://schemas.openxmlformats.org/officeDocument/2006/relationships/hyperlink" Target="https://pbs.twimg.com/profile_banners/920841055/1495928146" TargetMode="External"/><Relationship Id="rId531" Type="http://schemas.openxmlformats.org/officeDocument/2006/relationships/hyperlink" Target="http://abs.twimg.com/images/themes/theme1/bg.png" TargetMode="External"/><Relationship Id="rId629" Type="http://schemas.openxmlformats.org/officeDocument/2006/relationships/hyperlink" Target="http://pbs.twimg.com/profile_images/649609639760236545/MWdt818M_normal.jpg" TargetMode="External"/><Relationship Id="rId1161" Type="http://schemas.openxmlformats.org/officeDocument/2006/relationships/hyperlink" Target="https://twitter.com/__sumaya__" TargetMode="External"/><Relationship Id="rId1259" Type="http://schemas.openxmlformats.org/officeDocument/2006/relationships/hyperlink" Target="https://twitter.com/am20199" TargetMode="External"/><Relationship Id="rId836" Type="http://schemas.openxmlformats.org/officeDocument/2006/relationships/hyperlink" Target="http://pbs.twimg.com/profile_images/1148158916569829376/RUxvdsQW_normal.jpg" TargetMode="External"/><Relationship Id="rId1021" Type="http://schemas.openxmlformats.org/officeDocument/2006/relationships/hyperlink" Target="https://twitter.com/mashaeeell__" TargetMode="External"/><Relationship Id="rId1119" Type="http://schemas.openxmlformats.org/officeDocument/2006/relationships/hyperlink" Target="https://twitter.com/al_qase" TargetMode="External"/><Relationship Id="rId903" Type="http://schemas.openxmlformats.org/officeDocument/2006/relationships/hyperlink" Target="http://pbs.twimg.com/profile_images/902249148317024256/-f_HMS96_normal.jpg" TargetMode="External"/><Relationship Id="rId32" Type="http://schemas.openxmlformats.org/officeDocument/2006/relationships/hyperlink" Target="https://t.co/bpwtGG7dwT" TargetMode="External"/><Relationship Id="rId181" Type="http://schemas.openxmlformats.org/officeDocument/2006/relationships/hyperlink" Target="https://pbs.twimg.com/profile_banners/557270128/1506150382" TargetMode="External"/><Relationship Id="rId279" Type="http://schemas.openxmlformats.org/officeDocument/2006/relationships/hyperlink" Target="https://pbs.twimg.com/profile_banners/636114721/1499532477" TargetMode="External"/><Relationship Id="rId486" Type="http://schemas.openxmlformats.org/officeDocument/2006/relationships/hyperlink" Target="http://abs.twimg.com/images/themes/theme1/bg.png" TargetMode="External"/><Relationship Id="rId693" Type="http://schemas.openxmlformats.org/officeDocument/2006/relationships/hyperlink" Target="http://pbs.twimg.com/profile_images/874769669244284928/vKnNV2cW_normal.jpg" TargetMode="External"/><Relationship Id="rId139" Type="http://schemas.openxmlformats.org/officeDocument/2006/relationships/hyperlink" Target="https://pbs.twimg.com/profile_banners/4734659235/1570392733" TargetMode="External"/><Relationship Id="rId346" Type="http://schemas.openxmlformats.org/officeDocument/2006/relationships/hyperlink" Target="https://pbs.twimg.com/profile_banners/599898607/1564201207" TargetMode="External"/><Relationship Id="rId553" Type="http://schemas.openxmlformats.org/officeDocument/2006/relationships/hyperlink" Target="http://abs.twimg.com/images/themes/theme1/bg.png" TargetMode="External"/><Relationship Id="rId760" Type="http://schemas.openxmlformats.org/officeDocument/2006/relationships/hyperlink" Target="http://pbs.twimg.com/profile_images/478785521859035137/q8lrm24D_normal.jpeg" TargetMode="External"/><Relationship Id="rId998" Type="http://schemas.openxmlformats.org/officeDocument/2006/relationships/hyperlink" Target="https://twitter.com/anwr456" TargetMode="External"/><Relationship Id="rId1183" Type="http://schemas.openxmlformats.org/officeDocument/2006/relationships/hyperlink" Target="https://twitter.com/al3jmiq6r" TargetMode="External"/><Relationship Id="rId206" Type="http://schemas.openxmlformats.org/officeDocument/2006/relationships/hyperlink" Target="https://pbs.twimg.com/profile_banners/324893586/1562420899" TargetMode="External"/><Relationship Id="rId413" Type="http://schemas.openxmlformats.org/officeDocument/2006/relationships/hyperlink" Target="http://abs.twimg.com/images/themes/theme1/bg.png" TargetMode="External"/><Relationship Id="rId858" Type="http://schemas.openxmlformats.org/officeDocument/2006/relationships/hyperlink" Target="http://pbs.twimg.com/profile_images/696882645393870849/9FMqZ8XZ_normal.jpg" TargetMode="External"/><Relationship Id="rId1043" Type="http://schemas.openxmlformats.org/officeDocument/2006/relationships/hyperlink" Target="https://twitter.com/__muna_aa" TargetMode="External"/><Relationship Id="rId620" Type="http://schemas.openxmlformats.org/officeDocument/2006/relationships/hyperlink" Target="http://pbs.twimg.com/profile_images/1214491471388315648/oYIidoPe_normal.jpg" TargetMode="External"/><Relationship Id="rId718" Type="http://schemas.openxmlformats.org/officeDocument/2006/relationships/hyperlink" Target="http://pbs.twimg.com/profile_images/1207010695444860931/GOYCCJ63_normal.jpg" TargetMode="External"/><Relationship Id="rId925" Type="http://schemas.openxmlformats.org/officeDocument/2006/relationships/hyperlink" Target="https://twitter.com/danyastasy" TargetMode="External"/><Relationship Id="rId1250" Type="http://schemas.openxmlformats.org/officeDocument/2006/relationships/hyperlink" Target="https://twitter.com/bo3oof" TargetMode="External"/><Relationship Id="rId1110" Type="http://schemas.openxmlformats.org/officeDocument/2006/relationships/hyperlink" Target="https://twitter.com/_mall97" TargetMode="External"/><Relationship Id="rId1208" Type="http://schemas.openxmlformats.org/officeDocument/2006/relationships/hyperlink" Target="https://twitter.com/_fatma18__" TargetMode="External"/><Relationship Id="rId54" Type="http://schemas.openxmlformats.org/officeDocument/2006/relationships/hyperlink" Target="https://pbs.twimg.com/profile_banners/1172904387322294273/1568477923" TargetMode="External"/><Relationship Id="rId270" Type="http://schemas.openxmlformats.org/officeDocument/2006/relationships/hyperlink" Target="https://pbs.twimg.com/profile_banners/245306545/1512125259" TargetMode="External"/><Relationship Id="rId130" Type="http://schemas.openxmlformats.org/officeDocument/2006/relationships/hyperlink" Target="https://pbs.twimg.com/profile_banners/1221388847378026496/1580316904" TargetMode="External"/><Relationship Id="rId368" Type="http://schemas.openxmlformats.org/officeDocument/2006/relationships/hyperlink" Target="http://abs.twimg.com/images/themes/theme1/bg.png" TargetMode="External"/><Relationship Id="rId575" Type="http://schemas.openxmlformats.org/officeDocument/2006/relationships/hyperlink" Target="http://pbs.twimg.com/profile_images/1222236426064056320/84Ywdp3z_normal.jpg" TargetMode="External"/><Relationship Id="rId782" Type="http://schemas.openxmlformats.org/officeDocument/2006/relationships/hyperlink" Target="http://pbs.twimg.com/profile_images/531108052489875456/MV9WXBWL_normal.png" TargetMode="External"/><Relationship Id="rId228" Type="http://schemas.openxmlformats.org/officeDocument/2006/relationships/hyperlink" Target="https://pbs.twimg.com/profile_banners/112424966/1399186845" TargetMode="External"/><Relationship Id="rId435" Type="http://schemas.openxmlformats.org/officeDocument/2006/relationships/hyperlink" Target="http://abs.twimg.com/images/themes/theme10/bg.gif" TargetMode="External"/><Relationship Id="rId642" Type="http://schemas.openxmlformats.org/officeDocument/2006/relationships/hyperlink" Target="http://pbs.twimg.com/profile_images/1040679424461484032/ltPD6yH2_normal.jpg" TargetMode="External"/><Relationship Id="rId1065" Type="http://schemas.openxmlformats.org/officeDocument/2006/relationships/hyperlink" Target="https://twitter.com/alzaabi7jam" TargetMode="External"/><Relationship Id="rId1272" Type="http://schemas.openxmlformats.org/officeDocument/2006/relationships/hyperlink" Target="https://twitter.com/cytotec37369128" TargetMode="External"/><Relationship Id="rId502" Type="http://schemas.openxmlformats.org/officeDocument/2006/relationships/hyperlink" Target="http://abs.twimg.com/images/themes/theme1/bg.png" TargetMode="External"/><Relationship Id="rId947" Type="http://schemas.openxmlformats.org/officeDocument/2006/relationships/hyperlink" Target="https://twitter.com/qatarr_i" TargetMode="External"/><Relationship Id="rId1132" Type="http://schemas.openxmlformats.org/officeDocument/2006/relationships/hyperlink" Target="https://twitter.com/lavender4_" TargetMode="External"/><Relationship Id="rId76" Type="http://schemas.openxmlformats.org/officeDocument/2006/relationships/hyperlink" Target="https://pbs.twimg.com/profile_banners/1216447566570819586/1580587243" TargetMode="External"/><Relationship Id="rId807" Type="http://schemas.openxmlformats.org/officeDocument/2006/relationships/hyperlink" Target="http://pbs.twimg.com/profile_images/1220103354631753730/vXYJMifM_normal.jpg" TargetMode="External"/><Relationship Id="rId292" Type="http://schemas.openxmlformats.org/officeDocument/2006/relationships/hyperlink" Target="https://pbs.twimg.com/profile_banners/2780090951/1564569418" TargetMode="External"/><Relationship Id="rId597" Type="http://schemas.openxmlformats.org/officeDocument/2006/relationships/hyperlink" Target="http://pbs.twimg.com/profile_images/1198237287089397760/pQ_eWSVu_normal.jpg" TargetMode="External"/><Relationship Id="rId152" Type="http://schemas.openxmlformats.org/officeDocument/2006/relationships/hyperlink" Target="https://pbs.twimg.com/profile_banners/904001328879415298/1504365979" TargetMode="External"/><Relationship Id="rId457" Type="http://schemas.openxmlformats.org/officeDocument/2006/relationships/hyperlink" Target="http://abs.twimg.com/images/themes/theme1/bg.png" TargetMode="External"/><Relationship Id="rId1087" Type="http://schemas.openxmlformats.org/officeDocument/2006/relationships/hyperlink" Target="https://twitter.com/s3eed95" TargetMode="External"/><Relationship Id="rId664" Type="http://schemas.openxmlformats.org/officeDocument/2006/relationships/hyperlink" Target="http://pbs.twimg.com/profile_images/1091378537486008320/8mEM9GHr_normal.jpg" TargetMode="External"/><Relationship Id="rId871" Type="http://schemas.openxmlformats.org/officeDocument/2006/relationships/hyperlink" Target="http://pbs.twimg.com/profile_images/1215960237804589056/sdDxl9RN_normal.jpg" TargetMode="External"/><Relationship Id="rId969" Type="http://schemas.openxmlformats.org/officeDocument/2006/relationships/hyperlink" Target="https://twitter.com/al_wajba" TargetMode="External"/><Relationship Id="rId317" Type="http://schemas.openxmlformats.org/officeDocument/2006/relationships/hyperlink" Target="https://pbs.twimg.com/profile_banners/881232529646264320/1547698950" TargetMode="External"/><Relationship Id="rId524" Type="http://schemas.openxmlformats.org/officeDocument/2006/relationships/hyperlink" Target="http://abs.twimg.com/images/themes/theme13/bg.gif" TargetMode="External"/><Relationship Id="rId731" Type="http://schemas.openxmlformats.org/officeDocument/2006/relationships/hyperlink" Target="http://pbs.twimg.com/profile_images/1002633034611425280/72wbZXQn_normal.jpg" TargetMode="External"/><Relationship Id="rId1154" Type="http://schemas.openxmlformats.org/officeDocument/2006/relationships/hyperlink" Target="https://twitter.com/rshmrii" TargetMode="External"/><Relationship Id="rId98" Type="http://schemas.openxmlformats.org/officeDocument/2006/relationships/hyperlink" Target="https://pbs.twimg.com/profile_banners/2489727476/1508849005" TargetMode="External"/><Relationship Id="rId829" Type="http://schemas.openxmlformats.org/officeDocument/2006/relationships/hyperlink" Target="http://pbs.twimg.com/profile_images/1106192715014987776/Y9qllQPq_normal.jpg" TargetMode="External"/><Relationship Id="rId1014" Type="http://schemas.openxmlformats.org/officeDocument/2006/relationships/hyperlink" Target="https://twitter.com/abk8800" TargetMode="External"/><Relationship Id="rId1221" Type="http://schemas.openxmlformats.org/officeDocument/2006/relationships/hyperlink" Target="https://twitter.com/abdullaqat93" TargetMode="External"/><Relationship Id="rId25" Type="http://schemas.openxmlformats.org/officeDocument/2006/relationships/hyperlink" Target="https://t.co/uQWfWdkUsi" TargetMode="External"/><Relationship Id="rId174" Type="http://schemas.openxmlformats.org/officeDocument/2006/relationships/hyperlink" Target="https://pbs.twimg.com/profile_banners/152588654/1434539817" TargetMode="External"/><Relationship Id="rId381" Type="http://schemas.openxmlformats.org/officeDocument/2006/relationships/hyperlink" Target="http://abs.twimg.com/images/themes/theme1/bg.png" TargetMode="External"/><Relationship Id="rId241" Type="http://schemas.openxmlformats.org/officeDocument/2006/relationships/hyperlink" Target="https://pbs.twimg.com/profile_banners/79573209/1409483833" TargetMode="External"/><Relationship Id="rId479" Type="http://schemas.openxmlformats.org/officeDocument/2006/relationships/hyperlink" Target="http://abs.twimg.com/images/themes/theme1/bg.png" TargetMode="External"/><Relationship Id="rId686" Type="http://schemas.openxmlformats.org/officeDocument/2006/relationships/hyperlink" Target="http://pbs.twimg.com/profile_images/1172040184013176834/2CNE1TI0_normal.jpg" TargetMode="External"/><Relationship Id="rId893" Type="http://schemas.openxmlformats.org/officeDocument/2006/relationships/hyperlink" Target="http://pbs.twimg.com/profile_images/1200296461117861888/V2D2vEz-_normal.jpg" TargetMode="External"/><Relationship Id="rId339" Type="http://schemas.openxmlformats.org/officeDocument/2006/relationships/hyperlink" Target="https://pbs.twimg.com/profile_banners/2646730934/1542884593" TargetMode="External"/><Relationship Id="rId546" Type="http://schemas.openxmlformats.org/officeDocument/2006/relationships/hyperlink" Target="http://abs.twimg.com/images/themes/theme1/bg.png" TargetMode="External"/><Relationship Id="rId753" Type="http://schemas.openxmlformats.org/officeDocument/2006/relationships/hyperlink" Target="http://pbs.twimg.com/profile_images/1072422891134828546/3pniZS5Z_normal.jpg" TargetMode="External"/><Relationship Id="rId1176" Type="http://schemas.openxmlformats.org/officeDocument/2006/relationships/hyperlink" Target="https://twitter.com/munboy28" TargetMode="External"/><Relationship Id="rId101" Type="http://schemas.openxmlformats.org/officeDocument/2006/relationships/hyperlink" Target="https://pbs.twimg.com/profile_banners/250702100/1561324525" TargetMode="External"/><Relationship Id="rId406" Type="http://schemas.openxmlformats.org/officeDocument/2006/relationships/hyperlink" Target="http://abs.twimg.com/images/themes/theme1/bg.png" TargetMode="External"/><Relationship Id="rId960" Type="http://schemas.openxmlformats.org/officeDocument/2006/relationships/hyperlink" Target="https://twitter.com/el_bennas" TargetMode="External"/><Relationship Id="rId1036" Type="http://schemas.openxmlformats.org/officeDocument/2006/relationships/hyperlink" Target="https://twitter.com/jdh0p" TargetMode="External"/><Relationship Id="rId1243" Type="http://schemas.openxmlformats.org/officeDocument/2006/relationships/hyperlink" Target="https://twitter.com/thepurecoffee" TargetMode="External"/><Relationship Id="rId613" Type="http://schemas.openxmlformats.org/officeDocument/2006/relationships/hyperlink" Target="http://pbs.twimg.com/profile_images/1198771188975243264/NorMsZXv_normal.jpg" TargetMode="External"/><Relationship Id="rId820" Type="http://schemas.openxmlformats.org/officeDocument/2006/relationships/hyperlink" Target="http://pbs.twimg.com/profile_images/1209453261989859328/wYsgqFsJ_normal.jpg" TargetMode="External"/><Relationship Id="rId918" Type="http://schemas.openxmlformats.org/officeDocument/2006/relationships/hyperlink" Target="http://pbs.twimg.com/profile_images/1092444665981341696/4057QdSs_normal.jpg" TargetMode="External"/><Relationship Id="rId1103" Type="http://schemas.openxmlformats.org/officeDocument/2006/relationships/hyperlink" Target="https://twitter.com/boturki11" TargetMode="External"/><Relationship Id="rId47" Type="http://schemas.openxmlformats.org/officeDocument/2006/relationships/hyperlink" Target="https://t.co/0fmokhx1Ix" TargetMode="External"/><Relationship Id="rId196" Type="http://schemas.openxmlformats.org/officeDocument/2006/relationships/hyperlink" Target="https://pbs.twimg.com/profile_banners/558686176/1419539399" TargetMode="External"/><Relationship Id="rId263" Type="http://schemas.openxmlformats.org/officeDocument/2006/relationships/hyperlink" Target="https://pbs.twimg.com/profile_banners/369477776/1579730218" TargetMode="External"/><Relationship Id="rId470" Type="http://schemas.openxmlformats.org/officeDocument/2006/relationships/hyperlink" Target="http://abs.twimg.com/images/themes/theme1/bg.png" TargetMode="External"/><Relationship Id="rId123" Type="http://schemas.openxmlformats.org/officeDocument/2006/relationships/hyperlink" Target="https://pbs.twimg.com/profile_banners/2221315701/1580584854" TargetMode="External"/><Relationship Id="rId330" Type="http://schemas.openxmlformats.org/officeDocument/2006/relationships/hyperlink" Target="https://pbs.twimg.com/profile_banners/1198150723109900288/1574503314" TargetMode="External"/><Relationship Id="rId568" Type="http://schemas.openxmlformats.org/officeDocument/2006/relationships/hyperlink" Target="http://pbs.twimg.com/profile_images/1221798143358111744/-nOYw_IR_normal.jpg" TargetMode="External"/><Relationship Id="rId775" Type="http://schemas.openxmlformats.org/officeDocument/2006/relationships/hyperlink" Target="http://pbs.twimg.com/profile_images/1209457973925437440/0gPV9gwR_normal.jpg" TargetMode="External"/><Relationship Id="rId982" Type="http://schemas.openxmlformats.org/officeDocument/2006/relationships/hyperlink" Target="https://twitter.com/qtrqtr2233" TargetMode="External"/><Relationship Id="rId1198" Type="http://schemas.openxmlformats.org/officeDocument/2006/relationships/hyperlink" Target="https://twitter.com/qtri_ahmad" TargetMode="External"/><Relationship Id="rId428" Type="http://schemas.openxmlformats.org/officeDocument/2006/relationships/hyperlink" Target="http://abs.twimg.com/images/themes/theme1/bg.png" TargetMode="External"/><Relationship Id="rId635" Type="http://schemas.openxmlformats.org/officeDocument/2006/relationships/hyperlink" Target="http://pbs.twimg.com/profile_images/1168949638315073536/FoSYNB94_normal.jpg" TargetMode="External"/><Relationship Id="rId842" Type="http://schemas.openxmlformats.org/officeDocument/2006/relationships/hyperlink" Target="http://abs.twimg.com/sticky/default_profile_images/default_profile_normal.png" TargetMode="External"/><Relationship Id="rId1058" Type="http://schemas.openxmlformats.org/officeDocument/2006/relationships/hyperlink" Target="https://twitter.com/khalidm64224444" TargetMode="External"/><Relationship Id="rId1265" Type="http://schemas.openxmlformats.org/officeDocument/2006/relationships/hyperlink" Target="https://twitter.com/902_almudahka" TargetMode="External"/><Relationship Id="rId702" Type="http://schemas.openxmlformats.org/officeDocument/2006/relationships/hyperlink" Target="http://pbs.twimg.com/profile_images/909863222664036353/zUI9WpJt_normal.jpg" TargetMode="External"/><Relationship Id="rId1125" Type="http://schemas.openxmlformats.org/officeDocument/2006/relationships/hyperlink" Target="https://twitter.com/alsak90380835" TargetMode="External"/><Relationship Id="rId69" Type="http://schemas.openxmlformats.org/officeDocument/2006/relationships/hyperlink" Target="https://pbs.twimg.com/profile_banners/2782124514/1580341380" TargetMode="External"/><Relationship Id="rId285" Type="http://schemas.openxmlformats.org/officeDocument/2006/relationships/hyperlink" Target="https://pbs.twimg.com/profile_banners/2373497670/1509129563" TargetMode="External"/><Relationship Id="rId492" Type="http://schemas.openxmlformats.org/officeDocument/2006/relationships/hyperlink" Target="http://abs.twimg.com/images/themes/theme9/bg.gif" TargetMode="External"/><Relationship Id="rId797" Type="http://schemas.openxmlformats.org/officeDocument/2006/relationships/hyperlink" Target="http://pbs.twimg.com/profile_images/1190331436118749187/DslYTK8J_normal.jpg" TargetMode="External"/><Relationship Id="rId145" Type="http://schemas.openxmlformats.org/officeDocument/2006/relationships/hyperlink" Target="https://pbs.twimg.com/profile_banners/2222033472/1569184503" TargetMode="External"/><Relationship Id="rId352" Type="http://schemas.openxmlformats.org/officeDocument/2006/relationships/hyperlink" Target="http://abs.twimg.com/images/themes/theme1/bg.png" TargetMode="External"/><Relationship Id="rId1287" Type="http://schemas.openxmlformats.org/officeDocument/2006/relationships/table" Target="../tables/table2.xml"/><Relationship Id="rId212" Type="http://schemas.openxmlformats.org/officeDocument/2006/relationships/hyperlink" Target="https://pbs.twimg.com/profile_banners/1120021572/1568176089" TargetMode="External"/><Relationship Id="rId657" Type="http://schemas.openxmlformats.org/officeDocument/2006/relationships/hyperlink" Target="http://pbs.twimg.com/profile_images/1211766648853716992/wcLq3ccs_normal.jpg" TargetMode="External"/><Relationship Id="rId864" Type="http://schemas.openxmlformats.org/officeDocument/2006/relationships/hyperlink" Target="http://pbs.twimg.com/profile_images/1196408433991462914/5UIwoEDm_normal.jpg" TargetMode="External"/><Relationship Id="rId517" Type="http://schemas.openxmlformats.org/officeDocument/2006/relationships/hyperlink" Target="http://abs.twimg.com/images/themes/theme1/bg.png" TargetMode="External"/><Relationship Id="rId724" Type="http://schemas.openxmlformats.org/officeDocument/2006/relationships/hyperlink" Target="http://pbs.twimg.com/profile_images/1172210422591709184/OkzHSYu9_normal.jpg" TargetMode="External"/><Relationship Id="rId931" Type="http://schemas.openxmlformats.org/officeDocument/2006/relationships/hyperlink" Target="https://twitter.com/lonelydreamer25" TargetMode="External"/><Relationship Id="rId1147" Type="http://schemas.openxmlformats.org/officeDocument/2006/relationships/hyperlink" Target="https://twitter.com/malhvjri" TargetMode="External"/><Relationship Id="rId60" Type="http://schemas.openxmlformats.org/officeDocument/2006/relationships/hyperlink" Target="https://pbs.twimg.com/profile_banners/1157711221161975808/1579888299" TargetMode="External"/><Relationship Id="rId1007" Type="http://schemas.openxmlformats.org/officeDocument/2006/relationships/hyperlink" Target="https://twitter.com/aldrbeal" TargetMode="External"/><Relationship Id="rId1214" Type="http://schemas.openxmlformats.org/officeDocument/2006/relationships/hyperlink" Target="https://twitter.com/qtr20083" TargetMode="External"/><Relationship Id="rId18" Type="http://schemas.openxmlformats.org/officeDocument/2006/relationships/hyperlink" Target="https://t.co/EVNYpJ6zIj" TargetMode="External"/><Relationship Id="rId167" Type="http://schemas.openxmlformats.org/officeDocument/2006/relationships/hyperlink" Target="https://pbs.twimg.com/profile_banners/4823072495/1575846206" TargetMode="External"/><Relationship Id="rId374" Type="http://schemas.openxmlformats.org/officeDocument/2006/relationships/hyperlink" Target="http://abs.twimg.com/images/themes/theme1/bg.png" TargetMode="External"/><Relationship Id="rId581" Type="http://schemas.openxmlformats.org/officeDocument/2006/relationships/hyperlink" Target="http://pbs.twimg.com/profile_images/1200909709596860417/huHOB7eO_normal.jpg" TargetMode="External"/><Relationship Id="rId234" Type="http://schemas.openxmlformats.org/officeDocument/2006/relationships/hyperlink" Target="https://pbs.twimg.com/profile_banners/2983419903/1578417366" TargetMode="External"/><Relationship Id="rId679" Type="http://schemas.openxmlformats.org/officeDocument/2006/relationships/hyperlink" Target="http://pbs.twimg.com/profile_images/1210019587842101249/kyxtqZ8Z_normal.jpg" TargetMode="External"/><Relationship Id="rId886" Type="http://schemas.openxmlformats.org/officeDocument/2006/relationships/hyperlink" Target="http://pbs.twimg.com/profile_images/1013450549209911303/QdDK1RYm_normal.jpg" TargetMode="External"/><Relationship Id="rId2" Type="http://schemas.openxmlformats.org/officeDocument/2006/relationships/hyperlink" Target="https://t.co/paBhaM6pKB" TargetMode="External"/><Relationship Id="rId441" Type="http://schemas.openxmlformats.org/officeDocument/2006/relationships/hyperlink" Target="http://abs.twimg.com/images/themes/theme1/bg.png" TargetMode="External"/><Relationship Id="rId539" Type="http://schemas.openxmlformats.org/officeDocument/2006/relationships/hyperlink" Target="http://abs.twimg.com/images/themes/theme1/bg.png" TargetMode="External"/><Relationship Id="rId746" Type="http://schemas.openxmlformats.org/officeDocument/2006/relationships/hyperlink" Target="http://pbs.twimg.com/profile_images/1126258004670730245/0T6cK-ki_normal.jpg" TargetMode="External"/><Relationship Id="rId1071" Type="http://schemas.openxmlformats.org/officeDocument/2006/relationships/hyperlink" Target="https://twitter.com/athoobalqalb" TargetMode="External"/><Relationship Id="rId1169" Type="http://schemas.openxmlformats.org/officeDocument/2006/relationships/hyperlink" Target="https://twitter.com/imusacni" TargetMode="External"/><Relationship Id="rId301" Type="http://schemas.openxmlformats.org/officeDocument/2006/relationships/hyperlink" Target="https://pbs.twimg.com/profile_banners/933795588126076929/1511469931" TargetMode="External"/><Relationship Id="rId953" Type="http://schemas.openxmlformats.org/officeDocument/2006/relationships/hyperlink" Target="https://twitter.com/mayyasahgaddas" TargetMode="External"/><Relationship Id="rId1029" Type="http://schemas.openxmlformats.org/officeDocument/2006/relationships/hyperlink" Target="https://twitter.com/hamadk994" TargetMode="External"/><Relationship Id="rId1236" Type="http://schemas.openxmlformats.org/officeDocument/2006/relationships/hyperlink" Target="https://twitter.com/abdulahalassem" TargetMode="External"/><Relationship Id="rId82" Type="http://schemas.openxmlformats.org/officeDocument/2006/relationships/hyperlink" Target="https://pbs.twimg.com/profile_banners/263681359/1569948828" TargetMode="External"/><Relationship Id="rId606" Type="http://schemas.openxmlformats.org/officeDocument/2006/relationships/hyperlink" Target="http://pbs.twimg.com/profile_images/1203428138237284352/7adMDdok_normal.jpg" TargetMode="External"/><Relationship Id="rId813" Type="http://schemas.openxmlformats.org/officeDocument/2006/relationships/hyperlink" Target="http://pbs.twimg.com/profile_images/1223148908135813122/xve5bObv_normal.jpg" TargetMode="External"/><Relationship Id="rId189" Type="http://schemas.openxmlformats.org/officeDocument/2006/relationships/hyperlink" Target="https://pbs.twimg.com/profile_banners/1173097971094904832/1568944988" TargetMode="External"/><Relationship Id="rId396" Type="http://schemas.openxmlformats.org/officeDocument/2006/relationships/hyperlink" Target="http://abs.twimg.com/images/themes/theme1/bg.png" TargetMode="External"/><Relationship Id="rId256" Type="http://schemas.openxmlformats.org/officeDocument/2006/relationships/hyperlink" Target="https://pbs.twimg.com/profile_banners/957580212228665345/1567458634" TargetMode="External"/><Relationship Id="rId463" Type="http://schemas.openxmlformats.org/officeDocument/2006/relationships/hyperlink" Target="http://abs.twimg.com/images/themes/theme12/bg.gif" TargetMode="External"/><Relationship Id="rId670" Type="http://schemas.openxmlformats.org/officeDocument/2006/relationships/hyperlink" Target="http://pbs.twimg.com/profile_images/1211371367062523909/60ieCngL_normal.jpg" TargetMode="External"/><Relationship Id="rId1093" Type="http://schemas.openxmlformats.org/officeDocument/2006/relationships/hyperlink" Target="https://twitter.com/qatar134" TargetMode="External"/><Relationship Id="rId116" Type="http://schemas.openxmlformats.org/officeDocument/2006/relationships/hyperlink" Target="https://pbs.twimg.com/profile_banners/517870703/1558581008" TargetMode="External"/><Relationship Id="rId323" Type="http://schemas.openxmlformats.org/officeDocument/2006/relationships/hyperlink" Target="https://pbs.twimg.com/profile_banners/922130132/1505281618" TargetMode="External"/><Relationship Id="rId530" Type="http://schemas.openxmlformats.org/officeDocument/2006/relationships/hyperlink" Target="http://abs.twimg.com/images/themes/theme1/bg.png" TargetMode="External"/><Relationship Id="rId768" Type="http://schemas.openxmlformats.org/officeDocument/2006/relationships/hyperlink" Target="http://pbs.twimg.com/profile_images/983919045668990976/K3ocqEbM_normal.jpg" TargetMode="External"/><Relationship Id="rId975" Type="http://schemas.openxmlformats.org/officeDocument/2006/relationships/hyperlink" Target="https://twitter.com/q6r" TargetMode="External"/><Relationship Id="rId1160" Type="http://schemas.openxmlformats.org/officeDocument/2006/relationships/hyperlink" Target="https://twitter.com/oryx_qtr1" TargetMode="External"/><Relationship Id="rId628" Type="http://schemas.openxmlformats.org/officeDocument/2006/relationships/hyperlink" Target="http://pbs.twimg.com/profile_images/1185426756079099904/kLdSOJ14_normal.jpg" TargetMode="External"/><Relationship Id="rId835" Type="http://schemas.openxmlformats.org/officeDocument/2006/relationships/hyperlink" Target="http://pbs.twimg.com/profile_images/1223259546807947264/5nw8bxu__normal.jpg" TargetMode="External"/><Relationship Id="rId1258" Type="http://schemas.openxmlformats.org/officeDocument/2006/relationships/hyperlink" Target="https://twitter.com/7almohannadi73" TargetMode="External"/><Relationship Id="rId1020" Type="http://schemas.openxmlformats.org/officeDocument/2006/relationships/hyperlink" Target="https://twitter.com/desertrose_86" TargetMode="External"/><Relationship Id="rId1118" Type="http://schemas.openxmlformats.org/officeDocument/2006/relationships/hyperlink" Target="https://twitter.com/ali3432346888" TargetMode="External"/><Relationship Id="rId902" Type="http://schemas.openxmlformats.org/officeDocument/2006/relationships/hyperlink" Target="http://pbs.twimg.com/profile_images/1215341081694547969/BY_fag40_normal.jpg" TargetMode="External"/><Relationship Id="rId31" Type="http://schemas.openxmlformats.org/officeDocument/2006/relationships/hyperlink" Target="https://t.co/e7zfAo7pxX" TargetMode="External"/><Relationship Id="rId180" Type="http://schemas.openxmlformats.org/officeDocument/2006/relationships/hyperlink" Target="https://pbs.twimg.com/profile_banners/248579570/1541486229" TargetMode="External"/><Relationship Id="rId278" Type="http://schemas.openxmlformats.org/officeDocument/2006/relationships/hyperlink" Target="https://pbs.twimg.com/profile_banners/207197101/1580531365" TargetMode="External"/><Relationship Id="rId485" Type="http://schemas.openxmlformats.org/officeDocument/2006/relationships/hyperlink" Target="http://abs.twimg.com/images/themes/theme1/bg.png" TargetMode="External"/><Relationship Id="rId692" Type="http://schemas.openxmlformats.org/officeDocument/2006/relationships/hyperlink" Target="http://pbs.twimg.com/profile_images/1188362741259460609/1nNX5QXl_normal.jpg" TargetMode="External"/><Relationship Id="rId138" Type="http://schemas.openxmlformats.org/officeDocument/2006/relationships/hyperlink" Target="https://pbs.twimg.com/profile_banners/1150186921919995905/1572258075" TargetMode="External"/><Relationship Id="rId345" Type="http://schemas.openxmlformats.org/officeDocument/2006/relationships/hyperlink" Target="https://pbs.twimg.com/profile_banners/1129096541971656704/1568779995" TargetMode="External"/><Relationship Id="rId552" Type="http://schemas.openxmlformats.org/officeDocument/2006/relationships/hyperlink" Target="http://abs.twimg.com/images/themes/theme1/bg.png" TargetMode="External"/><Relationship Id="rId997" Type="http://schemas.openxmlformats.org/officeDocument/2006/relationships/hyperlink" Target="https://twitter.com/elyssmi87" TargetMode="External"/><Relationship Id="rId1182" Type="http://schemas.openxmlformats.org/officeDocument/2006/relationships/hyperlink" Target="https://twitter.com/roo7q6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H4312"/>
  <sheetViews>
    <sheetView tabSelected="1" workbookViewId="0">
      <pane xSplit="2" ySplit="2" topLeftCell="N368" activePane="bottomRight" state="frozen"/>
      <selection pane="topRight" activeCell="C1" sqref="C1"/>
      <selection pane="bottomLeft" activeCell="A3" sqref="A3"/>
      <selection pane="bottomRight" activeCell="T12" sqref="T12"/>
    </sheetView>
  </sheetViews>
  <sheetFormatPr defaultRowHeight="14.4" x14ac:dyDescent="0.3"/>
  <cols>
    <col min="1" max="2" width="10.44140625" style="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 min="15" max="15" width="12.21875" bestFit="1" customWidth="1"/>
    <col min="16" max="16" width="13.21875" bestFit="1" customWidth="1"/>
    <col min="17" max="17" width="8.33203125" bestFit="1" customWidth="1"/>
    <col min="18" max="18" width="9.21875" bestFit="1" customWidth="1"/>
    <col min="19" max="19" width="12.21875" bestFit="1" customWidth="1"/>
    <col min="20" max="20" width="12.44140625" bestFit="1" customWidth="1"/>
    <col min="21" max="21" width="10.21875" bestFit="1" customWidth="1"/>
    <col min="22" max="22" width="11.44140625" bestFit="1" customWidth="1"/>
    <col min="23" max="23" width="19.88671875" customWidth="1"/>
    <col min="24" max="24" width="7.109375" bestFit="1" customWidth="1"/>
    <col min="25" max="25" width="7.21875" bestFit="1" customWidth="1"/>
    <col min="26" max="26" width="13.44140625" bestFit="1" customWidth="1"/>
    <col min="27" max="27" width="9.88671875" bestFit="1" customWidth="1"/>
    <col min="28" max="28" width="11.21875" bestFit="1" customWidth="1"/>
    <col min="29" max="29" width="13" bestFit="1" customWidth="1"/>
    <col min="30" max="30" width="12.6640625" bestFit="1" customWidth="1"/>
    <col min="31" max="31" width="10.88671875" bestFit="1" customWidth="1"/>
    <col min="32" max="32" width="9.88671875" bestFit="1" customWidth="1"/>
    <col min="33" max="33" width="12.6640625" bestFit="1" customWidth="1"/>
    <col min="34" max="34" width="10.109375" bestFit="1" customWidth="1"/>
    <col min="35" max="35" width="10.88671875" bestFit="1" customWidth="1"/>
    <col min="36" max="36" width="10.33203125" bestFit="1" customWidth="1"/>
    <col min="37" max="37" width="10.44140625" bestFit="1" customWidth="1"/>
    <col min="38" max="38" width="12.109375" bestFit="1" customWidth="1"/>
    <col min="39" max="39" width="10.109375" bestFit="1" customWidth="1"/>
    <col min="40" max="40" width="12.33203125" bestFit="1" customWidth="1"/>
    <col min="41" max="41" width="8.77734375" bestFit="1" customWidth="1"/>
    <col min="42" max="42" width="11.44140625" bestFit="1" customWidth="1"/>
    <col min="43" max="43" width="11.33203125" bestFit="1" customWidth="1"/>
    <col min="44" max="44" width="12.6640625" bestFit="1" customWidth="1"/>
    <col min="45" max="45" width="18.88671875" bestFit="1" customWidth="1"/>
    <col min="46" max="46" width="17.77734375" bestFit="1" customWidth="1"/>
    <col min="47" max="47" width="15.6640625" bestFit="1" customWidth="1"/>
    <col min="48" max="48" width="9.6640625" bestFit="1" customWidth="1"/>
    <col min="49" max="49" width="14.44140625" bestFit="1" customWidth="1"/>
    <col min="50" max="50" width="10.77734375" bestFit="1" customWidth="1"/>
    <col min="51" max="51" width="9.77734375" bestFit="1" customWidth="1"/>
    <col min="52" max="52" width="8.109375" bestFit="1" customWidth="1"/>
    <col min="53" max="54" width="7.5546875" bestFit="1" customWidth="1"/>
    <col min="55" max="60" width="14.44140625" customWidth="1"/>
    <col min="61" max="61" width="10.5546875" bestFit="1" customWidth="1"/>
    <col min="62" max="62" width="11.6640625" bestFit="1" customWidth="1"/>
  </cols>
  <sheetData>
    <row r="1" spans="1:60" x14ac:dyDescent="0.3">
      <c r="C1" s="18" t="s">
        <v>39</v>
      </c>
      <c r="D1" s="19"/>
      <c r="E1" s="19"/>
      <c r="F1" s="19"/>
      <c r="G1" s="18"/>
      <c r="H1" s="16" t="s">
        <v>43</v>
      </c>
      <c r="I1" s="54"/>
      <c r="J1" s="54"/>
      <c r="K1" s="35" t="s">
        <v>42</v>
      </c>
      <c r="L1" s="20" t="s">
        <v>40</v>
      </c>
      <c r="M1" s="20"/>
      <c r="N1" s="17" t="s">
        <v>41</v>
      </c>
    </row>
    <row r="2" spans="1:60" ht="30" customHeight="1" x14ac:dyDescent="0.3">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c r="BA2" s="13" t="s">
        <v>215</v>
      </c>
      <c r="BB2" s="13" t="s">
        <v>216</v>
      </c>
      <c r="BC2" t="s">
        <v>1714</v>
      </c>
      <c r="BD2" t="s">
        <v>1715</v>
      </c>
      <c r="BE2" t="s">
        <v>1716</v>
      </c>
      <c r="BF2" t="s">
        <v>1717</v>
      </c>
      <c r="BG2" t="s">
        <v>1718</v>
      </c>
      <c r="BH2" t="s">
        <v>1719</v>
      </c>
    </row>
    <row r="3" spans="1:60" ht="15" customHeight="1" x14ac:dyDescent="0.3">
      <c r="A3" s="70" t="s">
        <v>1721</v>
      </c>
      <c r="B3" s="70" t="s">
        <v>1721</v>
      </c>
      <c r="C3" s="71"/>
      <c r="D3" s="72"/>
      <c r="E3" s="73"/>
      <c r="F3" s="74"/>
      <c r="G3" s="71"/>
      <c r="H3" s="75"/>
      <c r="I3" s="76"/>
      <c r="J3" s="76"/>
      <c r="K3" s="36"/>
      <c r="L3" s="83"/>
      <c r="M3" s="83"/>
      <c r="N3" s="78"/>
      <c r="O3" s="85" t="s">
        <v>179</v>
      </c>
      <c r="P3" s="87">
        <v>43861.964155092595</v>
      </c>
      <c r="Q3" s="85" t="s">
        <v>1882</v>
      </c>
      <c r="R3" s="88"/>
      <c r="S3" s="85"/>
      <c r="T3" s="85" t="s">
        <v>442</v>
      </c>
      <c r="U3" s="85"/>
      <c r="V3" s="88" t="s">
        <v>1987</v>
      </c>
      <c r="W3" s="87">
        <v>43861.964155092595</v>
      </c>
      <c r="X3" s="90">
        <v>43861</v>
      </c>
      <c r="Y3" s="91" t="s">
        <v>2141</v>
      </c>
      <c r="Z3" s="88" t="s">
        <v>2507</v>
      </c>
      <c r="AA3" s="85"/>
      <c r="AB3" s="85"/>
      <c r="AC3" s="91" t="s">
        <v>2893</v>
      </c>
      <c r="AD3" s="85"/>
      <c r="AE3" s="85" t="b">
        <v>0</v>
      </c>
      <c r="AF3" s="85">
        <v>12</v>
      </c>
      <c r="AG3" s="91" t="s">
        <v>778</v>
      </c>
      <c r="AH3" s="85" t="b">
        <v>0</v>
      </c>
      <c r="AI3" s="85" t="s">
        <v>783</v>
      </c>
      <c r="AJ3" s="85"/>
      <c r="AK3" s="91" t="s">
        <v>778</v>
      </c>
      <c r="AL3" s="85" t="b">
        <v>0</v>
      </c>
      <c r="AM3" s="85">
        <v>0</v>
      </c>
      <c r="AN3" s="91" t="s">
        <v>778</v>
      </c>
      <c r="AO3" s="85" t="s">
        <v>789</v>
      </c>
      <c r="AP3" s="85" t="b">
        <v>0</v>
      </c>
      <c r="AQ3" s="91" t="s">
        <v>2893</v>
      </c>
      <c r="AR3" s="85" t="s">
        <v>179</v>
      </c>
      <c r="AS3" s="85">
        <v>0</v>
      </c>
      <c r="AT3" s="85">
        <v>0</v>
      </c>
      <c r="AU3" s="85"/>
      <c r="AV3" s="85"/>
      <c r="AW3" s="85"/>
      <c r="AX3" s="85"/>
      <c r="AY3" s="85"/>
      <c r="AZ3" s="85"/>
      <c r="BA3" s="85"/>
      <c r="BB3" s="85"/>
      <c r="BC3" s="84"/>
      <c r="BD3" s="84"/>
      <c r="BE3" s="84"/>
      <c r="BF3" s="84"/>
      <c r="BG3" s="84"/>
      <c r="BH3" s="84"/>
    </row>
    <row r="4" spans="1:60" ht="15" customHeight="1" x14ac:dyDescent="0.3">
      <c r="A4" s="70" t="s">
        <v>1722</v>
      </c>
      <c r="B4" s="70" t="s">
        <v>233</v>
      </c>
      <c r="C4" s="71"/>
      <c r="D4" s="72"/>
      <c r="E4" s="73"/>
      <c r="F4" s="74"/>
      <c r="G4" s="71"/>
      <c r="H4" s="75"/>
      <c r="I4" s="76"/>
      <c r="J4" s="76"/>
      <c r="K4" s="36"/>
      <c r="L4" s="83"/>
      <c r="M4" s="83"/>
      <c r="N4" s="78"/>
      <c r="O4" s="85" t="s">
        <v>418</v>
      </c>
      <c r="P4" s="87">
        <v>43862.290567129632</v>
      </c>
      <c r="Q4" s="85" t="s">
        <v>1883</v>
      </c>
      <c r="R4" s="85"/>
      <c r="S4" s="85"/>
      <c r="T4" s="85"/>
      <c r="U4" s="85"/>
      <c r="V4" s="88" t="s">
        <v>1988</v>
      </c>
      <c r="W4" s="87">
        <v>43862.290567129632</v>
      </c>
      <c r="X4" s="90">
        <v>43862</v>
      </c>
      <c r="Y4" s="91" t="s">
        <v>2142</v>
      </c>
      <c r="Z4" s="88" t="s">
        <v>2508</v>
      </c>
      <c r="AA4" s="85"/>
      <c r="AB4" s="85"/>
      <c r="AC4" s="91" t="s">
        <v>2894</v>
      </c>
      <c r="AD4" s="85"/>
      <c r="AE4" s="85" t="b">
        <v>0</v>
      </c>
      <c r="AF4" s="85">
        <v>0</v>
      </c>
      <c r="AG4" s="91" t="s">
        <v>778</v>
      </c>
      <c r="AH4" s="85" t="b">
        <v>0</v>
      </c>
      <c r="AI4" s="85" t="s">
        <v>783</v>
      </c>
      <c r="AJ4" s="85"/>
      <c r="AK4" s="91" t="s">
        <v>778</v>
      </c>
      <c r="AL4" s="85" t="b">
        <v>0</v>
      </c>
      <c r="AM4" s="85">
        <v>5</v>
      </c>
      <c r="AN4" s="91" t="s">
        <v>2977</v>
      </c>
      <c r="AO4" s="85" t="s">
        <v>786</v>
      </c>
      <c r="AP4" s="85" t="b">
        <v>0</v>
      </c>
      <c r="AQ4" s="91" t="s">
        <v>2977</v>
      </c>
      <c r="AR4" s="85" t="s">
        <v>179</v>
      </c>
      <c r="AS4" s="85">
        <v>0</v>
      </c>
      <c r="AT4" s="85">
        <v>0</v>
      </c>
      <c r="AU4" s="85"/>
      <c r="AV4" s="85"/>
      <c r="AW4" s="85"/>
      <c r="AX4" s="85"/>
      <c r="AY4" s="85"/>
      <c r="AZ4" s="85"/>
      <c r="BA4" s="85"/>
      <c r="BB4" s="85"/>
      <c r="BC4" s="85"/>
      <c r="BD4" s="85"/>
      <c r="BE4" s="85"/>
      <c r="BF4" s="85"/>
      <c r="BG4" s="85"/>
      <c r="BH4" s="85"/>
    </row>
    <row r="5" spans="1:60" x14ac:dyDescent="0.3">
      <c r="A5" s="70" t="s">
        <v>1723</v>
      </c>
      <c r="B5" s="70" t="s">
        <v>382</v>
      </c>
      <c r="C5" s="71"/>
      <c r="D5" s="72"/>
      <c r="E5" s="73"/>
      <c r="F5" s="74"/>
      <c r="G5" s="71"/>
      <c r="H5" s="75"/>
      <c r="I5" s="76"/>
      <c r="J5" s="76"/>
      <c r="K5" s="36"/>
      <c r="L5" s="83"/>
      <c r="M5" s="83"/>
      <c r="N5" s="78"/>
      <c r="O5" s="85" t="s">
        <v>418</v>
      </c>
      <c r="P5" s="87">
        <v>43862.31585648148</v>
      </c>
      <c r="Q5" s="85" t="s">
        <v>1884</v>
      </c>
      <c r="R5" s="85"/>
      <c r="S5" s="85"/>
      <c r="T5" s="85"/>
      <c r="U5" s="85"/>
      <c r="V5" s="88" t="s">
        <v>1989</v>
      </c>
      <c r="W5" s="87">
        <v>43862.31585648148</v>
      </c>
      <c r="X5" s="90">
        <v>43862</v>
      </c>
      <c r="Y5" s="91" t="s">
        <v>2143</v>
      </c>
      <c r="Z5" s="88" t="s">
        <v>2509</v>
      </c>
      <c r="AA5" s="85"/>
      <c r="AB5" s="85"/>
      <c r="AC5" s="91" t="s">
        <v>2895</v>
      </c>
      <c r="AD5" s="85"/>
      <c r="AE5" s="85" t="b">
        <v>0</v>
      </c>
      <c r="AF5" s="85">
        <v>0</v>
      </c>
      <c r="AG5" s="91" t="s">
        <v>778</v>
      </c>
      <c r="AH5" s="85" t="b">
        <v>0</v>
      </c>
      <c r="AI5" s="85" t="s">
        <v>783</v>
      </c>
      <c r="AJ5" s="85"/>
      <c r="AK5" s="91" t="s">
        <v>778</v>
      </c>
      <c r="AL5" s="85" t="b">
        <v>0</v>
      </c>
      <c r="AM5" s="85">
        <v>5</v>
      </c>
      <c r="AN5" s="91" t="s">
        <v>3030</v>
      </c>
      <c r="AO5" s="85" t="s">
        <v>786</v>
      </c>
      <c r="AP5" s="85" t="b">
        <v>0</v>
      </c>
      <c r="AQ5" s="91" t="s">
        <v>3030</v>
      </c>
      <c r="AR5" s="85" t="s">
        <v>179</v>
      </c>
      <c r="AS5" s="85">
        <v>0</v>
      </c>
      <c r="AT5" s="85">
        <v>0</v>
      </c>
      <c r="AU5" s="85"/>
      <c r="AV5" s="85"/>
      <c r="AW5" s="85"/>
      <c r="AX5" s="85"/>
      <c r="AY5" s="85"/>
      <c r="AZ5" s="85"/>
      <c r="BA5" s="85"/>
      <c r="BB5" s="85"/>
      <c r="BC5" s="85"/>
      <c r="BD5" s="85"/>
      <c r="BE5" s="85"/>
      <c r="BF5" s="85"/>
      <c r="BG5" s="85"/>
      <c r="BH5" s="85"/>
    </row>
    <row r="6" spans="1:60" x14ac:dyDescent="0.3">
      <c r="A6" s="70" t="s">
        <v>252</v>
      </c>
      <c r="B6" s="70" t="s">
        <v>233</v>
      </c>
      <c r="C6" s="71"/>
      <c r="D6" s="72"/>
      <c r="E6" s="73"/>
      <c r="F6" s="74"/>
      <c r="G6" s="71"/>
      <c r="H6" s="75"/>
      <c r="I6" s="76"/>
      <c r="J6" s="76"/>
      <c r="K6" s="36"/>
      <c r="L6" s="83"/>
      <c r="M6" s="83"/>
      <c r="N6" s="78"/>
      <c r="O6" s="85" t="s">
        <v>418</v>
      </c>
      <c r="P6" s="87">
        <v>43862.356319444443</v>
      </c>
      <c r="Q6" s="85" t="s">
        <v>1883</v>
      </c>
      <c r="R6" s="85"/>
      <c r="S6" s="85"/>
      <c r="T6" s="85"/>
      <c r="U6" s="85"/>
      <c r="V6" s="88" t="s">
        <v>1990</v>
      </c>
      <c r="W6" s="87">
        <v>43862.356319444443</v>
      </c>
      <c r="X6" s="90">
        <v>43862</v>
      </c>
      <c r="Y6" s="91" t="s">
        <v>2144</v>
      </c>
      <c r="Z6" s="88" t="s">
        <v>2510</v>
      </c>
      <c r="AA6" s="85"/>
      <c r="AB6" s="85"/>
      <c r="AC6" s="91" t="s">
        <v>2896</v>
      </c>
      <c r="AD6" s="85"/>
      <c r="AE6" s="85" t="b">
        <v>0</v>
      </c>
      <c r="AF6" s="85">
        <v>0</v>
      </c>
      <c r="AG6" s="91" t="s">
        <v>778</v>
      </c>
      <c r="AH6" s="85" t="b">
        <v>0</v>
      </c>
      <c r="AI6" s="85" t="s">
        <v>783</v>
      </c>
      <c r="AJ6" s="85"/>
      <c r="AK6" s="91" t="s">
        <v>778</v>
      </c>
      <c r="AL6" s="85" t="b">
        <v>0</v>
      </c>
      <c r="AM6" s="85">
        <v>5</v>
      </c>
      <c r="AN6" s="91" t="s">
        <v>2977</v>
      </c>
      <c r="AO6" s="85" t="s">
        <v>786</v>
      </c>
      <c r="AP6" s="85" t="b">
        <v>0</v>
      </c>
      <c r="AQ6" s="91" t="s">
        <v>2977</v>
      </c>
      <c r="AR6" s="85" t="s">
        <v>179</v>
      </c>
      <c r="AS6" s="85">
        <v>0</v>
      </c>
      <c r="AT6" s="85">
        <v>0</v>
      </c>
      <c r="AU6" s="85"/>
      <c r="AV6" s="85"/>
      <c r="AW6" s="85"/>
      <c r="AX6" s="85"/>
      <c r="AY6" s="85"/>
      <c r="AZ6" s="85"/>
      <c r="BA6" s="85"/>
      <c r="BB6" s="85"/>
      <c r="BC6" s="85"/>
      <c r="BD6" s="85"/>
      <c r="BE6" s="85"/>
      <c r="BF6" s="85"/>
      <c r="BG6" s="85"/>
      <c r="BH6" s="85"/>
    </row>
    <row r="7" spans="1:60" x14ac:dyDescent="0.3">
      <c r="A7" s="70" t="s">
        <v>292</v>
      </c>
      <c r="B7" s="70" t="s">
        <v>292</v>
      </c>
      <c r="C7" s="71"/>
      <c r="D7" s="72"/>
      <c r="E7" s="73"/>
      <c r="F7" s="74"/>
      <c r="G7" s="71"/>
      <c r="H7" s="75"/>
      <c r="I7" s="76"/>
      <c r="J7" s="76"/>
      <c r="K7" s="36"/>
      <c r="L7" s="83"/>
      <c r="M7" s="83"/>
      <c r="N7" s="78"/>
      <c r="O7" s="85" t="s">
        <v>179</v>
      </c>
      <c r="P7" s="87">
        <v>43862.390150462961</v>
      </c>
      <c r="Q7" s="85" t="s">
        <v>1885</v>
      </c>
      <c r="R7" s="85"/>
      <c r="S7" s="85"/>
      <c r="T7" s="85" t="s">
        <v>442</v>
      </c>
      <c r="U7" s="85"/>
      <c r="V7" s="88" t="s">
        <v>520</v>
      </c>
      <c r="W7" s="87">
        <v>43862.390150462961</v>
      </c>
      <c r="X7" s="90">
        <v>43862</v>
      </c>
      <c r="Y7" s="91" t="s">
        <v>2145</v>
      </c>
      <c r="Z7" s="88" t="s">
        <v>2511</v>
      </c>
      <c r="AA7" s="85"/>
      <c r="AB7" s="85"/>
      <c r="AC7" s="91" t="s">
        <v>2897</v>
      </c>
      <c r="AD7" s="91" t="s">
        <v>743</v>
      </c>
      <c r="AE7" s="85" t="b">
        <v>0</v>
      </c>
      <c r="AF7" s="85">
        <v>0</v>
      </c>
      <c r="AG7" s="91" t="s">
        <v>780</v>
      </c>
      <c r="AH7" s="85" t="b">
        <v>0</v>
      </c>
      <c r="AI7" s="85" t="s">
        <v>784</v>
      </c>
      <c r="AJ7" s="85"/>
      <c r="AK7" s="91" t="s">
        <v>778</v>
      </c>
      <c r="AL7" s="85" t="b">
        <v>0</v>
      </c>
      <c r="AM7" s="85">
        <v>0</v>
      </c>
      <c r="AN7" s="91" t="s">
        <v>778</v>
      </c>
      <c r="AO7" s="85" t="s">
        <v>786</v>
      </c>
      <c r="AP7" s="85" t="b">
        <v>0</v>
      </c>
      <c r="AQ7" s="91" t="s">
        <v>743</v>
      </c>
      <c r="AR7" s="85" t="s">
        <v>179</v>
      </c>
      <c r="AS7" s="85">
        <v>0</v>
      </c>
      <c r="AT7" s="85">
        <v>0</v>
      </c>
      <c r="AU7" s="85"/>
      <c r="AV7" s="85"/>
      <c r="AW7" s="85"/>
      <c r="AX7" s="85"/>
      <c r="AY7" s="85"/>
      <c r="AZ7" s="85"/>
      <c r="BA7" s="85"/>
      <c r="BB7" s="85"/>
      <c r="BC7" s="85"/>
      <c r="BD7" s="85"/>
      <c r="BE7" s="85"/>
      <c r="BF7" s="85"/>
      <c r="BG7" s="85"/>
      <c r="BH7" s="85"/>
    </row>
    <row r="8" spans="1:60" x14ac:dyDescent="0.3">
      <c r="A8" s="70" t="s">
        <v>255</v>
      </c>
      <c r="B8" s="70" t="s">
        <v>255</v>
      </c>
      <c r="C8" s="71"/>
      <c r="D8" s="72"/>
      <c r="E8" s="73"/>
      <c r="F8" s="74"/>
      <c r="G8" s="71"/>
      <c r="H8" s="75"/>
      <c r="I8" s="76"/>
      <c r="J8" s="76"/>
      <c r="K8" s="36"/>
      <c r="L8" s="83"/>
      <c r="M8" s="83"/>
      <c r="N8" s="78"/>
      <c r="O8" s="85" t="s">
        <v>179</v>
      </c>
      <c r="P8" s="87">
        <v>43862.389768518522</v>
      </c>
      <c r="Q8" s="85" t="s">
        <v>421</v>
      </c>
      <c r="R8" s="85"/>
      <c r="S8" s="85"/>
      <c r="T8" s="85" t="s">
        <v>437</v>
      </c>
      <c r="U8" s="85"/>
      <c r="V8" s="88" t="s">
        <v>483</v>
      </c>
      <c r="W8" s="87">
        <v>43862.389768518522</v>
      </c>
      <c r="X8" s="90">
        <v>43862</v>
      </c>
      <c r="Y8" s="91" t="s">
        <v>637</v>
      </c>
      <c r="Z8" s="88" t="s">
        <v>694</v>
      </c>
      <c r="AA8" s="85"/>
      <c r="AB8" s="85"/>
      <c r="AC8" s="91" t="s">
        <v>735</v>
      </c>
      <c r="AD8" s="85"/>
      <c r="AE8" s="85" t="b">
        <v>0</v>
      </c>
      <c r="AF8" s="85">
        <v>10</v>
      </c>
      <c r="AG8" s="91" t="s">
        <v>778</v>
      </c>
      <c r="AH8" s="85" t="b">
        <v>0</v>
      </c>
      <c r="AI8" s="85" t="s">
        <v>783</v>
      </c>
      <c r="AJ8" s="85"/>
      <c r="AK8" s="91" t="s">
        <v>778</v>
      </c>
      <c r="AL8" s="85" t="b">
        <v>0</v>
      </c>
      <c r="AM8" s="85">
        <v>1</v>
      </c>
      <c r="AN8" s="91" t="s">
        <v>778</v>
      </c>
      <c r="AO8" s="85" t="s">
        <v>786</v>
      </c>
      <c r="AP8" s="85" t="b">
        <v>0</v>
      </c>
      <c r="AQ8" s="91" t="s">
        <v>735</v>
      </c>
      <c r="AR8" s="85" t="s">
        <v>179</v>
      </c>
      <c r="AS8" s="85">
        <v>0</v>
      </c>
      <c r="AT8" s="85">
        <v>0</v>
      </c>
      <c r="AU8" s="85"/>
      <c r="AV8" s="85"/>
      <c r="AW8" s="85"/>
      <c r="AX8" s="85"/>
      <c r="AY8" s="85"/>
      <c r="AZ8" s="85"/>
      <c r="BA8" s="85"/>
      <c r="BB8" s="85"/>
      <c r="BC8" s="85"/>
      <c r="BD8" s="85"/>
      <c r="BE8" s="85"/>
      <c r="BF8" s="85"/>
      <c r="BG8" s="85"/>
      <c r="BH8" s="85"/>
    </row>
    <row r="9" spans="1:60" x14ac:dyDescent="0.3">
      <c r="A9" s="70" t="s">
        <v>253</v>
      </c>
      <c r="B9" s="70" t="s">
        <v>255</v>
      </c>
      <c r="C9" s="71"/>
      <c r="D9" s="72"/>
      <c r="E9" s="73"/>
      <c r="F9" s="74"/>
      <c r="G9" s="71"/>
      <c r="H9" s="75"/>
      <c r="I9" s="76"/>
      <c r="J9" s="76"/>
      <c r="K9" s="36"/>
      <c r="L9" s="83"/>
      <c r="M9" s="83"/>
      <c r="N9" s="78"/>
      <c r="O9" s="85" t="s">
        <v>418</v>
      </c>
      <c r="P9" s="87">
        <v>43862.394155092596</v>
      </c>
      <c r="Q9" s="85" t="s">
        <v>421</v>
      </c>
      <c r="R9" s="85"/>
      <c r="S9" s="85"/>
      <c r="T9" s="85"/>
      <c r="U9" s="85"/>
      <c r="V9" s="88" t="s">
        <v>481</v>
      </c>
      <c r="W9" s="87">
        <v>43862.394155092596</v>
      </c>
      <c r="X9" s="90">
        <v>43862</v>
      </c>
      <c r="Y9" s="91" t="s">
        <v>636</v>
      </c>
      <c r="Z9" s="88" t="s">
        <v>693</v>
      </c>
      <c r="AA9" s="85"/>
      <c r="AB9" s="85"/>
      <c r="AC9" s="91" t="s">
        <v>734</v>
      </c>
      <c r="AD9" s="85"/>
      <c r="AE9" s="85" t="b">
        <v>0</v>
      </c>
      <c r="AF9" s="85">
        <v>0</v>
      </c>
      <c r="AG9" s="91" t="s">
        <v>778</v>
      </c>
      <c r="AH9" s="85" t="b">
        <v>0</v>
      </c>
      <c r="AI9" s="85" t="s">
        <v>783</v>
      </c>
      <c r="AJ9" s="85"/>
      <c r="AK9" s="91" t="s">
        <v>778</v>
      </c>
      <c r="AL9" s="85" t="b">
        <v>0</v>
      </c>
      <c r="AM9" s="85">
        <v>1</v>
      </c>
      <c r="AN9" s="91" t="s">
        <v>735</v>
      </c>
      <c r="AO9" s="85" t="s">
        <v>789</v>
      </c>
      <c r="AP9" s="85" t="b">
        <v>0</v>
      </c>
      <c r="AQ9" s="91" t="s">
        <v>735</v>
      </c>
      <c r="AR9" s="85" t="s">
        <v>179</v>
      </c>
      <c r="AS9" s="85">
        <v>0</v>
      </c>
      <c r="AT9" s="85">
        <v>0</v>
      </c>
      <c r="AU9" s="85"/>
      <c r="AV9" s="85"/>
      <c r="AW9" s="85"/>
      <c r="AX9" s="85"/>
      <c r="AY9" s="85"/>
      <c r="AZ9" s="85"/>
      <c r="BA9" s="85"/>
      <c r="BB9" s="85"/>
      <c r="BC9" s="85"/>
      <c r="BD9" s="85"/>
      <c r="BE9" s="85"/>
      <c r="BF9" s="85"/>
      <c r="BG9" s="85"/>
      <c r="BH9" s="85"/>
    </row>
    <row r="10" spans="1:60" x14ac:dyDescent="0.3">
      <c r="A10" s="70" t="s">
        <v>254</v>
      </c>
      <c r="B10" s="70" t="s">
        <v>416</v>
      </c>
      <c r="C10" s="71"/>
      <c r="D10" s="72"/>
      <c r="E10" s="73"/>
      <c r="F10" s="74"/>
      <c r="G10" s="71"/>
      <c r="H10" s="75"/>
      <c r="I10" s="76"/>
      <c r="J10" s="76"/>
      <c r="K10" s="36"/>
      <c r="L10" s="83"/>
      <c r="M10" s="83"/>
      <c r="N10" s="78"/>
      <c r="O10" s="85" t="s">
        <v>418</v>
      </c>
      <c r="P10" s="87">
        <v>43862.414189814815</v>
      </c>
      <c r="Q10" s="85" t="s">
        <v>1886</v>
      </c>
      <c r="R10" s="85"/>
      <c r="S10" s="85"/>
      <c r="T10" s="85"/>
      <c r="U10" s="85"/>
      <c r="V10" s="88" t="s">
        <v>482</v>
      </c>
      <c r="W10" s="87">
        <v>43862.414189814815</v>
      </c>
      <c r="X10" s="90">
        <v>43862</v>
      </c>
      <c r="Y10" s="91" t="s">
        <v>2146</v>
      </c>
      <c r="Z10" s="88" t="s">
        <v>2512</v>
      </c>
      <c r="AA10" s="85"/>
      <c r="AB10" s="85"/>
      <c r="AC10" s="91" t="s">
        <v>2898</v>
      </c>
      <c r="AD10" s="85"/>
      <c r="AE10" s="85" t="b">
        <v>0</v>
      </c>
      <c r="AF10" s="85">
        <v>0</v>
      </c>
      <c r="AG10" s="91" t="s">
        <v>778</v>
      </c>
      <c r="AH10" s="85" t="b">
        <v>0</v>
      </c>
      <c r="AI10" s="85" t="s">
        <v>783</v>
      </c>
      <c r="AJ10" s="85"/>
      <c r="AK10" s="91" t="s">
        <v>778</v>
      </c>
      <c r="AL10" s="85" t="b">
        <v>0</v>
      </c>
      <c r="AM10" s="85">
        <v>7</v>
      </c>
      <c r="AN10" s="91" t="s">
        <v>2913</v>
      </c>
      <c r="AO10" s="85" t="s">
        <v>786</v>
      </c>
      <c r="AP10" s="85" t="b">
        <v>0</v>
      </c>
      <c r="AQ10" s="91" t="s">
        <v>2913</v>
      </c>
      <c r="AR10" s="85" t="s">
        <v>179</v>
      </c>
      <c r="AS10" s="85">
        <v>0</v>
      </c>
      <c r="AT10" s="85">
        <v>0</v>
      </c>
      <c r="AU10" s="85"/>
      <c r="AV10" s="85"/>
      <c r="AW10" s="85"/>
      <c r="AX10" s="85"/>
      <c r="AY10" s="85"/>
      <c r="AZ10" s="85"/>
      <c r="BA10" s="85"/>
      <c r="BB10" s="85"/>
      <c r="BC10" s="85"/>
      <c r="BD10" s="85"/>
      <c r="BE10" s="85"/>
      <c r="BF10" s="85"/>
      <c r="BG10" s="85"/>
      <c r="BH10" s="85"/>
    </row>
    <row r="11" spans="1:60" x14ac:dyDescent="0.3">
      <c r="A11" s="70" t="s">
        <v>232</v>
      </c>
      <c r="B11" s="70" t="s">
        <v>232</v>
      </c>
      <c r="C11" s="71"/>
      <c r="D11" s="72"/>
      <c r="E11" s="73"/>
      <c r="F11" s="74"/>
      <c r="G11" s="71"/>
      <c r="H11" s="75"/>
      <c r="I11" s="76"/>
      <c r="J11" s="76"/>
      <c r="K11" s="36"/>
      <c r="L11" s="83"/>
      <c r="M11" s="83"/>
      <c r="N11" s="78"/>
      <c r="O11" s="85" t="s">
        <v>179</v>
      </c>
      <c r="P11" s="87">
        <v>43862.427824074075</v>
      </c>
      <c r="Q11" s="85" t="s">
        <v>1887</v>
      </c>
      <c r="R11" s="85"/>
      <c r="S11" s="85"/>
      <c r="T11" s="85" t="s">
        <v>442</v>
      </c>
      <c r="U11" s="85"/>
      <c r="V11" s="88" t="s">
        <v>461</v>
      </c>
      <c r="W11" s="87">
        <v>43862.427824074075</v>
      </c>
      <c r="X11" s="90">
        <v>43862</v>
      </c>
      <c r="Y11" s="91" t="s">
        <v>2147</v>
      </c>
      <c r="Z11" s="88" t="s">
        <v>2513</v>
      </c>
      <c r="AA11" s="85"/>
      <c r="AB11" s="85"/>
      <c r="AC11" s="91" t="s">
        <v>2899</v>
      </c>
      <c r="AD11" s="85"/>
      <c r="AE11" s="85" t="b">
        <v>0</v>
      </c>
      <c r="AF11" s="85">
        <v>6</v>
      </c>
      <c r="AG11" s="91" t="s">
        <v>778</v>
      </c>
      <c r="AH11" s="85" t="b">
        <v>0</v>
      </c>
      <c r="AI11" s="85" t="s">
        <v>783</v>
      </c>
      <c r="AJ11" s="85"/>
      <c r="AK11" s="91" t="s">
        <v>778</v>
      </c>
      <c r="AL11" s="85" t="b">
        <v>0</v>
      </c>
      <c r="AM11" s="85">
        <v>0</v>
      </c>
      <c r="AN11" s="91" t="s">
        <v>778</v>
      </c>
      <c r="AO11" s="85" t="s">
        <v>786</v>
      </c>
      <c r="AP11" s="85" t="b">
        <v>0</v>
      </c>
      <c r="AQ11" s="91" t="s">
        <v>2899</v>
      </c>
      <c r="AR11" s="85" t="s">
        <v>179</v>
      </c>
      <c r="AS11" s="85">
        <v>0</v>
      </c>
      <c r="AT11" s="85">
        <v>0</v>
      </c>
      <c r="AU11" s="85"/>
      <c r="AV11" s="85"/>
      <c r="AW11" s="85"/>
      <c r="AX11" s="85"/>
      <c r="AY11" s="85"/>
      <c r="AZ11" s="85"/>
      <c r="BA11" s="85"/>
      <c r="BB11" s="85"/>
      <c r="BC11" s="85"/>
      <c r="BD11" s="85"/>
      <c r="BE11" s="85"/>
      <c r="BF11" s="85"/>
      <c r="BG11" s="85"/>
      <c r="BH11" s="85"/>
    </row>
    <row r="12" spans="1:60" x14ac:dyDescent="0.3">
      <c r="A12" s="70" t="s">
        <v>1724</v>
      </c>
      <c r="B12" s="70" t="s">
        <v>233</v>
      </c>
      <c r="C12" s="71"/>
      <c r="D12" s="72"/>
      <c r="E12" s="73"/>
      <c r="F12" s="74"/>
      <c r="G12" s="71"/>
      <c r="H12" s="75"/>
      <c r="I12" s="76"/>
      <c r="J12" s="76"/>
      <c r="K12" s="36"/>
      <c r="L12" s="83"/>
      <c r="M12" s="83"/>
      <c r="N12" s="78"/>
      <c r="O12" s="85" t="s">
        <v>418</v>
      </c>
      <c r="P12" s="87">
        <v>43862.43855324074</v>
      </c>
      <c r="Q12" s="85" t="s">
        <v>1883</v>
      </c>
      <c r="R12" s="85"/>
      <c r="S12" s="85"/>
      <c r="T12" s="85"/>
      <c r="U12" s="85"/>
      <c r="V12" s="88" t="s">
        <v>1991</v>
      </c>
      <c r="W12" s="87">
        <v>43862.43855324074</v>
      </c>
      <c r="X12" s="90">
        <v>43862</v>
      </c>
      <c r="Y12" s="91" t="s">
        <v>2148</v>
      </c>
      <c r="Z12" s="88" t="s">
        <v>2514</v>
      </c>
      <c r="AA12" s="85"/>
      <c r="AB12" s="85"/>
      <c r="AC12" s="91" t="s">
        <v>2900</v>
      </c>
      <c r="AD12" s="85"/>
      <c r="AE12" s="85" t="b">
        <v>0</v>
      </c>
      <c r="AF12" s="85">
        <v>0</v>
      </c>
      <c r="AG12" s="91" t="s">
        <v>778</v>
      </c>
      <c r="AH12" s="85" t="b">
        <v>0</v>
      </c>
      <c r="AI12" s="85" t="s">
        <v>783</v>
      </c>
      <c r="AJ12" s="85"/>
      <c r="AK12" s="91" t="s">
        <v>778</v>
      </c>
      <c r="AL12" s="85" t="b">
        <v>0</v>
      </c>
      <c r="AM12" s="85">
        <v>5</v>
      </c>
      <c r="AN12" s="91" t="s">
        <v>2977</v>
      </c>
      <c r="AO12" s="85" t="s">
        <v>786</v>
      </c>
      <c r="AP12" s="85" t="b">
        <v>0</v>
      </c>
      <c r="AQ12" s="91" t="s">
        <v>2977</v>
      </c>
      <c r="AR12" s="85" t="s">
        <v>179</v>
      </c>
      <c r="AS12" s="85">
        <v>0</v>
      </c>
      <c r="AT12" s="85">
        <v>0</v>
      </c>
      <c r="AU12" s="85"/>
      <c r="AV12" s="85"/>
      <c r="AW12" s="85"/>
      <c r="AX12" s="85"/>
      <c r="AY12" s="85"/>
      <c r="AZ12" s="85"/>
      <c r="BA12" s="85"/>
      <c r="BB12" s="85"/>
      <c r="BC12" s="85"/>
      <c r="BD12" s="85"/>
      <c r="BE12" s="85"/>
      <c r="BF12" s="85"/>
      <c r="BG12" s="85"/>
      <c r="BH12" s="85"/>
    </row>
    <row r="13" spans="1:60" x14ac:dyDescent="0.3">
      <c r="A13" s="70" t="s">
        <v>364</v>
      </c>
      <c r="B13" s="70" t="s">
        <v>319</v>
      </c>
      <c r="C13" s="71"/>
      <c r="D13" s="72"/>
      <c r="E13" s="73"/>
      <c r="F13" s="74"/>
      <c r="G13" s="71"/>
      <c r="H13" s="75"/>
      <c r="I13" s="76"/>
      <c r="J13" s="76"/>
      <c r="K13" s="36"/>
      <c r="L13" s="83"/>
      <c r="M13" s="83"/>
      <c r="N13" s="78"/>
      <c r="O13" s="85" t="s">
        <v>418</v>
      </c>
      <c r="P13" s="87">
        <v>43862.464317129627</v>
      </c>
      <c r="Q13" s="85" t="s">
        <v>1888</v>
      </c>
      <c r="R13" s="85"/>
      <c r="S13" s="85"/>
      <c r="T13" s="85"/>
      <c r="U13" s="85"/>
      <c r="V13" s="88" t="s">
        <v>588</v>
      </c>
      <c r="W13" s="87">
        <v>43862.464317129627</v>
      </c>
      <c r="X13" s="90">
        <v>43862</v>
      </c>
      <c r="Y13" s="91" t="s">
        <v>2149</v>
      </c>
      <c r="Z13" s="88" t="s">
        <v>2515</v>
      </c>
      <c r="AA13" s="85"/>
      <c r="AB13" s="85"/>
      <c r="AC13" s="91" t="s">
        <v>2901</v>
      </c>
      <c r="AD13" s="85"/>
      <c r="AE13" s="85" t="b">
        <v>0</v>
      </c>
      <c r="AF13" s="85">
        <v>0</v>
      </c>
      <c r="AG13" s="91" t="s">
        <v>778</v>
      </c>
      <c r="AH13" s="85" t="b">
        <v>0</v>
      </c>
      <c r="AI13" s="85" t="s">
        <v>782</v>
      </c>
      <c r="AJ13" s="85"/>
      <c r="AK13" s="91" t="s">
        <v>778</v>
      </c>
      <c r="AL13" s="85" t="b">
        <v>0</v>
      </c>
      <c r="AM13" s="85">
        <v>7</v>
      </c>
      <c r="AN13" s="91" t="s">
        <v>777</v>
      </c>
      <c r="AO13" s="85" t="s">
        <v>786</v>
      </c>
      <c r="AP13" s="85" t="b">
        <v>0</v>
      </c>
      <c r="AQ13" s="91" t="s">
        <v>777</v>
      </c>
      <c r="AR13" s="85" t="s">
        <v>179</v>
      </c>
      <c r="AS13" s="85">
        <v>0</v>
      </c>
      <c r="AT13" s="85">
        <v>0</v>
      </c>
      <c r="AU13" s="85"/>
      <c r="AV13" s="85"/>
      <c r="AW13" s="85"/>
      <c r="AX13" s="85"/>
      <c r="AY13" s="85"/>
      <c r="AZ13" s="85"/>
      <c r="BA13" s="85"/>
      <c r="BB13" s="85"/>
      <c r="BC13" s="85"/>
      <c r="BD13" s="85"/>
      <c r="BE13" s="85"/>
      <c r="BF13" s="85"/>
      <c r="BG13" s="85"/>
      <c r="BH13" s="85"/>
    </row>
    <row r="14" spans="1:60" x14ac:dyDescent="0.3">
      <c r="A14" s="70" t="s">
        <v>1725</v>
      </c>
      <c r="B14" s="70" t="s">
        <v>233</v>
      </c>
      <c r="C14" s="71"/>
      <c r="D14" s="72"/>
      <c r="E14" s="73"/>
      <c r="F14" s="74"/>
      <c r="G14" s="71"/>
      <c r="H14" s="75"/>
      <c r="I14" s="76"/>
      <c r="J14" s="76"/>
      <c r="K14" s="36"/>
      <c r="L14" s="83"/>
      <c r="M14" s="83"/>
      <c r="N14" s="78"/>
      <c r="O14" s="85" t="s">
        <v>418</v>
      </c>
      <c r="P14" s="87">
        <v>43862.513715277775</v>
      </c>
      <c r="Q14" s="85" t="s">
        <v>1883</v>
      </c>
      <c r="R14" s="85"/>
      <c r="S14" s="85"/>
      <c r="T14" s="85"/>
      <c r="U14" s="85"/>
      <c r="V14" s="88" t="s">
        <v>1992</v>
      </c>
      <c r="W14" s="87">
        <v>43862.513715277775</v>
      </c>
      <c r="X14" s="90">
        <v>43862</v>
      </c>
      <c r="Y14" s="91" t="s">
        <v>2150</v>
      </c>
      <c r="Z14" s="88" t="s">
        <v>2516</v>
      </c>
      <c r="AA14" s="85"/>
      <c r="AB14" s="85"/>
      <c r="AC14" s="91" t="s">
        <v>2902</v>
      </c>
      <c r="AD14" s="85"/>
      <c r="AE14" s="85" t="b">
        <v>0</v>
      </c>
      <c r="AF14" s="85">
        <v>0</v>
      </c>
      <c r="AG14" s="91" t="s">
        <v>778</v>
      </c>
      <c r="AH14" s="85" t="b">
        <v>0</v>
      </c>
      <c r="AI14" s="85" t="s">
        <v>783</v>
      </c>
      <c r="AJ14" s="85"/>
      <c r="AK14" s="91" t="s">
        <v>778</v>
      </c>
      <c r="AL14" s="85" t="b">
        <v>0</v>
      </c>
      <c r="AM14" s="85">
        <v>5</v>
      </c>
      <c r="AN14" s="91" t="s">
        <v>2977</v>
      </c>
      <c r="AO14" s="85" t="s">
        <v>787</v>
      </c>
      <c r="AP14" s="85" t="b">
        <v>0</v>
      </c>
      <c r="AQ14" s="91" t="s">
        <v>2977</v>
      </c>
      <c r="AR14" s="85" t="s">
        <v>179</v>
      </c>
      <c r="AS14" s="85">
        <v>0</v>
      </c>
      <c r="AT14" s="85">
        <v>0</v>
      </c>
      <c r="AU14" s="85"/>
      <c r="AV14" s="85"/>
      <c r="AW14" s="85"/>
      <c r="AX14" s="85"/>
      <c r="AY14" s="85"/>
      <c r="AZ14" s="85"/>
      <c r="BA14" s="85"/>
      <c r="BB14" s="85"/>
      <c r="BC14" s="85"/>
      <c r="BD14" s="85"/>
      <c r="BE14" s="85"/>
      <c r="BF14" s="85"/>
      <c r="BG14" s="85"/>
      <c r="BH14" s="85"/>
    </row>
    <row r="15" spans="1:60" x14ac:dyDescent="0.3">
      <c r="A15" s="70" t="s">
        <v>1726</v>
      </c>
      <c r="B15" s="70" t="s">
        <v>1726</v>
      </c>
      <c r="C15" s="71"/>
      <c r="D15" s="72"/>
      <c r="E15" s="73"/>
      <c r="F15" s="74"/>
      <c r="G15" s="71"/>
      <c r="H15" s="75"/>
      <c r="I15" s="76"/>
      <c r="J15" s="76"/>
      <c r="K15" s="36"/>
      <c r="L15" s="83"/>
      <c r="M15" s="83"/>
      <c r="N15" s="78"/>
      <c r="O15" s="85" t="s">
        <v>179</v>
      </c>
      <c r="P15" s="87">
        <v>43862.529537037037</v>
      </c>
      <c r="Q15" s="85" t="s">
        <v>1885</v>
      </c>
      <c r="R15" s="85"/>
      <c r="S15" s="85"/>
      <c r="T15" s="85" t="s">
        <v>442</v>
      </c>
      <c r="U15" s="85"/>
      <c r="V15" s="88" t="s">
        <v>1993</v>
      </c>
      <c r="W15" s="87">
        <v>43862.529537037037</v>
      </c>
      <c r="X15" s="90">
        <v>43862</v>
      </c>
      <c r="Y15" s="91" t="s">
        <v>2151</v>
      </c>
      <c r="Z15" s="88" t="s">
        <v>2517</v>
      </c>
      <c r="AA15" s="85"/>
      <c r="AB15" s="85"/>
      <c r="AC15" s="91" t="s">
        <v>2903</v>
      </c>
      <c r="AD15" s="85"/>
      <c r="AE15" s="85" t="b">
        <v>0</v>
      </c>
      <c r="AF15" s="85">
        <v>0</v>
      </c>
      <c r="AG15" s="91" t="s">
        <v>778</v>
      </c>
      <c r="AH15" s="85" t="b">
        <v>0</v>
      </c>
      <c r="AI15" s="85" t="s">
        <v>784</v>
      </c>
      <c r="AJ15" s="85"/>
      <c r="AK15" s="91" t="s">
        <v>778</v>
      </c>
      <c r="AL15" s="85" t="b">
        <v>0</v>
      </c>
      <c r="AM15" s="85">
        <v>0</v>
      </c>
      <c r="AN15" s="91" t="s">
        <v>778</v>
      </c>
      <c r="AO15" s="85" t="s">
        <v>786</v>
      </c>
      <c r="AP15" s="85" t="b">
        <v>0</v>
      </c>
      <c r="AQ15" s="91" t="s">
        <v>2903</v>
      </c>
      <c r="AR15" s="85" t="s">
        <v>179</v>
      </c>
      <c r="AS15" s="85">
        <v>0</v>
      </c>
      <c r="AT15" s="85">
        <v>0</v>
      </c>
      <c r="AU15" s="85"/>
      <c r="AV15" s="85"/>
      <c r="AW15" s="85"/>
      <c r="AX15" s="85"/>
      <c r="AY15" s="85"/>
      <c r="AZ15" s="85"/>
      <c r="BA15" s="85"/>
      <c r="BB15" s="85"/>
      <c r="BC15" s="85"/>
      <c r="BD15" s="85"/>
      <c r="BE15" s="85"/>
      <c r="BF15" s="85"/>
      <c r="BG15" s="85"/>
      <c r="BH15" s="85"/>
    </row>
    <row r="16" spans="1:60" x14ac:dyDescent="0.3">
      <c r="A16" s="70" t="s">
        <v>267</v>
      </c>
      <c r="B16" s="70" t="s">
        <v>319</v>
      </c>
      <c r="C16" s="71"/>
      <c r="D16" s="72"/>
      <c r="E16" s="73"/>
      <c r="F16" s="74"/>
      <c r="G16" s="71"/>
      <c r="H16" s="75"/>
      <c r="I16" s="76"/>
      <c r="J16" s="76"/>
      <c r="K16" s="36"/>
      <c r="L16" s="83"/>
      <c r="M16" s="83"/>
      <c r="N16" s="78"/>
      <c r="O16" s="85" t="s">
        <v>418</v>
      </c>
      <c r="P16" s="87">
        <v>43862.545312499999</v>
      </c>
      <c r="Q16" s="85" t="s">
        <v>1888</v>
      </c>
      <c r="R16" s="85"/>
      <c r="S16" s="85"/>
      <c r="T16" s="85"/>
      <c r="U16" s="85"/>
      <c r="V16" s="88" t="s">
        <v>495</v>
      </c>
      <c r="W16" s="87">
        <v>43862.545312499999</v>
      </c>
      <c r="X16" s="90">
        <v>43862</v>
      </c>
      <c r="Y16" s="91" t="s">
        <v>2152</v>
      </c>
      <c r="Z16" s="88" t="s">
        <v>2518</v>
      </c>
      <c r="AA16" s="85"/>
      <c r="AB16" s="85"/>
      <c r="AC16" s="91" t="s">
        <v>2904</v>
      </c>
      <c r="AD16" s="85"/>
      <c r="AE16" s="85" t="b">
        <v>0</v>
      </c>
      <c r="AF16" s="85">
        <v>0</v>
      </c>
      <c r="AG16" s="91" t="s">
        <v>778</v>
      </c>
      <c r="AH16" s="85" t="b">
        <v>0</v>
      </c>
      <c r="AI16" s="85" t="s">
        <v>782</v>
      </c>
      <c r="AJ16" s="85"/>
      <c r="AK16" s="91" t="s">
        <v>778</v>
      </c>
      <c r="AL16" s="85" t="b">
        <v>0</v>
      </c>
      <c r="AM16" s="85">
        <v>7</v>
      </c>
      <c r="AN16" s="91" t="s">
        <v>777</v>
      </c>
      <c r="AO16" s="85" t="s">
        <v>786</v>
      </c>
      <c r="AP16" s="85" t="b">
        <v>0</v>
      </c>
      <c r="AQ16" s="91" t="s">
        <v>777</v>
      </c>
      <c r="AR16" s="85" t="s">
        <v>179</v>
      </c>
      <c r="AS16" s="85">
        <v>0</v>
      </c>
      <c r="AT16" s="85">
        <v>0</v>
      </c>
      <c r="AU16" s="85"/>
      <c r="AV16" s="85"/>
      <c r="AW16" s="85"/>
      <c r="AX16" s="85"/>
      <c r="AY16" s="85"/>
      <c r="AZ16" s="85"/>
      <c r="BA16" s="85"/>
      <c r="BB16" s="85"/>
      <c r="BC16" s="85"/>
      <c r="BD16" s="85"/>
      <c r="BE16" s="85"/>
      <c r="BF16" s="85"/>
      <c r="BG16" s="85"/>
      <c r="BH16" s="85"/>
    </row>
    <row r="17" spans="1:60" x14ac:dyDescent="0.3">
      <c r="A17" s="70" t="s">
        <v>265</v>
      </c>
      <c r="B17" s="70" t="s">
        <v>265</v>
      </c>
      <c r="C17" s="71"/>
      <c r="D17" s="72"/>
      <c r="E17" s="73"/>
      <c r="F17" s="74"/>
      <c r="G17" s="71"/>
      <c r="H17" s="75"/>
      <c r="I17" s="76"/>
      <c r="J17" s="76"/>
      <c r="K17" s="36"/>
      <c r="L17" s="83"/>
      <c r="M17" s="83"/>
      <c r="N17" s="78"/>
      <c r="O17" s="85" t="s">
        <v>179</v>
      </c>
      <c r="P17" s="87">
        <v>43862.547280092593</v>
      </c>
      <c r="Q17" s="85" t="s">
        <v>1889</v>
      </c>
      <c r="R17" s="85"/>
      <c r="S17" s="85"/>
      <c r="T17" s="85" t="s">
        <v>442</v>
      </c>
      <c r="U17" s="85"/>
      <c r="V17" s="88" t="s">
        <v>493</v>
      </c>
      <c r="W17" s="87">
        <v>43862.547280092593</v>
      </c>
      <c r="X17" s="90">
        <v>43862</v>
      </c>
      <c r="Y17" s="91" t="s">
        <v>2153</v>
      </c>
      <c r="Z17" s="88" t="s">
        <v>2519</v>
      </c>
      <c r="AA17" s="85"/>
      <c r="AB17" s="85"/>
      <c r="AC17" s="91" t="s">
        <v>2905</v>
      </c>
      <c r="AD17" s="85"/>
      <c r="AE17" s="85" t="b">
        <v>0</v>
      </c>
      <c r="AF17" s="85">
        <v>2</v>
      </c>
      <c r="AG17" s="91" t="s">
        <v>778</v>
      </c>
      <c r="AH17" s="85" t="b">
        <v>0</v>
      </c>
      <c r="AI17" s="85" t="s">
        <v>783</v>
      </c>
      <c r="AJ17" s="85"/>
      <c r="AK17" s="91" t="s">
        <v>778</v>
      </c>
      <c r="AL17" s="85" t="b">
        <v>0</v>
      </c>
      <c r="AM17" s="85">
        <v>0</v>
      </c>
      <c r="AN17" s="91" t="s">
        <v>778</v>
      </c>
      <c r="AO17" s="85" t="s">
        <v>786</v>
      </c>
      <c r="AP17" s="85" t="b">
        <v>0</v>
      </c>
      <c r="AQ17" s="91" t="s">
        <v>2905</v>
      </c>
      <c r="AR17" s="85" t="s">
        <v>179</v>
      </c>
      <c r="AS17" s="85">
        <v>0</v>
      </c>
      <c r="AT17" s="85">
        <v>0</v>
      </c>
      <c r="AU17" s="85"/>
      <c r="AV17" s="85"/>
      <c r="AW17" s="85"/>
      <c r="AX17" s="85"/>
      <c r="AY17" s="85"/>
      <c r="AZ17" s="85"/>
      <c r="BA17" s="85"/>
      <c r="BB17" s="85"/>
      <c r="BC17" s="85"/>
      <c r="BD17" s="85"/>
      <c r="BE17" s="85"/>
      <c r="BF17" s="85"/>
      <c r="BG17" s="85"/>
      <c r="BH17" s="85"/>
    </row>
    <row r="18" spans="1:60" x14ac:dyDescent="0.3">
      <c r="A18" s="70" t="s">
        <v>331</v>
      </c>
      <c r="B18" s="70" t="s">
        <v>416</v>
      </c>
      <c r="C18" s="71"/>
      <c r="D18" s="72"/>
      <c r="E18" s="73"/>
      <c r="F18" s="74"/>
      <c r="G18" s="71"/>
      <c r="H18" s="75"/>
      <c r="I18" s="76"/>
      <c r="J18" s="76"/>
      <c r="K18" s="36"/>
      <c r="L18" s="83"/>
      <c r="M18" s="83"/>
      <c r="N18" s="78"/>
      <c r="O18" s="85" t="s">
        <v>418</v>
      </c>
      <c r="P18" s="87">
        <v>43862.547395833331</v>
      </c>
      <c r="Q18" s="85" t="s">
        <v>1886</v>
      </c>
      <c r="R18" s="85"/>
      <c r="S18" s="85"/>
      <c r="T18" s="85"/>
      <c r="U18" s="85"/>
      <c r="V18" s="88" t="s">
        <v>557</v>
      </c>
      <c r="W18" s="87">
        <v>43862.547395833331</v>
      </c>
      <c r="X18" s="90">
        <v>43862</v>
      </c>
      <c r="Y18" s="91" t="s">
        <v>2154</v>
      </c>
      <c r="Z18" s="88" t="s">
        <v>2520</v>
      </c>
      <c r="AA18" s="85"/>
      <c r="AB18" s="85"/>
      <c r="AC18" s="91" t="s">
        <v>2906</v>
      </c>
      <c r="AD18" s="85"/>
      <c r="AE18" s="85" t="b">
        <v>0</v>
      </c>
      <c r="AF18" s="85">
        <v>0</v>
      </c>
      <c r="AG18" s="91" t="s">
        <v>778</v>
      </c>
      <c r="AH18" s="85" t="b">
        <v>0</v>
      </c>
      <c r="AI18" s="85" t="s">
        <v>783</v>
      </c>
      <c r="AJ18" s="85"/>
      <c r="AK18" s="91" t="s">
        <v>778</v>
      </c>
      <c r="AL18" s="85" t="b">
        <v>0</v>
      </c>
      <c r="AM18" s="85">
        <v>7</v>
      </c>
      <c r="AN18" s="91" t="s">
        <v>2913</v>
      </c>
      <c r="AO18" s="85" t="s">
        <v>786</v>
      </c>
      <c r="AP18" s="85" t="b">
        <v>0</v>
      </c>
      <c r="AQ18" s="91" t="s">
        <v>2913</v>
      </c>
      <c r="AR18" s="85" t="s">
        <v>179</v>
      </c>
      <c r="AS18" s="85">
        <v>0</v>
      </c>
      <c r="AT18" s="85">
        <v>0</v>
      </c>
      <c r="AU18" s="85"/>
      <c r="AV18" s="85"/>
      <c r="AW18" s="85"/>
      <c r="AX18" s="85"/>
      <c r="AY18" s="85"/>
      <c r="AZ18" s="85"/>
      <c r="BA18" s="85"/>
      <c r="BB18" s="85"/>
      <c r="BC18" s="85"/>
      <c r="BD18" s="85"/>
      <c r="BE18" s="85"/>
      <c r="BF18" s="85"/>
      <c r="BG18" s="85"/>
      <c r="BH18" s="85"/>
    </row>
    <row r="19" spans="1:60" x14ac:dyDescent="0.3">
      <c r="A19" s="70" t="s">
        <v>1727</v>
      </c>
      <c r="B19" s="70" t="s">
        <v>416</v>
      </c>
      <c r="C19" s="71"/>
      <c r="D19" s="72"/>
      <c r="E19" s="73"/>
      <c r="F19" s="74"/>
      <c r="G19" s="71"/>
      <c r="H19" s="75"/>
      <c r="I19" s="76"/>
      <c r="J19" s="76"/>
      <c r="K19" s="36"/>
      <c r="L19" s="83"/>
      <c r="M19" s="83"/>
      <c r="N19" s="78"/>
      <c r="O19" s="85" t="s">
        <v>418</v>
      </c>
      <c r="P19" s="87">
        <v>43862.59097222222</v>
      </c>
      <c r="Q19" s="85" t="s">
        <v>1886</v>
      </c>
      <c r="R19" s="85"/>
      <c r="S19" s="85"/>
      <c r="T19" s="85"/>
      <c r="U19" s="85"/>
      <c r="V19" s="88" t="s">
        <v>1994</v>
      </c>
      <c r="W19" s="87">
        <v>43862.59097222222</v>
      </c>
      <c r="X19" s="90">
        <v>43862</v>
      </c>
      <c r="Y19" s="91" t="s">
        <v>2155</v>
      </c>
      <c r="Z19" s="88" t="s">
        <v>2521</v>
      </c>
      <c r="AA19" s="85"/>
      <c r="AB19" s="85"/>
      <c r="AC19" s="91" t="s">
        <v>2907</v>
      </c>
      <c r="AD19" s="85"/>
      <c r="AE19" s="85" t="b">
        <v>0</v>
      </c>
      <c r="AF19" s="85">
        <v>0</v>
      </c>
      <c r="AG19" s="91" t="s">
        <v>778</v>
      </c>
      <c r="AH19" s="85" t="b">
        <v>0</v>
      </c>
      <c r="AI19" s="85" t="s">
        <v>783</v>
      </c>
      <c r="AJ19" s="85"/>
      <c r="AK19" s="91" t="s">
        <v>778</v>
      </c>
      <c r="AL19" s="85" t="b">
        <v>0</v>
      </c>
      <c r="AM19" s="85">
        <v>7</v>
      </c>
      <c r="AN19" s="91" t="s">
        <v>2913</v>
      </c>
      <c r="AO19" s="85" t="s">
        <v>786</v>
      </c>
      <c r="AP19" s="85" t="b">
        <v>0</v>
      </c>
      <c r="AQ19" s="91" t="s">
        <v>2913</v>
      </c>
      <c r="AR19" s="85" t="s">
        <v>179</v>
      </c>
      <c r="AS19" s="85">
        <v>0</v>
      </c>
      <c r="AT19" s="85">
        <v>0</v>
      </c>
      <c r="AU19" s="85"/>
      <c r="AV19" s="85"/>
      <c r="AW19" s="85"/>
      <c r="AX19" s="85"/>
      <c r="AY19" s="85"/>
      <c r="AZ19" s="85"/>
      <c r="BA19" s="85"/>
      <c r="BB19" s="85"/>
      <c r="BC19" s="85"/>
      <c r="BD19" s="85"/>
      <c r="BE19" s="85"/>
      <c r="BF19" s="85"/>
      <c r="BG19" s="85"/>
      <c r="BH19" s="85"/>
    </row>
    <row r="20" spans="1:60" x14ac:dyDescent="0.3">
      <c r="A20" s="70" t="s">
        <v>407</v>
      </c>
      <c r="B20" s="70" t="s">
        <v>407</v>
      </c>
      <c r="C20" s="71"/>
      <c r="D20" s="72"/>
      <c r="E20" s="73"/>
      <c r="F20" s="74"/>
      <c r="G20" s="71"/>
      <c r="H20" s="75"/>
      <c r="I20" s="76"/>
      <c r="J20" s="76"/>
      <c r="K20" s="36"/>
      <c r="L20" s="83"/>
      <c r="M20" s="83"/>
      <c r="N20" s="78"/>
      <c r="O20" s="85" t="s">
        <v>179</v>
      </c>
      <c r="P20" s="87">
        <v>43862.602534722224</v>
      </c>
      <c r="Q20" s="85" t="s">
        <v>1890</v>
      </c>
      <c r="R20" s="85"/>
      <c r="S20" s="85"/>
      <c r="T20" s="85" t="s">
        <v>442</v>
      </c>
      <c r="U20" s="88" t="s">
        <v>1975</v>
      </c>
      <c r="V20" s="88" t="s">
        <v>1975</v>
      </c>
      <c r="W20" s="87">
        <v>43862.602534722224</v>
      </c>
      <c r="X20" s="90">
        <v>43862</v>
      </c>
      <c r="Y20" s="91" t="s">
        <v>2156</v>
      </c>
      <c r="Z20" s="88" t="s">
        <v>2522</v>
      </c>
      <c r="AA20" s="85"/>
      <c r="AB20" s="85"/>
      <c r="AC20" s="91" t="s">
        <v>2908</v>
      </c>
      <c r="AD20" s="85"/>
      <c r="AE20" s="85" t="b">
        <v>0</v>
      </c>
      <c r="AF20" s="85">
        <v>22</v>
      </c>
      <c r="AG20" s="91" t="s">
        <v>778</v>
      </c>
      <c r="AH20" s="85" t="b">
        <v>0</v>
      </c>
      <c r="AI20" s="85" t="s">
        <v>782</v>
      </c>
      <c r="AJ20" s="85"/>
      <c r="AK20" s="91" t="s">
        <v>778</v>
      </c>
      <c r="AL20" s="85" t="b">
        <v>0</v>
      </c>
      <c r="AM20" s="85">
        <v>7</v>
      </c>
      <c r="AN20" s="91" t="s">
        <v>778</v>
      </c>
      <c r="AO20" s="85" t="s">
        <v>786</v>
      </c>
      <c r="AP20" s="85" t="b">
        <v>0</v>
      </c>
      <c r="AQ20" s="91" t="s">
        <v>2908</v>
      </c>
      <c r="AR20" s="85" t="s">
        <v>179</v>
      </c>
      <c r="AS20" s="85">
        <v>0</v>
      </c>
      <c r="AT20" s="85">
        <v>0</v>
      </c>
      <c r="AU20" s="85"/>
      <c r="AV20" s="85"/>
      <c r="AW20" s="85"/>
      <c r="AX20" s="85"/>
      <c r="AY20" s="85"/>
      <c r="AZ20" s="85"/>
      <c r="BA20" s="85"/>
      <c r="BB20" s="85"/>
      <c r="BC20" s="85"/>
      <c r="BD20" s="85"/>
      <c r="BE20" s="85"/>
      <c r="BF20" s="85"/>
      <c r="BG20" s="85"/>
      <c r="BH20" s="85"/>
    </row>
    <row r="21" spans="1:60" x14ac:dyDescent="0.3">
      <c r="A21" s="70" t="s">
        <v>272</v>
      </c>
      <c r="B21" s="70" t="s">
        <v>274</v>
      </c>
      <c r="C21" s="71"/>
      <c r="D21" s="72"/>
      <c r="E21" s="73"/>
      <c r="F21" s="74"/>
      <c r="G21" s="71"/>
      <c r="H21" s="75"/>
      <c r="I21" s="76"/>
      <c r="J21" s="76"/>
      <c r="K21" s="36"/>
      <c r="L21" s="83"/>
      <c r="M21" s="83"/>
      <c r="N21" s="78"/>
      <c r="O21" s="85" t="s">
        <v>418</v>
      </c>
      <c r="P21" s="87">
        <v>43862.629270833335</v>
      </c>
      <c r="Q21" s="85" t="s">
        <v>422</v>
      </c>
      <c r="R21" s="85"/>
      <c r="S21" s="85"/>
      <c r="T21" s="85"/>
      <c r="U21" s="85"/>
      <c r="V21" s="88" t="s">
        <v>500</v>
      </c>
      <c r="W21" s="87">
        <v>43862.629270833335</v>
      </c>
      <c r="X21" s="90">
        <v>43862</v>
      </c>
      <c r="Y21" s="91" t="s">
        <v>639</v>
      </c>
      <c r="Z21" s="88" t="s">
        <v>695</v>
      </c>
      <c r="AA21" s="85"/>
      <c r="AB21" s="85"/>
      <c r="AC21" s="91" t="s">
        <v>736</v>
      </c>
      <c r="AD21" s="85"/>
      <c r="AE21" s="85" t="b">
        <v>0</v>
      </c>
      <c r="AF21" s="85">
        <v>0</v>
      </c>
      <c r="AG21" s="91" t="s">
        <v>778</v>
      </c>
      <c r="AH21" s="85" t="b">
        <v>0</v>
      </c>
      <c r="AI21" s="85" t="s">
        <v>782</v>
      </c>
      <c r="AJ21" s="85"/>
      <c r="AK21" s="91" t="s">
        <v>778</v>
      </c>
      <c r="AL21" s="85" t="b">
        <v>0</v>
      </c>
      <c r="AM21" s="85">
        <v>5</v>
      </c>
      <c r="AN21" s="91" t="s">
        <v>737</v>
      </c>
      <c r="AO21" s="85" t="s">
        <v>787</v>
      </c>
      <c r="AP21" s="85" t="b">
        <v>0</v>
      </c>
      <c r="AQ21" s="91" t="s">
        <v>737</v>
      </c>
      <c r="AR21" s="85" t="s">
        <v>179</v>
      </c>
      <c r="AS21" s="85">
        <v>0</v>
      </c>
      <c r="AT21" s="85">
        <v>0</v>
      </c>
      <c r="AU21" s="85"/>
      <c r="AV21" s="85"/>
      <c r="AW21" s="85"/>
      <c r="AX21" s="85"/>
      <c r="AY21" s="85"/>
      <c r="AZ21" s="85"/>
      <c r="BA21" s="85"/>
      <c r="BB21" s="85"/>
      <c r="BC21" s="85"/>
      <c r="BD21" s="85"/>
      <c r="BE21" s="85"/>
      <c r="BF21" s="85"/>
      <c r="BG21" s="85"/>
      <c r="BH21" s="85"/>
    </row>
    <row r="22" spans="1:60" x14ac:dyDescent="0.3">
      <c r="A22" s="70" t="s">
        <v>337</v>
      </c>
      <c r="B22" s="70" t="s">
        <v>351</v>
      </c>
      <c r="C22" s="71"/>
      <c r="D22" s="72"/>
      <c r="E22" s="73"/>
      <c r="F22" s="74"/>
      <c r="G22" s="71"/>
      <c r="H22" s="75"/>
      <c r="I22" s="76"/>
      <c r="J22" s="76"/>
      <c r="K22" s="36"/>
      <c r="L22" s="83"/>
      <c r="M22" s="83"/>
      <c r="N22" s="78"/>
      <c r="O22" s="85" t="s">
        <v>418</v>
      </c>
      <c r="P22" s="87">
        <v>43862.63585648148</v>
      </c>
      <c r="Q22" s="85" t="s">
        <v>1891</v>
      </c>
      <c r="R22" s="85"/>
      <c r="S22" s="85"/>
      <c r="T22" s="85" t="s">
        <v>442</v>
      </c>
      <c r="U22" s="85"/>
      <c r="V22" s="88" t="s">
        <v>563</v>
      </c>
      <c r="W22" s="87">
        <v>43862.63585648148</v>
      </c>
      <c r="X22" s="90">
        <v>43862</v>
      </c>
      <c r="Y22" s="91" t="s">
        <v>2157</v>
      </c>
      <c r="Z22" s="88" t="s">
        <v>2523</v>
      </c>
      <c r="AA22" s="85"/>
      <c r="AB22" s="85"/>
      <c r="AC22" s="91" t="s">
        <v>2909</v>
      </c>
      <c r="AD22" s="85"/>
      <c r="AE22" s="85" t="b">
        <v>0</v>
      </c>
      <c r="AF22" s="85">
        <v>0</v>
      </c>
      <c r="AG22" s="91" t="s">
        <v>778</v>
      </c>
      <c r="AH22" s="85" t="b">
        <v>0</v>
      </c>
      <c r="AI22" s="85" t="s">
        <v>782</v>
      </c>
      <c r="AJ22" s="85"/>
      <c r="AK22" s="91" t="s">
        <v>778</v>
      </c>
      <c r="AL22" s="85" t="b">
        <v>0</v>
      </c>
      <c r="AM22" s="85">
        <v>11</v>
      </c>
      <c r="AN22" s="91" t="s">
        <v>3080</v>
      </c>
      <c r="AO22" s="85" t="s">
        <v>786</v>
      </c>
      <c r="AP22" s="85" t="b">
        <v>0</v>
      </c>
      <c r="AQ22" s="91" t="s">
        <v>3080</v>
      </c>
      <c r="AR22" s="85" t="s">
        <v>179</v>
      </c>
      <c r="AS22" s="85">
        <v>0</v>
      </c>
      <c r="AT22" s="85">
        <v>0</v>
      </c>
      <c r="AU22" s="85"/>
      <c r="AV22" s="85"/>
      <c r="AW22" s="85"/>
      <c r="AX22" s="85"/>
      <c r="AY22" s="85"/>
      <c r="AZ22" s="85"/>
      <c r="BA22" s="85"/>
      <c r="BB22" s="85"/>
      <c r="BC22" s="85"/>
      <c r="BD22" s="85"/>
      <c r="BE22" s="85"/>
      <c r="BF22" s="85"/>
      <c r="BG22" s="85"/>
      <c r="BH22" s="85"/>
    </row>
    <row r="23" spans="1:60" x14ac:dyDescent="0.3">
      <c r="A23" s="70" t="s">
        <v>1728</v>
      </c>
      <c r="B23" s="70" t="s">
        <v>416</v>
      </c>
      <c r="C23" s="71"/>
      <c r="D23" s="72"/>
      <c r="E23" s="73"/>
      <c r="F23" s="74"/>
      <c r="G23" s="71"/>
      <c r="H23" s="75"/>
      <c r="I23" s="76"/>
      <c r="J23" s="76"/>
      <c r="K23" s="36"/>
      <c r="L23" s="83"/>
      <c r="M23" s="83"/>
      <c r="N23" s="78"/>
      <c r="O23" s="85" t="s">
        <v>418</v>
      </c>
      <c r="P23" s="87">
        <v>43862.642476851855</v>
      </c>
      <c r="Q23" s="85" t="s">
        <v>1886</v>
      </c>
      <c r="R23" s="85"/>
      <c r="S23" s="85"/>
      <c r="T23" s="85"/>
      <c r="U23" s="85"/>
      <c r="V23" s="88" t="s">
        <v>1995</v>
      </c>
      <c r="W23" s="87">
        <v>43862.642476851855</v>
      </c>
      <c r="X23" s="90">
        <v>43862</v>
      </c>
      <c r="Y23" s="91" t="s">
        <v>2158</v>
      </c>
      <c r="Z23" s="88" t="s">
        <v>2524</v>
      </c>
      <c r="AA23" s="85"/>
      <c r="AB23" s="85"/>
      <c r="AC23" s="91" t="s">
        <v>2910</v>
      </c>
      <c r="AD23" s="85"/>
      <c r="AE23" s="85" t="b">
        <v>0</v>
      </c>
      <c r="AF23" s="85">
        <v>0</v>
      </c>
      <c r="AG23" s="91" t="s">
        <v>778</v>
      </c>
      <c r="AH23" s="85" t="b">
        <v>0</v>
      </c>
      <c r="AI23" s="85" t="s">
        <v>783</v>
      </c>
      <c r="AJ23" s="85"/>
      <c r="AK23" s="91" t="s">
        <v>778</v>
      </c>
      <c r="AL23" s="85" t="b">
        <v>0</v>
      </c>
      <c r="AM23" s="85">
        <v>7</v>
      </c>
      <c r="AN23" s="91" t="s">
        <v>2913</v>
      </c>
      <c r="AO23" s="85" t="s">
        <v>787</v>
      </c>
      <c r="AP23" s="85" t="b">
        <v>0</v>
      </c>
      <c r="AQ23" s="91" t="s">
        <v>2913</v>
      </c>
      <c r="AR23" s="85" t="s">
        <v>179</v>
      </c>
      <c r="AS23" s="85">
        <v>0</v>
      </c>
      <c r="AT23" s="85">
        <v>0</v>
      </c>
      <c r="AU23" s="85"/>
      <c r="AV23" s="85"/>
      <c r="AW23" s="85"/>
      <c r="AX23" s="85"/>
      <c r="AY23" s="85"/>
      <c r="AZ23" s="85"/>
      <c r="BA23" s="85"/>
      <c r="BB23" s="85"/>
      <c r="BC23" s="85"/>
      <c r="BD23" s="85"/>
      <c r="BE23" s="85"/>
      <c r="BF23" s="85"/>
      <c r="BG23" s="85"/>
      <c r="BH23" s="85"/>
    </row>
    <row r="24" spans="1:60" x14ac:dyDescent="0.3">
      <c r="A24" s="70" t="s">
        <v>274</v>
      </c>
      <c r="B24" s="70" t="s">
        <v>274</v>
      </c>
      <c r="C24" s="71"/>
      <c r="D24" s="72"/>
      <c r="E24" s="73"/>
      <c r="F24" s="74"/>
      <c r="G24" s="71"/>
      <c r="H24" s="75"/>
      <c r="I24" s="76"/>
      <c r="J24" s="76"/>
      <c r="K24" s="36"/>
      <c r="L24" s="83"/>
      <c r="M24" s="83"/>
      <c r="N24" s="78"/>
      <c r="O24" s="85" t="s">
        <v>179</v>
      </c>
      <c r="P24" s="87">
        <v>43862.624444444446</v>
      </c>
      <c r="Q24" s="85" t="s">
        <v>422</v>
      </c>
      <c r="R24" s="85"/>
      <c r="S24" s="85"/>
      <c r="T24" s="85" t="s">
        <v>438</v>
      </c>
      <c r="U24" s="85"/>
      <c r="V24" s="88" t="s">
        <v>502</v>
      </c>
      <c r="W24" s="87">
        <v>43862.624444444446</v>
      </c>
      <c r="X24" s="90">
        <v>43862</v>
      </c>
      <c r="Y24" s="91" t="s">
        <v>642</v>
      </c>
      <c r="Z24" s="88" t="s">
        <v>696</v>
      </c>
      <c r="AA24" s="85"/>
      <c r="AB24" s="85"/>
      <c r="AC24" s="91" t="s">
        <v>737</v>
      </c>
      <c r="AD24" s="85"/>
      <c r="AE24" s="85" t="b">
        <v>0</v>
      </c>
      <c r="AF24" s="85">
        <v>16</v>
      </c>
      <c r="AG24" s="91" t="s">
        <v>778</v>
      </c>
      <c r="AH24" s="85" t="b">
        <v>0</v>
      </c>
      <c r="AI24" s="85" t="s">
        <v>782</v>
      </c>
      <c r="AJ24" s="85"/>
      <c r="AK24" s="91" t="s">
        <v>778</v>
      </c>
      <c r="AL24" s="85" t="b">
        <v>0</v>
      </c>
      <c r="AM24" s="85">
        <v>5</v>
      </c>
      <c r="AN24" s="91" t="s">
        <v>778</v>
      </c>
      <c r="AO24" s="85" t="s">
        <v>786</v>
      </c>
      <c r="AP24" s="85" t="b">
        <v>0</v>
      </c>
      <c r="AQ24" s="91" t="s">
        <v>737</v>
      </c>
      <c r="AR24" s="85" t="s">
        <v>179</v>
      </c>
      <c r="AS24" s="85">
        <v>0</v>
      </c>
      <c r="AT24" s="85">
        <v>0</v>
      </c>
      <c r="AU24" s="85"/>
      <c r="AV24" s="85"/>
      <c r="AW24" s="85"/>
      <c r="AX24" s="85"/>
      <c r="AY24" s="85"/>
      <c r="AZ24" s="85"/>
      <c r="BA24" s="85"/>
      <c r="BB24" s="85"/>
      <c r="BC24" s="85"/>
      <c r="BD24" s="85"/>
      <c r="BE24" s="85"/>
      <c r="BF24" s="85"/>
      <c r="BG24" s="85"/>
      <c r="BH24" s="85"/>
    </row>
    <row r="25" spans="1:60" x14ac:dyDescent="0.3">
      <c r="A25" s="70" t="s">
        <v>275</v>
      </c>
      <c r="B25" s="70" t="s">
        <v>274</v>
      </c>
      <c r="C25" s="71"/>
      <c r="D25" s="72"/>
      <c r="E25" s="73"/>
      <c r="F25" s="74"/>
      <c r="G25" s="71"/>
      <c r="H25" s="75"/>
      <c r="I25" s="76"/>
      <c r="J25" s="76"/>
      <c r="K25" s="36"/>
      <c r="L25" s="83"/>
      <c r="M25" s="83"/>
      <c r="N25" s="78"/>
      <c r="O25" s="85" t="s">
        <v>418</v>
      </c>
      <c r="P25" s="87">
        <v>43862.660138888888</v>
      </c>
      <c r="Q25" s="85" t="s">
        <v>422</v>
      </c>
      <c r="R25" s="85"/>
      <c r="S25" s="85"/>
      <c r="T25" s="85"/>
      <c r="U25" s="85"/>
      <c r="V25" s="88" t="s">
        <v>503</v>
      </c>
      <c r="W25" s="87">
        <v>43862.660138888888</v>
      </c>
      <c r="X25" s="90">
        <v>43862</v>
      </c>
      <c r="Y25" s="91" t="s">
        <v>643</v>
      </c>
      <c r="Z25" s="88" t="s">
        <v>697</v>
      </c>
      <c r="AA25" s="85"/>
      <c r="AB25" s="85"/>
      <c r="AC25" s="91" t="s">
        <v>738</v>
      </c>
      <c r="AD25" s="85"/>
      <c r="AE25" s="85" t="b">
        <v>0</v>
      </c>
      <c r="AF25" s="85">
        <v>0</v>
      </c>
      <c r="AG25" s="91" t="s">
        <v>778</v>
      </c>
      <c r="AH25" s="85" t="b">
        <v>0</v>
      </c>
      <c r="AI25" s="85" t="s">
        <v>782</v>
      </c>
      <c r="AJ25" s="85"/>
      <c r="AK25" s="91" t="s">
        <v>778</v>
      </c>
      <c r="AL25" s="85" t="b">
        <v>0</v>
      </c>
      <c r="AM25" s="85">
        <v>5</v>
      </c>
      <c r="AN25" s="91" t="s">
        <v>737</v>
      </c>
      <c r="AO25" s="85" t="s">
        <v>786</v>
      </c>
      <c r="AP25" s="85" t="b">
        <v>0</v>
      </c>
      <c r="AQ25" s="91" t="s">
        <v>737</v>
      </c>
      <c r="AR25" s="85" t="s">
        <v>179</v>
      </c>
      <c r="AS25" s="85">
        <v>0</v>
      </c>
      <c r="AT25" s="85">
        <v>0</v>
      </c>
      <c r="AU25" s="85"/>
      <c r="AV25" s="85"/>
      <c r="AW25" s="85"/>
      <c r="AX25" s="85"/>
      <c r="AY25" s="85"/>
      <c r="AZ25" s="85"/>
      <c r="BA25" s="85"/>
      <c r="BB25" s="85"/>
      <c r="BC25" s="85"/>
      <c r="BD25" s="85"/>
      <c r="BE25" s="85"/>
      <c r="BF25" s="85"/>
      <c r="BG25" s="85"/>
      <c r="BH25" s="85"/>
    </row>
    <row r="26" spans="1:60" x14ac:dyDescent="0.3">
      <c r="A26" s="70" t="s">
        <v>275</v>
      </c>
      <c r="B26" s="70" t="s">
        <v>275</v>
      </c>
      <c r="C26" s="71"/>
      <c r="D26" s="72"/>
      <c r="E26" s="73"/>
      <c r="F26" s="74"/>
      <c r="G26" s="71"/>
      <c r="H26" s="75"/>
      <c r="I26" s="76"/>
      <c r="J26" s="76"/>
      <c r="K26" s="36"/>
      <c r="L26" s="83"/>
      <c r="M26" s="83"/>
      <c r="N26" s="78"/>
      <c r="O26" s="85" t="s">
        <v>179</v>
      </c>
      <c r="P26" s="87">
        <v>43862.65996527778</v>
      </c>
      <c r="Q26" s="85" t="s">
        <v>1892</v>
      </c>
      <c r="R26" s="85"/>
      <c r="S26" s="85"/>
      <c r="T26" s="85" t="s">
        <v>442</v>
      </c>
      <c r="U26" s="85"/>
      <c r="V26" s="88" t="s">
        <v>503</v>
      </c>
      <c r="W26" s="87">
        <v>43862.65996527778</v>
      </c>
      <c r="X26" s="90">
        <v>43862</v>
      </c>
      <c r="Y26" s="91" t="s">
        <v>2159</v>
      </c>
      <c r="Z26" s="88" t="s">
        <v>2525</v>
      </c>
      <c r="AA26" s="85"/>
      <c r="AB26" s="85"/>
      <c r="AC26" s="91" t="s">
        <v>2911</v>
      </c>
      <c r="AD26" s="85"/>
      <c r="AE26" s="85" t="b">
        <v>0</v>
      </c>
      <c r="AF26" s="85">
        <v>1</v>
      </c>
      <c r="AG26" s="91" t="s">
        <v>778</v>
      </c>
      <c r="AH26" s="85" t="b">
        <v>0</v>
      </c>
      <c r="AI26" s="85" t="s">
        <v>782</v>
      </c>
      <c r="AJ26" s="85"/>
      <c r="AK26" s="91" t="s">
        <v>778</v>
      </c>
      <c r="AL26" s="85" t="b">
        <v>0</v>
      </c>
      <c r="AM26" s="85">
        <v>0</v>
      </c>
      <c r="AN26" s="91" t="s">
        <v>778</v>
      </c>
      <c r="AO26" s="85" t="s">
        <v>786</v>
      </c>
      <c r="AP26" s="85" t="b">
        <v>0</v>
      </c>
      <c r="AQ26" s="91" t="s">
        <v>2911</v>
      </c>
      <c r="AR26" s="85" t="s">
        <v>179</v>
      </c>
      <c r="AS26" s="85">
        <v>0</v>
      </c>
      <c r="AT26" s="85">
        <v>0</v>
      </c>
      <c r="AU26" s="85"/>
      <c r="AV26" s="85"/>
      <c r="AW26" s="85"/>
      <c r="AX26" s="85"/>
      <c r="AY26" s="85"/>
      <c r="AZ26" s="85"/>
      <c r="BA26" s="85"/>
      <c r="BB26" s="85"/>
      <c r="BC26" s="85"/>
      <c r="BD26" s="85"/>
      <c r="BE26" s="85"/>
      <c r="BF26" s="85"/>
      <c r="BG26" s="85"/>
      <c r="BH26" s="85"/>
    </row>
    <row r="27" spans="1:60" x14ac:dyDescent="0.3">
      <c r="A27" s="70" t="s">
        <v>327</v>
      </c>
      <c r="B27" s="70" t="s">
        <v>382</v>
      </c>
      <c r="C27" s="71"/>
      <c r="D27" s="72"/>
      <c r="E27" s="73"/>
      <c r="F27" s="74"/>
      <c r="G27" s="71"/>
      <c r="H27" s="75"/>
      <c r="I27" s="76"/>
      <c r="J27" s="76"/>
      <c r="K27" s="36"/>
      <c r="L27" s="83"/>
      <c r="M27" s="83"/>
      <c r="N27" s="78"/>
      <c r="O27" s="85" t="s">
        <v>418</v>
      </c>
      <c r="P27" s="87">
        <v>43862.668449074074</v>
      </c>
      <c r="Q27" s="85" t="s">
        <v>1884</v>
      </c>
      <c r="R27" s="85"/>
      <c r="S27" s="85"/>
      <c r="T27" s="85"/>
      <c r="U27" s="85"/>
      <c r="V27" s="88" t="s">
        <v>553</v>
      </c>
      <c r="W27" s="87">
        <v>43862.668449074074</v>
      </c>
      <c r="X27" s="90">
        <v>43862</v>
      </c>
      <c r="Y27" s="91" t="s">
        <v>2160</v>
      </c>
      <c r="Z27" s="88" t="s">
        <v>2526</v>
      </c>
      <c r="AA27" s="85"/>
      <c r="AB27" s="85"/>
      <c r="AC27" s="91" t="s">
        <v>2912</v>
      </c>
      <c r="AD27" s="85"/>
      <c r="AE27" s="85" t="b">
        <v>0</v>
      </c>
      <c r="AF27" s="85">
        <v>0</v>
      </c>
      <c r="AG27" s="91" t="s">
        <v>778</v>
      </c>
      <c r="AH27" s="85" t="b">
        <v>0</v>
      </c>
      <c r="AI27" s="85" t="s">
        <v>783</v>
      </c>
      <c r="AJ27" s="85"/>
      <c r="AK27" s="91" t="s">
        <v>778</v>
      </c>
      <c r="AL27" s="85" t="b">
        <v>0</v>
      </c>
      <c r="AM27" s="85">
        <v>5</v>
      </c>
      <c r="AN27" s="91" t="s">
        <v>3030</v>
      </c>
      <c r="AO27" s="85" t="s">
        <v>786</v>
      </c>
      <c r="AP27" s="85" t="b">
        <v>0</v>
      </c>
      <c r="AQ27" s="91" t="s">
        <v>3030</v>
      </c>
      <c r="AR27" s="85" t="s">
        <v>179</v>
      </c>
      <c r="AS27" s="85">
        <v>0</v>
      </c>
      <c r="AT27" s="85">
        <v>0</v>
      </c>
      <c r="AU27" s="85"/>
      <c r="AV27" s="85"/>
      <c r="AW27" s="85"/>
      <c r="AX27" s="85"/>
      <c r="AY27" s="85"/>
      <c r="AZ27" s="85"/>
      <c r="BA27" s="85"/>
      <c r="BB27" s="85"/>
      <c r="BC27" s="85"/>
      <c r="BD27" s="85"/>
      <c r="BE27" s="85"/>
      <c r="BF27" s="85"/>
      <c r="BG27" s="85"/>
      <c r="BH27" s="85"/>
    </row>
    <row r="28" spans="1:60" x14ac:dyDescent="0.3">
      <c r="A28" s="70" t="s">
        <v>416</v>
      </c>
      <c r="B28" s="70" t="s">
        <v>416</v>
      </c>
      <c r="C28" s="71"/>
      <c r="D28" s="72"/>
      <c r="E28" s="73"/>
      <c r="F28" s="74"/>
      <c r="G28" s="71"/>
      <c r="H28" s="75"/>
      <c r="I28" s="76"/>
      <c r="J28" s="76"/>
      <c r="K28" s="36"/>
      <c r="L28" s="83"/>
      <c r="M28" s="83"/>
      <c r="N28" s="78"/>
      <c r="O28" s="85" t="s">
        <v>179</v>
      </c>
      <c r="P28" s="87">
        <v>43862.291180555556</v>
      </c>
      <c r="Q28" s="85" t="s">
        <v>1886</v>
      </c>
      <c r="R28" s="85"/>
      <c r="S28" s="85"/>
      <c r="T28" s="85" t="s">
        <v>442</v>
      </c>
      <c r="U28" s="85"/>
      <c r="V28" s="88" t="s">
        <v>1484</v>
      </c>
      <c r="W28" s="87">
        <v>43862.291180555556</v>
      </c>
      <c r="X28" s="90">
        <v>43862</v>
      </c>
      <c r="Y28" s="91" t="s">
        <v>2161</v>
      </c>
      <c r="Z28" s="88" t="s">
        <v>2527</v>
      </c>
      <c r="AA28" s="85"/>
      <c r="AB28" s="85"/>
      <c r="AC28" s="91" t="s">
        <v>2913</v>
      </c>
      <c r="AD28" s="85"/>
      <c r="AE28" s="85" t="b">
        <v>0</v>
      </c>
      <c r="AF28" s="85">
        <v>74</v>
      </c>
      <c r="AG28" s="91" t="s">
        <v>778</v>
      </c>
      <c r="AH28" s="85" t="b">
        <v>0</v>
      </c>
      <c r="AI28" s="85" t="s">
        <v>783</v>
      </c>
      <c r="AJ28" s="85"/>
      <c r="AK28" s="91" t="s">
        <v>778</v>
      </c>
      <c r="AL28" s="85" t="b">
        <v>0</v>
      </c>
      <c r="AM28" s="85">
        <v>7</v>
      </c>
      <c r="AN28" s="91" t="s">
        <v>778</v>
      </c>
      <c r="AO28" s="85" t="s">
        <v>786</v>
      </c>
      <c r="AP28" s="85" t="b">
        <v>0</v>
      </c>
      <c r="AQ28" s="91" t="s">
        <v>2913</v>
      </c>
      <c r="AR28" s="85" t="s">
        <v>179</v>
      </c>
      <c r="AS28" s="85">
        <v>0</v>
      </c>
      <c r="AT28" s="85">
        <v>0</v>
      </c>
      <c r="AU28" s="85"/>
      <c r="AV28" s="85"/>
      <c r="AW28" s="85"/>
      <c r="AX28" s="85"/>
      <c r="AY28" s="85"/>
      <c r="AZ28" s="85"/>
      <c r="BA28" s="85"/>
      <c r="BB28" s="85"/>
      <c r="BC28" s="85"/>
      <c r="BD28" s="85"/>
      <c r="BE28" s="85"/>
      <c r="BF28" s="85"/>
      <c r="BG28" s="85"/>
      <c r="BH28" s="85"/>
    </row>
    <row r="29" spans="1:60" x14ac:dyDescent="0.3">
      <c r="A29" s="70" t="s">
        <v>416</v>
      </c>
      <c r="B29" s="70" t="s">
        <v>416</v>
      </c>
      <c r="C29" s="71"/>
      <c r="D29" s="72"/>
      <c r="E29" s="73"/>
      <c r="F29" s="74"/>
      <c r="G29" s="71"/>
      <c r="H29" s="75"/>
      <c r="I29" s="76"/>
      <c r="J29" s="76"/>
      <c r="K29" s="36"/>
      <c r="L29" s="83"/>
      <c r="M29" s="83"/>
      <c r="N29" s="78"/>
      <c r="O29" s="85" t="s">
        <v>179</v>
      </c>
      <c r="P29" s="87">
        <v>43862.431284722225</v>
      </c>
      <c r="Q29" s="85" t="s">
        <v>1893</v>
      </c>
      <c r="R29" s="85"/>
      <c r="S29" s="85"/>
      <c r="T29" s="85" t="s">
        <v>442</v>
      </c>
      <c r="U29" s="85"/>
      <c r="V29" s="88" t="s">
        <v>1484</v>
      </c>
      <c r="W29" s="87">
        <v>43862.431284722225</v>
      </c>
      <c r="X29" s="90">
        <v>43862</v>
      </c>
      <c r="Y29" s="91" t="s">
        <v>2162</v>
      </c>
      <c r="Z29" s="88" t="s">
        <v>2528</v>
      </c>
      <c r="AA29" s="85"/>
      <c r="AB29" s="85"/>
      <c r="AC29" s="91" t="s">
        <v>2914</v>
      </c>
      <c r="AD29" s="85"/>
      <c r="AE29" s="85" t="b">
        <v>0</v>
      </c>
      <c r="AF29" s="85">
        <v>29</v>
      </c>
      <c r="AG29" s="91" t="s">
        <v>778</v>
      </c>
      <c r="AH29" s="85" t="b">
        <v>0</v>
      </c>
      <c r="AI29" s="85" t="s">
        <v>783</v>
      </c>
      <c r="AJ29" s="85"/>
      <c r="AK29" s="91" t="s">
        <v>778</v>
      </c>
      <c r="AL29" s="85" t="b">
        <v>0</v>
      </c>
      <c r="AM29" s="85">
        <v>1</v>
      </c>
      <c r="AN29" s="91" t="s">
        <v>778</v>
      </c>
      <c r="AO29" s="85" t="s">
        <v>786</v>
      </c>
      <c r="AP29" s="85" t="b">
        <v>0</v>
      </c>
      <c r="AQ29" s="91" t="s">
        <v>2914</v>
      </c>
      <c r="AR29" s="85" t="s">
        <v>179</v>
      </c>
      <c r="AS29" s="85">
        <v>0</v>
      </c>
      <c r="AT29" s="85">
        <v>0</v>
      </c>
      <c r="AU29" s="85"/>
      <c r="AV29" s="85"/>
      <c r="AW29" s="85"/>
      <c r="AX29" s="85"/>
      <c r="AY29" s="85"/>
      <c r="AZ29" s="85"/>
      <c r="BA29" s="85"/>
      <c r="BB29" s="85"/>
      <c r="BC29" s="85"/>
      <c r="BD29" s="85"/>
      <c r="BE29" s="85"/>
      <c r="BF29" s="85"/>
      <c r="BG29" s="85"/>
      <c r="BH29" s="85"/>
    </row>
    <row r="30" spans="1:60" x14ac:dyDescent="0.3">
      <c r="A30" s="70" t="s">
        <v>1729</v>
      </c>
      <c r="B30" s="70" t="s">
        <v>416</v>
      </c>
      <c r="C30" s="71"/>
      <c r="D30" s="72"/>
      <c r="E30" s="73"/>
      <c r="F30" s="74"/>
      <c r="G30" s="71"/>
      <c r="H30" s="75"/>
      <c r="I30" s="76"/>
      <c r="J30" s="76"/>
      <c r="K30" s="36"/>
      <c r="L30" s="83"/>
      <c r="M30" s="83"/>
      <c r="N30" s="78"/>
      <c r="O30" s="85" t="s">
        <v>418</v>
      </c>
      <c r="P30" s="87">
        <v>43862.680150462962</v>
      </c>
      <c r="Q30" s="85" t="s">
        <v>1893</v>
      </c>
      <c r="R30" s="85"/>
      <c r="S30" s="85"/>
      <c r="T30" s="85" t="s">
        <v>442</v>
      </c>
      <c r="U30" s="85"/>
      <c r="V30" s="88" t="s">
        <v>1996</v>
      </c>
      <c r="W30" s="87">
        <v>43862.680150462962</v>
      </c>
      <c r="X30" s="90">
        <v>43862</v>
      </c>
      <c r="Y30" s="91" t="s">
        <v>2163</v>
      </c>
      <c r="Z30" s="88" t="s">
        <v>2529</v>
      </c>
      <c r="AA30" s="85"/>
      <c r="AB30" s="85"/>
      <c r="AC30" s="91" t="s">
        <v>2915</v>
      </c>
      <c r="AD30" s="85"/>
      <c r="AE30" s="85" t="b">
        <v>0</v>
      </c>
      <c r="AF30" s="85">
        <v>0</v>
      </c>
      <c r="AG30" s="91" t="s">
        <v>778</v>
      </c>
      <c r="AH30" s="85" t="b">
        <v>0</v>
      </c>
      <c r="AI30" s="85" t="s">
        <v>783</v>
      </c>
      <c r="AJ30" s="85"/>
      <c r="AK30" s="91" t="s">
        <v>778</v>
      </c>
      <c r="AL30" s="85" t="b">
        <v>0</v>
      </c>
      <c r="AM30" s="85">
        <v>1</v>
      </c>
      <c r="AN30" s="91" t="s">
        <v>2914</v>
      </c>
      <c r="AO30" s="85" t="s">
        <v>786</v>
      </c>
      <c r="AP30" s="85" t="b">
        <v>0</v>
      </c>
      <c r="AQ30" s="91" t="s">
        <v>2914</v>
      </c>
      <c r="AR30" s="85" t="s">
        <v>179</v>
      </c>
      <c r="AS30" s="85">
        <v>0</v>
      </c>
      <c r="AT30" s="85">
        <v>0</v>
      </c>
      <c r="AU30" s="85"/>
      <c r="AV30" s="85"/>
      <c r="AW30" s="85"/>
      <c r="AX30" s="85"/>
      <c r="AY30" s="85"/>
      <c r="AZ30" s="85"/>
      <c r="BA30" s="85"/>
      <c r="BB30" s="85"/>
      <c r="BC30" s="85"/>
      <c r="BD30" s="85"/>
      <c r="BE30" s="85"/>
      <c r="BF30" s="85"/>
      <c r="BG30" s="85"/>
      <c r="BH30" s="85"/>
    </row>
    <row r="31" spans="1:60" x14ac:dyDescent="0.3">
      <c r="A31" s="70" t="s">
        <v>297</v>
      </c>
      <c r="B31" s="70" t="s">
        <v>233</v>
      </c>
      <c r="C31" s="71"/>
      <c r="D31" s="72"/>
      <c r="E31" s="73"/>
      <c r="F31" s="74"/>
      <c r="G31" s="71"/>
      <c r="H31" s="75"/>
      <c r="I31" s="76"/>
      <c r="J31" s="76"/>
      <c r="K31" s="36"/>
      <c r="L31" s="83"/>
      <c r="M31" s="83"/>
      <c r="N31" s="78"/>
      <c r="O31" s="85" t="s">
        <v>418</v>
      </c>
      <c r="P31" s="87">
        <v>43862.685937499999</v>
      </c>
      <c r="Q31" s="85" t="s">
        <v>1883</v>
      </c>
      <c r="R31" s="85"/>
      <c r="S31" s="85"/>
      <c r="T31" s="85"/>
      <c r="U31" s="85"/>
      <c r="V31" s="88" t="s">
        <v>525</v>
      </c>
      <c r="W31" s="87">
        <v>43862.685937499999</v>
      </c>
      <c r="X31" s="90">
        <v>43862</v>
      </c>
      <c r="Y31" s="91" t="s">
        <v>2164</v>
      </c>
      <c r="Z31" s="88" t="s">
        <v>2530</v>
      </c>
      <c r="AA31" s="85"/>
      <c r="AB31" s="85"/>
      <c r="AC31" s="91" t="s">
        <v>2916</v>
      </c>
      <c r="AD31" s="85"/>
      <c r="AE31" s="85" t="b">
        <v>0</v>
      </c>
      <c r="AF31" s="85">
        <v>0</v>
      </c>
      <c r="AG31" s="91" t="s">
        <v>778</v>
      </c>
      <c r="AH31" s="85" t="b">
        <v>0</v>
      </c>
      <c r="AI31" s="85" t="s">
        <v>783</v>
      </c>
      <c r="AJ31" s="85"/>
      <c r="AK31" s="91" t="s">
        <v>778</v>
      </c>
      <c r="AL31" s="85" t="b">
        <v>0</v>
      </c>
      <c r="AM31" s="85">
        <v>5</v>
      </c>
      <c r="AN31" s="91" t="s">
        <v>2977</v>
      </c>
      <c r="AO31" s="85" t="s">
        <v>786</v>
      </c>
      <c r="AP31" s="85" t="b">
        <v>0</v>
      </c>
      <c r="AQ31" s="91" t="s">
        <v>2977</v>
      </c>
      <c r="AR31" s="85" t="s">
        <v>179</v>
      </c>
      <c r="AS31" s="85">
        <v>0</v>
      </c>
      <c r="AT31" s="85">
        <v>0</v>
      </c>
      <c r="AU31" s="85"/>
      <c r="AV31" s="85"/>
      <c r="AW31" s="85"/>
      <c r="AX31" s="85"/>
      <c r="AY31" s="85"/>
      <c r="AZ31" s="85"/>
      <c r="BA31" s="85"/>
      <c r="BB31" s="85"/>
      <c r="BC31" s="85"/>
      <c r="BD31" s="85"/>
      <c r="BE31" s="85"/>
      <c r="BF31" s="85"/>
      <c r="BG31" s="85"/>
      <c r="BH31" s="85"/>
    </row>
    <row r="32" spans="1:60" x14ac:dyDescent="0.3">
      <c r="A32" s="70" t="s">
        <v>342</v>
      </c>
      <c r="B32" s="70" t="s">
        <v>351</v>
      </c>
      <c r="C32" s="71"/>
      <c r="D32" s="72"/>
      <c r="E32" s="73"/>
      <c r="F32" s="74"/>
      <c r="G32" s="71"/>
      <c r="H32" s="75"/>
      <c r="I32" s="76"/>
      <c r="J32" s="76"/>
      <c r="K32" s="36"/>
      <c r="L32" s="83"/>
      <c r="M32" s="83"/>
      <c r="N32" s="78"/>
      <c r="O32" s="85" t="s">
        <v>418</v>
      </c>
      <c r="P32" s="87">
        <v>43862.718819444446</v>
      </c>
      <c r="Q32" s="85" t="s">
        <v>1891</v>
      </c>
      <c r="R32" s="85"/>
      <c r="S32" s="85"/>
      <c r="T32" s="85" t="s">
        <v>442</v>
      </c>
      <c r="U32" s="85"/>
      <c r="V32" s="88" t="s">
        <v>567</v>
      </c>
      <c r="W32" s="87">
        <v>43862.718819444446</v>
      </c>
      <c r="X32" s="90">
        <v>43862</v>
      </c>
      <c r="Y32" s="91" t="s">
        <v>2165</v>
      </c>
      <c r="Z32" s="88" t="s">
        <v>2531</v>
      </c>
      <c r="AA32" s="85"/>
      <c r="AB32" s="85"/>
      <c r="AC32" s="91" t="s">
        <v>2917</v>
      </c>
      <c r="AD32" s="85"/>
      <c r="AE32" s="85" t="b">
        <v>0</v>
      </c>
      <c r="AF32" s="85">
        <v>0</v>
      </c>
      <c r="AG32" s="91" t="s">
        <v>778</v>
      </c>
      <c r="AH32" s="85" t="b">
        <v>0</v>
      </c>
      <c r="AI32" s="85" t="s">
        <v>782</v>
      </c>
      <c r="AJ32" s="85"/>
      <c r="AK32" s="91" t="s">
        <v>778</v>
      </c>
      <c r="AL32" s="85" t="b">
        <v>0</v>
      </c>
      <c r="AM32" s="85">
        <v>11</v>
      </c>
      <c r="AN32" s="91" t="s">
        <v>3080</v>
      </c>
      <c r="AO32" s="85" t="s">
        <v>786</v>
      </c>
      <c r="AP32" s="85" t="b">
        <v>0</v>
      </c>
      <c r="AQ32" s="91" t="s">
        <v>3080</v>
      </c>
      <c r="AR32" s="85" t="s">
        <v>179</v>
      </c>
      <c r="AS32" s="85">
        <v>0</v>
      </c>
      <c r="AT32" s="85">
        <v>0</v>
      </c>
      <c r="AU32" s="85"/>
      <c r="AV32" s="85"/>
      <c r="AW32" s="85"/>
      <c r="AX32" s="85"/>
      <c r="AY32" s="85"/>
      <c r="AZ32" s="85"/>
      <c r="BA32" s="85"/>
      <c r="BB32" s="85"/>
      <c r="BC32" s="85"/>
      <c r="BD32" s="85"/>
      <c r="BE32" s="85"/>
      <c r="BF32" s="85"/>
      <c r="BG32" s="85"/>
      <c r="BH32" s="85"/>
    </row>
    <row r="33" spans="1:60" x14ac:dyDescent="0.3">
      <c r="A33" s="70" t="s">
        <v>304</v>
      </c>
      <c r="B33" s="70" t="s">
        <v>304</v>
      </c>
      <c r="C33" s="71"/>
      <c r="D33" s="72"/>
      <c r="E33" s="73"/>
      <c r="F33" s="74"/>
      <c r="G33" s="71"/>
      <c r="H33" s="75"/>
      <c r="I33" s="76"/>
      <c r="J33" s="76"/>
      <c r="K33" s="36"/>
      <c r="L33" s="83"/>
      <c r="M33" s="83"/>
      <c r="N33" s="78"/>
      <c r="O33" s="85" t="s">
        <v>179</v>
      </c>
      <c r="P33" s="87">
        <v>43862.745173611111</v>
      </c>
      <c r="Q33" s="85" t="s">
        <v>1894</v>
      </c>
      <c r="R33" s="85"/>
      <c r="S33" s="85"/>
      <c r="T33" s="85" t="s">
        <v>442</v>
      </c>
      <c r="U33" s="85"/>
      <c r="V33" s="88" t="s">
        <v>532</v>
      </c>
      <c r="W33" s="87">
        <v>43862.745173611111</v>
      </c>
      <c r="X33" s="90">
        <v>43862</v>
      </c>
      <c r="Y33" s="91" t="s">
        <v>2166</v>
      </c>
      <c r="Z33" s="88" t="s">
        <v>2532</v>
      </c>
      <c r="AA33" s="85"/>
      <c r="AB33" s="85"/>
      <c r="AC33" s="91" t="s">
        <v>2918</v>
      </c>
      <c r="AD33" s="85"/>
      <c r="AE33" s="85" t="b">
        <v>0</v>
      </c>
      <c r="AF33" s="85">
        <v>1</v>
      </c>
      <c r="AG33" s="91" t="s">
        <v>778</v>
      </c>
      <c r="AH33" s="85" t="b">
        <v>0</v>
      </c>
      <c r="AI33" s="85" t="s">
        <v>782</v>
      </c>
      <c r="AJ33" s="85"/>
      <c r="AK33" s="91" t="s">
        <v>778</v>
      </c>
      <c r="AL33" s="85" t="b">
        <v>0</v>
      </c>
      <c r="AM33" s="85">
        <v>1</v>
      </c>
      <c r="AN33" s="91" t="s">
        <v>778</v>
      </c>
      <c r="AO33" s="85" t="s">
        <v>786</v>
      </c>
      <c r="AP33" s="85" t="b">
        <v>0</v>
      </c>
      <c r="AQ33" s="91" t="s">
        <v>2918</v>
      </c>
      <c r="AR33" s="85" t="s">
        <v>179</v>
      </c>
      <c r="AS33" s="85">
        <v>0</v>
      </c>
      <c r="AT33" s="85">
        <v>0</v>
      </c>
      <c r="AU33" s="85"/>
      <c r="AV33" s="85"/>
      <c r="AW33" s="85"/>
      <c r="AX33" s="85"/>
      <c r="AY33" s="85"/>
      <c r="AZ33" s="85"/>
      <c r="BA33" s="85"/>
      <c r="BB33" s="85"/>
      <c r="BC33" s="85"/>
      <c r="BD33" s="85"/>
      <c r="BE33" s="85"/>
      <c r="BF33" s="85"/>
      <c r="BG33" s="85"/>
      <c r="BH33" s="85"/>
    </row>
    <row r="34" spans="1:60" x14ac:dyDescent="0.3">
      <c r="A34" s="70" t="s">
        <v>277</v>
      </c>
      <c r="B34" s="70" t="s">
        <v>392</v>
      </c>
      <c r="C34" s="71"/>
      <c r="D34" s="72"/>
      <c r="E34" s="73"/>
      <c r="F34" s="74"/>
      <c r="G34" s="71"/>
      <c r="H34" s="75"/>
      <c r="I34" s="76"/>
      <c r="J34" s="76"/>
      <c r="K34" s="36"/>
      <c r="L34" s="83"/>
      <c r="M34" s="83"/>
      <c r="N34" s="78"/>
      <c r="O34" s="85" t="s">
        <v>418</v>
      </c>
      <c r="P34" s="87">
        <v>43862.751712962963</v>
      </c>
      <c r="Q34" s="85" t="s">
        <v>423</v>
      </c>
      <c r="R34" s="85"/>
      <c r="S34" s="85"/>
      <c r="T34" s="85"/>
      <c r="U34" s="85"/>
      <c r="V34" s="88" t="s">
        <v>505</v>
      </c>
      <c r="W34" s="87">
        <v>43862.751712962963</v>
      </c>
      <c r="X34" s="90">
        <v>43862</v>
      </c>
      <c r="Y34" s="91" t="s">
        <v>645</v>
      </c>
      <c r="Z34" s="88" t="s">
        <v>698</v>
      </c>
      <c r="AA34" s="85"/>
      <c r="AB34" s="85"/>
      <c r="AC34" s="91" t="s">
        <v>739</v>
      </c>
      <c r="AD34" s="85"/>
      <c r="AE34" s="85" t="b">
        <v>0</v>
      </c>
      <c r="AF34" s="85">
        <v>0</v>
      </c>
      <c r="AG34" s="91" t="s">
        <v>778</v>
      </c>
      <c r="AH34" s="85" t="b">
        <v>0</v>
      </c>
      <c r="AI34" s="85" t="s">
        <v>782</v>
      </c>
      <c r="AJ34" s="85"/>
      <c r="AK34" s="91" t="s">
        <v>778</v>
      </c>
      <c r="AL34" s="85" t="b">
        <v>0</v>
      </c>
      <c r="AM34" s="85">
        <v>5</v>
      </c>
      <c r="AN34" s="91" t="s">
        <v>769</v>
      </c>
      <c r="AO34" s="85" t="s">
        <v>786</v>
      </c>
      <c r="AP34" s="85" t="b">
        <v>0</v>
      </c>
      <c r="AQ34" s="91" t="s">
        <v>769</v>
      </c>
      <c r="AR34" s="85" t="s">
        <v>179</v>
      </c>
      <c r="AS34" s="85">
        <v>0</v>
      </c>
      <c r="AT34" s="85">
        <v>0</v>
      </c>
      <c r="AU34" s="85"/>
      <c r="AV34" s="85"/>
      <c r="AW34" s="85"/>
      <c r="AX34" s="85"/>
      <c r="AY34" s="85"/>
      <c r="AZ34" s="85"/>
      <c r="BA34" s="85"/>
      <c r="BB34" s="85"/>
      <c r="BC34" s="85"/>
      <c r="BD34" s="85"/>
      <c r="BE34" s="85"/>
      <c r="BF34" s="85"/>
      <c r="BG34" s="85"/>
      <c r="BH34" s="85"/>
    </row>
    <row r="35" spans="1:60" x14ac:dyDescent="0.3">
      <c r="A35" s="70" t="s">
        <v>278</v>
      </c>
      <c r="B35" s="70" t="s">
        <v>278</v>
      </c>
      <c r="C35" s="71"/>
      <c r="D35" s="72"/>
      <c r="E35" s="73"/>
      <c r="F35" s="74"/>
      <c r="G35" s="71"/>
      <c r="H35" s="75"/>
      <c r="I35" s="76"/>
      <c r="J35" s="76"/>
      <c r="K35" s="36"/>
      <c r="L35" s="83"/>
      <c r="M35" s="83"/>
      <c r="N35" s="78"/>
      <c r="O35" s="85" t="s">
        <v>179</v>
      </c>
      <c r="P35" s="87">
        <v>43862.758483796293</v>
      </c>
      <c r="Q35" s="85" t="s">
        <v>1895</v>
      </c>
      <c r="R35" s="85"/>
      <c r="S35" s="85"/>
      <c r="T35" s="85" t="s">
        <v>442</v>
      </c>
      <c r="U35" s="85"/>
      <c r="V35" s="88" t="s">
        <v>506</v>
      </c>
      <c r="W35" s="87">
        <v>43862.758483796293</v>
      </c>
      <c r="X35" s="90">
        <v>43862</v>
      </c>
      <c r="Y35" s="91" t="s">
        <v>2167</v>
      </c>
      <c r="Z35" s="88" t="s">
        <v>2533</v>
      </c>
      <c r="AA35" s="85"/>
      <c r="AB35" s="85"/>
      <c r="AC35" s="91" t="s">
        <v>2919</v>
      </c>
      <c r="AD35" s="85"/>
      <c r="AE35" s="85" t="b">
        <v>0</v>
      </c>
      <c r="AF35" s="85">
        <v>3</v>
      </c>
      <c r="AG35" s="91" t="s">
        <v>778</v>
      </c>
      <c r="AH35" s="85" t="b">
        <v>0</v>
      </c>
      <c r="AI35" s="85" t="s">
        <v>783</v>
      </c>
      <c r="AJ35" s="85"/>
      <c r="AK35" s="91" t="s">
        <v>778</v>
      </c>
      <c r="AL35" s="85" t="b">
        <v>0</v>
      </c>
      <c r="AM35" s="85">
        <v>0</v>
      </c>
      <c r="AN35" s="91" t="s">
        <v>778</v>
      </c>
      <c r="AO35" s="85" t="s">
        <v>786</v>
      </c>
      <c r="AP35" s="85" t="b">
        <v>0</v>
      </c>
      <c r="AQ35" s="91" t="s">
        <v>2919</v>
      </c>
      <c r="AR35" s="85" t="s">
        <v>179</v>
      </c>
      <c r="AS35" s="85">
        <v>0</v>
      </c>
      <c r="AT35" s="85">
        <v>0</v>
      </c>
      <c r="AU35" s="85"/>
      <c r="AV35" s="85"/>
      <c r="AW35" s="85"/>
      <c r="AX35" s="85"/>
      <c r="AY35" s="85"/>
      <c r="AZ35" s="85"/>
      <c r="BA35" s="85"/>
      <c r="BB35" s="85"/>
      <c r="BC35" s="85"/>
      <c r="BD35" s="85"/>
      <c r="BE35" s="85"/>
      <c r="BF35" s="85"/>
      <c r="BG35" s="85"/>
      <c r="BH35" s="85"/>
    </row>
    <row r="36" spans="1:60" x14ac:dyDescent="0.3">
      <c r="A36" s="70" t="s">
        <v>278</v>
      </c>
      <c r="B36" s="70" t="s">
        <v>278</v>
      </c>
      <c r="C36" s="71"/>
      <c r="D36" s="72"/>
      <c r="E36" s="73"/>
      <c r="F36" s="74"/>
      <c r="G36" s="71"/>
      <c r="H36" s="75"/>
      <c r="I36" s="76"/>
      <c r="J36" s="76"/>
      <c r="K36" s="36"/>
      <c r="L36" s="83"/>
      <c r="M36" s="83"/>
      <c r="N36" s="78"/>
      <c r="O36" s="85" t="s">
        <v>179</v>
      </c>
      <c r="P36" s="87">
        <v>43862.758888888886</v>
      </c>
      <c r="Q36" s="85" t="s">
        <v>1896</v>
      </c>
      <c r="R36" s="85"/>
      <c r="S36" s="85"/>
      <c r="T36" s="85" t="s">
        <v>442</v>
      </c>
      <c r="U36" s="85"/>
      <c r="V36" s="88" t="s">
        <v>506</v>
      </c>
      <c r="W36" s="87">
        <v>43862.758888888886</v>
      </c>
      <c r="X36" s="90">
        <v>43862</v>
      </c>
      <c r="Y36" s="91" t="s">
        <v>2168</v>
      </c>
      <c r="Z36" s="88" t="s">
        <v>2534</v>
      </c>
      <c r="AA36" s="85"/>
      <c r="AB36" s="85"/>
      <c r="AC36" s="91" t="s">
        <v>2920</v>
      </c>
      <c r="AD36" s="85"/>
      <c r="AE36" s="85" t="b">
        <v>0</v>
      </c>
      <c r="AF36" s="85">
        <v>1</v>
      </c>
      <c r="AG36" s="91" t="s">
        <v>778</v>
      </c>
      <c r="AH36" s="85" t="b">
        <v>0</v>
      </c>
      <c r="AI36" s="85" t="s">
        <v>3281</v>
      </c>
      <c r="AJ36" s="85"/>
      <c r="AK36" s="91" t="s">
        <v>778</v>
      </c>
      <c r="AL36" s="85" t="b">
        <v>0</v>
      </c>
      <c r="AM36" s="85">
        <v>0</v>
      </c>
      <c r="AN36" s="91" t="s">
        <v>778</v>
      </c>
      <c r="AO36" s="85" t="s">
        <v>786</v>
      </c>
      <c r="AP36" s="85" t="b">
        <v>0</v>
      </c>
      <c r="AQ36" s="91" t="s">
        <v>2920</v>
      </c>
      <c r="AR36" s="85" t="s">
        <v>179</v>
      </c>
      <c r="AS36" s="85">
        <v>0</v>
      </c>
      <c r="AT36" s="85">
        <v>0</v>
      </c>
      <c r="AU36" s="85"/>
      <c r="AV36" s="85"/>
      <c r="AW36" s="85"/>
      <c r="AX36" s="85"/>
      <c r="AY36" s="85"/>
      <c r="AZ36" s="85"/>
      <c r="BA36" s="85"/>
      <c r="BB36" s="85"/>
      <c r="BC36" s="85"/>
      <c r="BD36" s="85"/>
      <c r="BE36" s="85"/>
      <c r="BF36" s="85"/>
      <c r="BG36" s="85"/>
      <c r="BH36" s="85"/>
    </row>
    <row r="37" spans="1:60" x14ac:dyDescent="0.3">
      <c r="A37" s="70" t="s">
        <v>279</v>
      </c>
      <c r="B37" s="70" t="s">
        <v>279</v>
      </c>
      <c r="C37" s="71"/>
      <c r="D37" s="72"/>
      <c r="E37" s="73"/>
      <c r="F37" s="74"/>
      <c r="G37" s="71"/>
      <c r="H37" s="75"/>
      <c r="I37" s="76"/>
      <c r="J37" s="76"/>
      <c r="K37" s="36"/>
      <c r="L37" s="83"/>
      <c r="M37" s="83"/>
      <c r="N37" s="78"/>
      <c r="O37" s="85" t="s">
        <v>179</v>
      </c>
      <c r="P37" s="87">
        <v>43862.759120370371</v>
      </c>
      <c r="Q37" s="85" t="s">
        <v>424</v>
      </c>
      <c r="R37" s="85"/>
      <c r="S37" s="85"/>
      <c r="T37" s="85" t="s">
        <v>437</v>
      </c>
      <c r="U37" s="85"/>
      <c r="V37" s="88" t="s">
        <v>507</v>
      </c>
      <c r="W37" s="87">
        <v>43862.759120370371</v>
      </c>
      <c r="X37" s="90">
        <v>43862</v>
      </c>
      <c r="Y37" s="91" t="s">
        <v>646</v>
      </c>
      <c r="Z37" s="88" t="s">
        <v>699</v>
      </c>
      <c r="AA37" s="85"/>
      <c r="AB37" s="85"/>
      <c r="AC37" s="91" t="s">
        <v>740</v>
      </c>
      <c r="AD37" s="85"/>
      <c r="AE37" s="85" t="b">
        <v>0</v>
      </c>
      <c r="AF37" s="85">
        <v>1</v>
      </c>
      <c r="AG37" s="91" t="s">
        <v>778</v>
      </c>
      <c r="AH37" s="85" t="b">
        <v>0</v>
      </c>
      <c r="AI37" s="85" t="s">
        <v>782</v>
      </c>
      <c r="AJ37" s="85"/>
      <c r="AK37" s="91" t="s">
        <v>778</v>
      </c>
      <c r="AL37" s="85" t="b">
        <v>0</v>
      </c>
      <c r="AM37" s="85">
        <v>0</v>
      </c>
      <c r="AN37" s="91" t="s">
        <v>778</v>
      </c>
      <c r="AO37" s="85" t="s">
        <v>790</v>
      </c>
      <c r="AP37" s="85" t="b">
        <v>0</v>
      </c>
      <c r="AQ37" s="91" t="s">
        <v>740</v>
      </c>
      <c r="AR37" s="85" t="s">
        <v>179</v>
      </c>
      <c r="AS37" s="85">
        <v>0</v>
      </c>
      <c r="AT37" s="85">
        <v>0</v>
      </c>
      <c r="AU37" s="85"/>
      <c r="AV37" s="85"/>
      <c r="AW37" s="85"/>
      <c r="AX37" s="85"/>
      <c r="AY37" s="85"/>
      <c r="AZ37" s="85"/>
      <c r="BA37" s="85"/>
      <c r="BB37" s="85"/>
      <c r="BC37" s="85"/>
      <c r="BD37" s="85"/>
      <c r="BE37" s="85"/>
      <c r="BF37" s="85"/>
      <c r="BG37" s="85"/>
      <c r="BH37" s="85"/>
    </row>
    <row r="38" spans="1:60" x14ac:dyDescent="0.3">
      <c r="A38" s="70" t="s">
        <v>1730</v>
      </c>
      <c r="B38" s="70" t="s">
        <v>1730</v>
      </c>
      <c r="C38" s="71"/>
      <c r="D38" s="72"/>
      <c r="E38" s="73"/>
      <c r="F38" s="74"/>
      <c r="G38" s="71"/>
      <c r="H38" s="75"/>
      <c r="I38" s="76"/>
      <c r="J38" s="76"/>
      <c r="K38" s="36"/>
      <c r="L38" s="83"/>
      <c r="M38" s="83"/>
      <c r="N38" s="78"/>
      <c r="O38" s="85" t="s">
        <v>179</v>
      </c>
      <c r="P38" s="87">
        <v>43862.769293981481</v>
      </c>
      <c r="Q38" s="85" t="s">
        <v>1897</v>
      </c>
      <c r="R38" s="85"/>
      <c r="S38" s="85"/>
      <c r="T38" s="85" t="s">
        <v>442</v>
      </c>
      <c r="U38" s="85"/>
      <c r="V38" s="88" t="s">
        <v>1997</v>
      </c>
      <c r="W38" s="87">
        <v>43862.769293981481</v>
      </c>
      <c r="X38" s="90">
        <v>43862</v>
      </c>
      <c r="Y38" s="91" t="s">
        <v>2169</v>
      </c>
      <c r="Z38" s="88" t="s">
        <v>2535</v>
      </c>
      <c r="AA38" s="85"/>
      <c r="AB38" s="85"/>
      <c r="AC38" s="91" t="s">
        <v>2921</v>
      </c>
      <c r="AD38" s="85"/>
      <c r="AE38" s="85" t="b">
        <v>0</v>
      </c>
      <c r="AF38" s="85">
        <v>1</v>
      </c>
      <c r="AG38" s="91" t="s">
        <v>778</v>
      </c>
      <c r="AH38" s="85" t="b">
        <v>0</v>
      </c>
      <c r="AI38" s="85" t="s">
        <v>782</v>
      </c>
      <c r="AJ38" s="85"/>
      <c r="AK38" s="91" t="s">
        <v>778</v>
      </c>
      <c r="AL38" s="85" t="b">
        <v>0</v>
      </c>
      <c r="AM38" s="85">
        <v>0</v>
      </c>
      <c r="AN38" s="91" t="s">
        <v>778</v>
      </c>
      <c r="AO38" s="85" t="s">
        <v>786</v>
      </c>
      <c r="AP38" s="85" t="b">
        <v>0</v>
      </c>
      <c r="AQ38" s="91" t="s">
        <v>2921</v>
      </c>
      <c r="AR38" s="85" t="s">
        <v>179</v>
      </c>
      <c r="AS38" s="85">
        <v>0</v>
      </c>
      <c r="AT38" s="85">
        <v>0</v>
      </c>
      <c r="AU38" s="85"/>
      <c r="AV38" s="85"/>
      <c r="AW38" s="85"/>
      <c r="AX38" s="85"/>
      <c r="AY38" s="85"/>
      <c r="AZ38" s="85"/>
      <c r="BA38" s="85"/>
      <c r="BB38" s="85"/>
      <c r="BC38" s="85"/>
      <c r="BD38" s="85"/>
      <c r="BE38" s="85"/>
      <c r="BF38" s="85"/>
      <c r="BG38" s="85"/>
      <c r="BH38" s="85"/>
    </row>
    <row r="39" spans="1:60" x14ac:dyDescent="0.3">
      <c r="A39" s="70" t="s">
        <v>1731</v>
      </c>
      <c r="B39" s="70" t="s">
        <v>404</v>
      </c>
      <c r="C39" s="71"/>
      <c r="D39" s="72"/>
      <c r="E39" s="73"/>
      <c r="F39" s="74"/>
      <c r="G39" s="71"/>
      <c r="H39" s="75"/>
      <c r="I39" s="76"/>
      <c r="J39" s="76"/>
      <c r="K39" s="36"/>
      <c r="L39" s="83"/>
      <c r="M39" s="83"/>
      <c r="N39" s="78"/>
      <c r="O39" s="85" t="s">
        <v>418</v>
      </c>
      <c r="P39" s="87">
        <v>43862.773078703707</v>
      </c>
      <c r="Q39" s="85" t="s">
        <v>1898</v>
      </c>
      <c r="R39" s="85"/>
      <c r="S39" s="85"/>
      <c r="T39" s="85"/>
      <c r="U39" s="85"/>
      <c r="V39" s="88" t="s">
        <v>1998</v>
      </c>
      <c r="W39" s="87">
        <v>43862.773078703707</v>
      </c>
      <c r="X39" s="90">
        <v>43862</v>
      </c>
      <c r="Y39" s="91" t="s">
        <v>2170</v>
      </c>
      <c r="Z39" s="88" t="s">
        <v>2536</v>
      </c>
      <c r="AA39" s="85"/>
      <c r="AB39" s="85"/>
      <c r="AC39" s="91" t="s">
        <v>2922</v>
      </c>
      <c r="AD39" s="85"/>
      <c r="AE39" s="85" t="b">
        <v>0</v>
      </c>
      <c r="AF39" s="85">
        <v>0</v>
      </c>
      <c r="AG39" s="91" t="s">
        <v>778</v>
      </c>
      <c r="AH39" s="85" t="b">
        <v>0</v>
      </c>
      <c r="AI39" s="85" t="s">
        <v>782</v>
      </c>
      <c r="AJ39" s="85"/>
      <c r="AK39" s="91" t="s">
        <v>778</v>
      </c>
      <c r="AL39" s="85" t="b">
        <v>0</v>
      </c>
      <c r="AM39" s="85">
        <v>91</v>
      </c>
      <c r="AN39" s="91" t="s">
        <v>3265</v>
      </c>
      <c r="AO39" s="85" t="s">
        <v>786</v>
      </c>
      <c r="AP39" s="85" t="b">
        <v>0</v>
      </c>
      <c r="AQ39" s="91" t="s">
        <v>3265</v>
      </c>
      <c r="AR39" s="85" t="s">
        <v>179</v>
      </c>
      <c r="AS39" s="85">
        <v>0</v>
      </c>
      <c r="AT39" s="85">
        <v>0</v>
      </c>
      <c r="AU39" s="85"/>
      <c r="AV39" s="85"/>
      <c r="AW39" s="85"/>
      <c r="AX39" s="85"/>
      <c r="AY39" s="85"/>
      <c r="AZ39" s="85"/>
      <c r="BA39" s="85"/>
      <c r="BB39" s="85"/>
      <c r="BC39" s="85"/>
      <c r="BD39" s="85"/>
      <c r="BE39" s="85"/>
      <c r="BF39" s="85"/>
      <c r="BG39" s="85"/>
      <c r="BH39" s="85"/>
    </row>
    <row r="40" spans="1:60" x14ac:dyDescent="0.3">
      <c r="A40" s="70" t="s">
        <v>1732</v>
      </c>
      <c r="B40" s="70" t="s">
        <v>404</v>
      </c>
      <c r="C40" s="71"/>
      <c r="D40" s="72"/>
      <c r="E40" s="73"/>
      <c r="F40" s="74"/>
      <c r="G40" s="71"/>
      <c r="H40" s="75"/>
      <c r="I40" s="76"/>
      <c r="J40" s="76"/>
      <c r="K40" s="36"/>
      <c r="L40" s="83"/>
      <c r="M40" s="83"/>
      <c r="N40" s="78"/>
      <c r="O40" s="85" t="s">
        <v>418</v>
      </c>
      <c r="P40" s="87">
        <v>43862.774560185186</v>
      </c>
      <c r="Q40" s="85" t="s">
        <v>1898</v>
      </c>
      <c r="R40" s="85"/>
      <c r="S40" s="85"/>
      <c r="T40" s="85"/>
      <c r="U40" s="85"/>
      <c r="V40" s="88" t="s">
        <v>1999</v>
      </c>
      <c r="W40" s="87">
        <v>43862.774560185186</v>
      </c>
      <c r="X40" s="90">
        <v>43862</v>
      </c>
      <c r="Y40" s="91" t="s">
        <v>2171</v>
      </c>
      <c r="Z40" s="88" t="s">
        <v>2537</v>
      </c>
      <c r="AA40" s="85"/>
      <c r="AB40" s="85"/>
      <c r="AC40" s="91" t="s">
        <v>2923</v>
      </c>
      <c r="AD40" s="85"/>
      <c r="AE40" s="85" t="b">
        <v>0</v>
      </c>
      <c r="AF40" s="85">
        <v>0</v>
      </c>
      <c r="AG40" s="91" t="s">
        <v>778</v>
      </c>
      <c r="AH40" s="85" t="b">
        <v>0</v>
      </c>
      <c r="AI40" s="85" t="s">
        <v>782</v>
      </c>
      <c r="AJ40" s="85"/>
      <c r="AK40" s="91" t="s">
        <v>778</v>
      </c>
      <c r="AL40" s="85" t="b">
        <v>0</v>
      </c>
      <c r="AM40" s="85">
        <v>91</v>
      </c>
      <c r="AN40" s="91" t="s">
        <v>3265</v>
      </c>
      <c r="AO40" s="85" t="s">
        <v>786</v>
      </c>
      <c r="AP40" s="85" t="b">
        <v>0</v>
      </c>
      <c r="AQ40" s="91" t="s">
        <v>3265</v>
      </c>
      <c r="AR40" s="85" t="s">
        <v>179</v>
      </c>
      <c r="AS40" s="85">
        <v>0</v>
      </c>
      <c r="AT40" s="85">
        <v>0</v>
      </c>
      <c r="AU40" s="85"/>
      <c r="AV40" s="85"/>
      <c r="AW40" s="85"/>
      <c r="AX40" s="85"/>
      <c r="AY40" s="85"/>
      <c r="AZ40" s="85"/>
      <c r="BA40" s="85"/>
      <c r="BB40" s="85"/>
      <c r="BC40" s="85"/>
      <c r="BD40" s="85"/>
      <c r="BE40" s="85"/>
      <c r="BF40" s="85"/>
      <c r="BG40" s="85"/>
      <c r="BH40" s="85"/>
    </row>
    <row r="41" spans="1:60" x14ac:dyDescent="0.3">
      <c r="A41" s="70" t="s">
        <v>226</v>
      </c>
      <c r="B41" s="70" t="s">
        <v>404</v>
      </c>
      <c r="C41" s="71"/>
      <c r="D41" s="72"/>
      <c r="E41" s="73"/>
      <c r="F41" s="74"/>
      <c r="G41" s="71"/>
      <c r="H41" s="75"/>
      <c r="I41" s="76"/>
      <c r="J41" s="76"/>
      <c r="K41" s="36"/>
      <c r="L41" s="83"/>
      <c r="M41" s="83"/>
      <c r="N41" s="78"/>
      <c r="O41" s="85" t="s">
        <v>418</v>
      </c>
      <c r="P41" s="87">
        <v>43862.774594907409</v>
      </c>
      <c r="Q41" s="85" t="s">
        <v>1898</v>
      </c>
      <c r="R41" s="85"/>
      <c r="S41" s="85"/>
      <c r="T41" s="85"/>
      <c r="U41" s="85"/>
      <c r="V41" s="88" t="s">
        <v>455</v>
      </c>
      <c r="W41" s="87">
        <v>43862.774594907409</v>
      </c>
      <c r="X41" s="90">
        <v>43862</v>
      </c>
      <c r="Y41" s="91" t="s">
        <v>2172</v>
      </c>
      <c r="Z41" s="88" t="s">
        <v>2538</v>
      </c>
      <c r="AA41" s="85"/>
      <c r="AB41" s="85"/>
      <c r="AC41" s="91" t="s">
        <v>2924</v>
      </c>
      <c r="AD41" s="85"/>
      <c r="AE41" s="85" t="b">
        <v>0</v>
      </c>
      <c r="AF41" s="85">
        <v>0</v>
      </c>
      <c r="AG41" s="91" t="s">
        <v>778</v>
      </c>
      <c r="AH41" s="85" t="b">
        <v>0</v>
      </c>
      <c r="AI41" s="85" t="s">
        <v>782</v>
      </c>
      <c r="AJ41" s="85"/>
      <c r="AK41" s="91" t="s">
        <v>778</v>
      </c>
      <c r="AL41" s="85" t="b">
        <v>0</v>
      </c>
      <c r="AM41" s="85">
        <v>91</v>
      </c>
      <c r="AN41" s="91" t="s">
        <v>3265</v>
      </c>
      <c r="AO41" s="85" t="s">
        <v>786</v>
      </c>
      <c r="AP41" s="85" t="b">
        <v>0</v>
      </c>
      <c r="AQ41" s="91" t="s">
        <v>3265</v>
      </c>
      <c r="AR41" s="85" t="s">
        <v>179</v>
      </c>
      <c r="AS41" s="85">
        <v>0</v>
      </c>
      <c r="AT41" s="85">
        <v>0</v>
      </c>
      <c r="AU41" s="85"/>
      <c r="AV41" s="85"/>
      <c r="AW41" s="85"/>
      <c r="AX41" s="85"/>
      <c r="AY41" s="85"/>
      <c r="AZ41" s="85"/>
      <c r="BA41" s="85"/>
      <c r="BB41" s="85"/>
      <c r="BC41" s="85"/>
      <c r="BD41" s="85"/>
      <c r="BE41" s="85"/>
      <c r="BF41" s="85"/>
      <c r="BG41" s="85"/>
      <c r="BH41" s="85"/>
    </row>
    <row r="42" spans="1:60" x14ac:dyDescent="0.3">
      <c r="A42" s="70" t="s">
        <v>1733</v>
      </c>
      <c r="B42" s="70" t="s">
        <v>351</v>
      </c>
      <c r="C42" s="71"/>
      <c r="D42" s="72"/>
      <c r="E42" s="73"/>
      <c r="F42" s="74"/>
      <c r="G42" s="71"/>
      <c r="H42" s="75"/>
      <c r="I42" s="76"/>
      <c r="J42" s="76"/>
      <c r="K42" s="36"/>
      <c r="L42" s="83"/>
      <c r="M42" s="83"/>
      <c r="N42" s="78"/>
      <c r="O42" s="85" t="s">
        <v>418</v>
      </c>
      <c r="P42" s="87">
        <v>43862.775393518517</v>
      </c>
      <c r="Q42" s="85" t="s">
        <v>1891</v>
      </c>
      <c r="R42" s="85"/>
      <c r="S42" s="85"/>
      <c r="T42" s="85" t="s">
        <v>442</v>
      </c>
      <c r="U42" s="85"/>
      <c r="V42" s="88" t="s">
        <v>2000</v>
      </c>
      <c r="W42" s="87">
        <v>43862.775393518517</v>
      </c>
      <c r="X42" s="90">
        <v>43862</v>
      </c>
      <c r="Y42" s="91" t="s">
        <v>2173</v>
      </c>
      <c r="Z42" s="88" t="s">
        <v>2539</v>
      </c>
      <c r="AA42" s="85"/>
      <c r="AB42" s="85"/>
      <c r="AC42" s="91" t="s">
        <v>2925</v>
      </c>
      <c r="AD42" s="85"/>
      <c r="AE42" s="85" t="b">
        <v>0</v>
      </c>
      <c r="AF42" s="85">
        <v>0</v>
      </c>
      <c r="AG42" s="91" t="s">
        <v>778</v>
      </c>
      <c r="AH42" s="85" t="b">
        <v>0</v>
      </c>
      <c r="AI42" s="85" t="s">
        <v>782</v>
      </c>
      <c r="AJ42" s="85"/>
      <c r="AK42" s="91" t="s">
        <v>778</v>
      </c>
      <c r="AL42" s="85" t="b">
        <v>0</v>
      </c>
      <c r="AM42" s="85">
        <v>11</v>
      </c>
      <c r="AN42" s="91" t="s">
        <v>3080</v>
      </c>
      <c r="AO42" s="85" t="s">
        <v>786</v>
      </c>
      <c r="AP42" s="85" t="b">
        <v>0</v>
      </c>
      <c r="AQ42" s="91" t="s">
        <v>3080</v>
      </c>
      <c r="AR42" s="85" t="s">
        <v>179</v>
      </c>
      <c r="AS42" s="85">
        <v>0</v>
      </c>
      <c r="AT42" s="85">
        <v>0</v>
      </c>
      <c r="AU42" s="85"/>
      <c r="AV42" s="85"/>
      <c r="AW42" s="85"/>
      <c r="AX42" s="85"/>
      <c r="AY42" s="85"/>
      <c r="AZ42" s="85"/>
      <c r="BA42" s="85"/>
      <c r="BB42" s="85"/>
      <c r="BC42" s="85"/>
      <c r="BD42" s="85"/>
      <c r="BE42" s="85"/>
      <c r="BF42" s="85"/>
      <c r="BG42" s="85"/>
      <c r="BH42" s="85"/>
    </row>
    <row r="43" spans="1:60" x14ac:dyDescent="0.3">
      <c r="A43" s="70" t="s">
        <v>281</v>
      </c>
      <c r="B43" s="70" t="s">
        <v>404</v>
      </c>
      <c r="C43" s="71"/>
      <c r="D43" s="72"/>
      <c r="E43" s="73"/>
      <c r="F43" s="74"/>
      <c r="G43" s="71"/>
      <c r="H43" s="75"/>
      <c r="I43" s="76"/>
      <c r="J43" s="76"/>
      <c r="K43" s="36"/>
      <c r="L43" s="83"/>
      <c r="M43" s="83"/>
      <c r="N43" s="78"/>
      <c r="O43" s="85" t="s">
        <v>418</v>
      </c>
      <c r="P43" s="87">
        <v>43862.775659722225</v>
      </c>
      <c r="Q43" s="85" t="s">
        <v>1898</v>
      </c>
      <c r="R43" s="85"/>
      <c r="S43" s="85"/>
      <c r="T43" s="85"/>
      <c r="U43" s="85"/>
      <c r="V43" s="88" t="s">
        <v>509</v>
      </c>
      <c r="W43" s="87">
        <v>43862.775659722225</v>
      </c>
      <c r="X43" s="90">
        <v>43862</v>
      </c>
      <c r="Y43" s="91" t="s">
        <v>2174</v>
      </c>
      <c r="Z43" s="88" t="s">
        <v>2540</v>
      </c>
      <c r="AA43" s="85"/>
      <c r="AB43" s="85"/>
      <c r="AC43" s="91" t="s">
        <v>2926</v>
      </c>
      <c r="AD43" s="85"/>
      <c r="AE43" s="85" t="b">
        <v>0</v>
      </c>
      <c r="AF43" s="85">
        <v>0</v>
      </c>
      <c r="AG43" s="91" t="s">
        <v>778</v>
      </c>
      <c r="AH43" s="85" t="b">
        <v>0</v>
      </c>
      <c r="AI43" s="85" t="s">
        <v>782</v>
      </c>
      <c r="AJ43" s="85"/>
      <c r="AK43" s="91" t="s">
        <v>778</v>
      </c>
      <c r="AL43" s="85" t="b">
        <v>0</v>
      </c>
      <c r="AM43" s="85">
        <v>91</v>
      </c>
      <c r="AN43" s="91" t="s">
        <v>3265</v>
      </c>
      <c r="AO43" s="85" t="s">
        <v>786</v>
      </c>
      <c r="AP43" s="85" t="b">
        <v>0</v>
      </c>
      <c r="AQ43" s="91" t="s">
        <v>3265</v>
      </c>
      <c r="AR43" s="85" t="s">
        <v>179</v>
      </c>
      <c r="AS43" s="85">
        <v>0</v>
      </c>
      <c r="AT43" s="85">
        <v>0</v>
      </c>
      <c r="AU43" s="85"/>
      <c r="AV43" s="85"/>
      <c r="AW43" s="85"/>
      <c r="AX43" s="85"/>
      <c r="AY43" s="85"/>
      <c r="AZ43" s="85"/>
      <c r="BA43" s="85"/>
      <c r="BB43" s="85"/>
      <c r="BC43" s="85"/>
      <c r="BD43" s="85"/>
      <c r="BE43" s="85"/>
      <c r="BF43" s="85"/>
      <c r="BG43" s="85"/>
      <c r="BH43" s="85"/>
    </row>
    <row r="44" spans="1:60" x14ac:dyDescent="0.3">
      <c r="A44" s="70" t="s">
        <v>303</v>
      </c>
      <c r="B44" s="70" t="s">
        <v>1763</v>
      </c>
      <c r="C44" s="71"/>
      <c r="D44" s="72"/>
      <c r="E44" s="73"/>
      <c r="F44" s="74"/>
      <c r="G44" s="71"/>
      <c r="H44" s="75"/>
      <c r="I44" s="76"/>
      <c r="J44" s="76"/>
      <c r="K44" s="36"/>
      <c r="L44" s="83"/>
      <c r="M44" s="83"/>
      <c r="N44" s="78"/>
      <c r="O44" s="85" t="s">
        <v>418</v>
      </c>
      <c r="P44" s="87">
        <v>43862.777499999997</v>
      </c>
      <c r="Q44" s="85" t="s">
        <v>1899</v>
      </c>
      <c r="R44" s="85"/>
      <c r="S44" s="85"/>
      <c r="T44" s="85" t="s">
        <v>442</v>
      </c>
      <c r="U44" s="88" t="s">
        <v>1976</v>
      </c>
      <c r="V44" s="88" t="s">
        <v>1976</v>
      </c>
      <c r="W44" s="87">
        <v>43862.777499999997</v>
      </c>
      <c r="X44" s="90">
        <v>43862</v>
      </c>
      <c r="Y44" s="91" t="s">
        <v>2175</v>
      </c>
      <c r="Z44" s="88" t="s">
        <v>2541</v>
      </c>
      <c r="AA44" s="85"/>
      <c r="AB44" s="85"/>
      <c r="AC44" s="91" t="s">
        <v>2927</v>
      </c>
      <c r="AD44" s="85"/>
      <c r="AE44" s="85" t="b">
        <v>0</v>
      </c>
      <c r="AF44" s="85">
        <v>0</v>
      </c>
      <c r="AG44" s="91" t="s">
        <v>778</v>
      </c>
      <c r="AH44" s="85" t="b">
        <v>0</v>
      </c>
      <c r="AI44" s="85" t="s">
        <v>782</v>
      </c>
      <c r="AJ44" s="85"/>
      <c r="AK44" s="91" t="s">
        <v>778</v>
      </c>
      <c r="AL44" s="85" t="b">
        <v>0</v>
      </c>
      <c r="AM44" s="85">
        <v>3</v>
      </c>
      <c r="AN44" s="91" t="s">
        <v>3011</v>
      </c>
      <c r="AO44" s="85" t="s">
        <v>786</v>
      </c>
      <c r="AP44" s="85" t="b">
        <v>0</v>
      </c>
      <c r="AQ44" s="91" t="s">
        <v>3011</v>
      </c>
      <c r="AR44" s="85" t="s">
        <v>179</v>
      </c>
      <c r="AS44" s="85">
        <v>0</v>
      </c>
      <c r="AT44" s="85">
        <v>0</v>
      </c>
      <c r="AU44" s="85"/>
      <c r="AV44" s="85"/>
      <c r="AW44" s="85"/>
      <c r="AX44" s="85"/>
      <c r="AY44" s="85"/>
      <c r="AZ44" s="85"/>
      <c r="BA44" s="85"/>
      <c r="BB44" s="85"/>
      <c r="BC44" s="85"/>
      <c r="BD44" s="85"/>
      <c r="BE44" s="85"/>
      <c r="BF44" s="85"/>
      <c r="BG44" s="85"/>
      <c r="BH44" s="85"/>
    </row>
    <row r="45" spans="1:60" x14ac:dyDescent="0.3">
      <c r="A45" s="70" t="s">
        <v>293</v>
      </c>
      <c r="B45" s="70" t="s">
        <v>382</v>
      </c>
      <c r="C45" s="71"/>
      <c r="D45" s="72"/>
      <c r="E45" s="73"/>
      <c r="F45" s="74"/>
      <c r="G45" s="71"/>
      <c r="H45" s="75"/>
      <c r="I45" s="76"/>
      <c r="J45" s="76"/>
      <c r="K45" s="36"/>
      <c r="L45" s="83"/>
      <c r="M45" s="83"/>
      <c r="N45" s="78"/>
      <c r="O45" s="85" t="s">
        <v>418</v>
      </c>
      <c r="P45" s="87">
        <v>43862.770439814813</v>
      </c>
      <c r="Q45" s="85" t="s">
        <v>426</v>
      </c>
      <c r="R45" s="85"/>
      <c r="S45" s="85"/>
      <c r="T45" s="85"/>
      <c r="U45" s="85"/>
      <c r="V45" s="88" t="s">
        <v>521</v>
      </c>
      <c r="W45" s="87">
        <v>43862.770439814813</v>
      </c>
      <c r="X45" s="90">
        <v>43862</v>
      </c>
      <c r="Y45" s="91" t="s">
        <v>651</v>
      </c>
      <c r="Z45" s="88" t="s">
        <v>702</v>
      </c>
      <c r="AA45" s="85"/>
      <c r="AB45" s="85"/>
      <c r="AC45" s="91" t="s">
        <v>744</v>
      </c>
      <c r="AD45" s="85"/>
      <c r="AE45" s="85" t="b">
        <v>0</v>
      </c>
      <c r="AF45" s="85">
        <v>0</v>
      </c>
      <c r="AG45" s="91" t="s">
        <v>778</v>
      </c>
      <c r="AH45" s="85" t="b">
        <v>1</v>
      </c>
      <c r="AI45" s="85" t="s">
        <v>783</v>
      </c>
      <c r="AJ45" s="85"/>
      <c r="AK45" s="91" t="s">
        <v>776</v>
      </c>
      <c r="AL45" s="85" t="b">
        <v>0</v>
      </c>
      <c r="AM45" s="85">
        <v>10</v>
      </c>
      <c r="AN45" s="91" t="s">
        <v>766</v>
      </c>
      <c r="AO45" s="85" t="s">
        <v>786</v>
      </c>
      <c r="AP45" s="85" t="b">
        <v>0</v>
      </c>
      <c r="AQ45" s="91" t="s">
        <v>766</v>
      </c>
      <c r="AR45" s="85" t="s">
        <v>179</v>
      </c>
      <c r="AS45" s="85">
        <v>0</v>
      </c>
      <c r="AT45" s="85">
        <v>0</v>
      </c>
      <c r="AU45" s="85"/>
      <c r="AV45" s="85"/>
      <c r="AW45" s="85"/>
      <c r="AX45" s="85"/>
      <c r="AY45" s="85"/>
      <c r="AZ45" s="85"/>
      <c r="BA45" s="85"/>
      <c r="BB45" s="85"/>
      <c r="BC45" s="85"/>
      <c r="BD45" s="85"/>
      <c r="BE45" s="85"/>
      <c r="BF45" s="85"/>
      <c r="BG45" s="85"/>
      <c r="BH45" s="85"/>
    </row>
    <row r="46" spans="1:60" x14ac:dyDescent="0.3">
      <c r="A46" s="70" t="s">
        <v>293</v>
      </c>
      <c r="B46" s="70" t="s">
        <v>404</v>
      </c>
      <c r="C46" s="71"/>
      <c r="D46" s="72"/>
      <c r="E46" s="73"/>
      <c r="F46" s="74"/>
      <c r="G46" s="71"/>
      <c r="H46" s="75"/>
      <c r="I46" s="76"/>
      <c r="J46" s="76"/>
      <c r="K46" s="36"/>
      <c r="L46" s="83"/>
      <c r="M46" s="83"/>
      <c r="N46" s="78"/>
      <c r="O46" s="85" t="s">
        <v>418</v>
      </c>
      <c r="P46" s="87">
        <v>43862.777719907404</v>
      </c>
      <c r="Q46" s="85" t="s">
        <v>1898</v>
      </c>
      <c r="R46" s="85"/>
      <c r="S46" s="85"/>
      <c r="T46" s="85"/>
      <c r="U46" s="85"/>
      <c r="V46" s="88" t="s">
        <v>521</v>
      </c>
      <c r="W46" s="87">
        <v>43862.777719907404</v>
      </c>
      <c r="X46" s="90">
        <v>43862</v>
      </c>
      <c r="Y46" s="91" t="s">
        <v>2176</v>
      </c>
      <c r="Z46" s="88" t="s">
        <v>2542</v>
      </c>
      <c r="AA46" s="85"/>
      <c r="AB46" s="85"/>
      <c r="AC46" s="91" t="s">
        <v>2928</v>
      </c>
      <c r="AD46" s="85"/>
      <c r="AE46" s="85" t="b">
        <v>0</v>
      </c>
      <c r="AF46" s="85">
        <v>0</v>
      </c>
      <c r="AG46" s="91" t="s">
        <v>778</v>
      </c>
      <c r="AH46" s="85" t="b">
        <v>0</v>
      </c>
      <c r="AI46" s="85" t="s">
        <v>782</v>
      </c>
      <c r="AJ46" s="85"/>
      <c r="AK46" s="91" t="s">
        <v>778</v>
      </c>
      <c r="AL46" s="85" t="b">
        <v>0</v>
      </c>
      <c r="AM46" s="85">
        <v>91</v>
      </c>
      <c r="AN46" s="91" t="s">
        <v>3265</v>
      </c>
      <c r="AO46" s="85" t="s">
        <v>786</v>
      </c>
      <c r="AP46" s="85" t="b">
        <v>0</v>
      </c>
      <c r="AQ46" s="91" t="s">
        <v>3265</v>
      </c>
      <c r="AR46" s="85" t="s">
        <v>179</v>
      </c>
      <c r="AS46" s="85">
        <v>0</v>
      </c>
      <c r="AT46" s="85">
        <v>0</v>
      </c>
      <c r="AU46" s="85"/>
      <c r="AV46" s="85"/>
      <c r="AW46" s="85"/>
      <c r="AX46" s="85"/>
      <c r="AY46" s="85"/>
      <c r="AZ46" s="85"/>
      <c r="BA46" s="85"/>
      <c r="BB46" s="85"/>
      <c r="BC46" s="85"/>
      <c r="BD46" s="85"/>
      <c r="BE46" s="85"/>
      <c r="BF46" s="85"/>
      <c r="BG46" s="85"/>
      <c r="BH46" s="85"/>
    </row>
    <row r="47" spans="1:60" x14ac:dyDescent="0.3">
      <c r="A47" s="70" t="s">
        <v>316</v>
      </c>
      <c r="B47" s="70" t="s">
        <v>404</v>
      </c>
      <c r="C47" s="71"/>
      <c r="D47" s="72"/>
      <c r="E47" s="73"/>
      <c r="F47" s="74"/>
      <c r="G47" s="71"/>
      <c r="H47" s="75"/>
      <c r="I47" s="76"/>
      <c r="J47" s="76"/>
      <c r="K47" s="36"/>
      <c r="L47" s="83"/>
      <c r="M47" s="83"/>
      <c r="N47" s="78"/>
      <c r="O47" s="85" t="s">
        <v>418</v>
      </c>
      <c r="P47" s="87">
        <v>43862.780277777776</v>
      </c>
      <c r="Q47" s="85" t="s">
        <v>1898</v>
      </c>
      <c r="R47" s="85"/>
      <c r="S47" s="85"/>
      <c r="T47" s="85"/>
      <c r="U47" s="85"/>
      <c r="V47" s="88" t="s">
        <v>543</v>
      </c>
      <c r="W47" s="87">
        <v>43862.780277777776</v>
      </c>
      <c r="X47" s="90">
        <v>43862</v>
      </c>
      <c r="Y47" s="91" t="s">
        <v>2177</v>
      </c>
      <c r="Z47" s="88" t="s">
        <v>2543</v>
      </c>
      <c r="AA47" s="85"/>
      <c r="AB47" s="85"/>
      <c r="AC47" s="91" t="s">
        <v>2929</v>
      </c>
      <c r="AD47" s="85"/>
      <c r="AE47" s="85" t="b">
        <v>0</v>
      </c>
      <c r="AF47" s="85">
        <v>0</v>
      </c>
      <c r="AG47" s="91" t="s">
        <v>778</v>
      </c>
      <c r="AH47" s="85" t="b">
        <v>0</v>
      </c>
      <c r="AI47" s="85" t="s">
        <v>782</v>
      </c>
      <c r="AJ47" s="85"/>
      <c r="AK47" s="91" t="s">
        <v>778</v>
      </c>
      <c r="AL47" s="85" t="b">
        <v>0</v>
      </c>
      <c r="AM47" s="85">
        <v>91</v>
      </c>
      <c r="AN47" s="91" t="s">
        <v>3265</v>
      </c>
      <c r="AO47" s="85" t="s">
        <v>786</v>
      </c>
      <c r="AP47" s="85" t="b">
        <v>0</v>
      </c>
      <c r="AQ47" s="91" t="s">
        <v>3265</v>
      </c>
      <c r="AR47" s="85" t="s">
        <v>179</v>
      </c>
      <c r="AS47" s="85">
        <v>0</v>
      </c>
      <c r="AT47" s="85">
        <v>0</v>
      </c>
      <c r="AU47" s="85"/>
      <c r="AV47" s="85"/>
      <c r="AW47" s="85"/>
      <c r="AX47" s="85"/>
      <c r="AY47" s="85"/>
      <c r="AZ47" s="85"/>
      <c r="BA47" s="85"/>
      <c r="BB47" s="85"/>
      <c r="BC47" s="85"/>
      <c r="BD47" s="85"/>
      <c r="BE47" s="85"/>
      <c r="BF47" s="85"/>
      <c r="BG47" s="85"/>
      <c r="BH47" s="85"/>
    </row>
    <row r="48" spans="1:60" x14ac:dyDescent="0.3">
      <c r="A48" s="70" t="s">
        <v>237</v>
      </c>
      <c r="B48" s="70" t="s">
        <v>404</v>
      </c>
      <c r="C48" s="71"/>
      <c r="D48" s="72"/>
      <c r="E48" s="73"/>
      <c r="F48" s="74"/>
      <c r="G48" s="71"/>
      <c r="H48" s="75"/>
      <c r="I48" s="76"/>
      <c r="J48" s="76"/>
      <c r="K48" s="36"/>
      <c r="L48" s="83"/>
      <c r="M48" s="83"/>
      <c r="N48" s="78"/>
      <c r="O48" s="85" t="s">
        <v>418</v>
      </c>
      <c r="P48" s="87">
        <v>43862.781817129631</v>
      </c>
      <c r="Q48" s="85" t="s">
        <v>1898</v>
      </c>
      <c r="R48" s="85"/>
      <c r="S48" s="85"/>
      <c r="T48" s="85"/>
      <c r="U48" s="85"/>
      <c r="V48" s="88" t="s">
        <v>466</v>
      </c>
      <c r="W48" s="87">
        <v>43862.781817129631</v>
      </c>
      <c r="X48" s="90">
        <v>43862</v>
      </c>
      <c r="Y48" s="91" t="s">
        <v>678</v>
      </c>
      <c r="Z48" s="88" t="s">
        <v>2544</v>
      </c>
      <c r="AA48" s="85"/>
      <c r="AB48" s="85"/>
      <c r="AC48" s="91" t="s">
        <v>2930</v>
      </c>
      <c r="AD48" s="85"/>
      <c r="AE48" s="85" t="b">
        <v>0</v>
      </c>
      <c r="AF48" s="85">
        <v>0</v>
      </c>
      <c r="AG48" s="91" t="s">
        <v>778</v>
      </c>
      <c r="AH48" s="85" t="b">
        <v>0</v>
      </c>
      <c r="AI48" s="85" t="s">
        <v>782</v>
      </c>
      <c r="AJ48" s="85"/>
      <c r="AK48" s="91" t="s">
        <v>778</v>
      </c>
      <c r="AL48" s="85" t="b">
        <v>0</v>
      </c>
      <c r="AM48" s="85">
        <v>91</v>
      </c>
      <c r="AN48" s="91" t="s">
        <v>3265</v>
      </c>
      <c r="AO48" s="85" t="s">
        <v>786</v>
      </c>
      <c r="AP48" s="85" t="b">
        <v>0</v>
      </c>
      <c r="AQ48" s="91" t="s">
        <v>3265</v>
      </c>
      <c r="AR48" s="85" t="s">
        <v>179</v>
      </c>
      <c r="AS48" s="85">
        <v>0</v>
      </c>
      <c r="AT48" s="85">
        <v>0</v>
      </c>
      <c r="AU48" s="85"/>
      <c r="AV48" s="85"/>
      <c r="AW48" s="85"/>
      <c r="AX48" s="85"/>
      <c r="AY48" s="85"/>
      <c r="AZ48" s="85"/>
      <c r="BA48" s="85"/>
      <c r="BB48" s="85"/>
      <c r="BC48" s="85"/>
      <c r="BD48" s="85"/>
      <c r="BE48" s="85"/>
      <c r="BF48" s="85"/>
      <c r="BG48" s="85"/>
      <c r="BH48" s="85"/>
    </row>
    <row r="49" spans="1:60" x14ac:dyDescent="0.3">
      <c r="A49" s="70" t="s">
        <v>225</v>
      </c>
      <c r="B49" s="70" t="s">
        <v>404</v>
      </c>
      <c r="C49" s="71"/>
      <c r="D49" s="72"/>
      <c r="E49" s="73"/>
      <c r="F49" s="74"/>
      <c r="G49" s="71"/>
      <c r="H49" s="75"/>
      <c r="I49" s="76"/>
      <c r="J49" s="76"/>
      <c r="K49" s="36"/>
      <c r="L49" s="83"/>
      <c r="M49" s="83"/>
      <c r="N49" s="78"/>
      <c r="O49" s="85" t="s">
        <v>418</v>
      </c>
      <c r="P49" s="87">
        <v>43862.788935185185</v>
      </c>
      <c r="Q49" s="85" t="s">
        <v>1898</v>
      </c>
      <c r="R49" s="85"/>
      <c r="S49" s="85"/>
      <c r="T49" s="85"/>
      <c r="U49" s="85"/>
      <c r="V49" s="88" t="s">
        <v>454</v>
      </c>
      <c r="W49" s="87">
        <v>43862.788935185185</v>
      </c>
      <c r="X49" s="90">
        <v>43862</v>
      </c>
      <c r="Y49" s="91" t="s">
        <v>2178</v>
      </c>
      <c r="Z49" s="88" t="s">
        <v>2545</v>
      </c>
      <c r="AA49" s="85"/>
      <c r="AB49" s="85"/>
      <c r="AC49" s="91" t="s">
        <v>2931</v>
      </c>
      <c r="AD49" s="85"/>
      <c r="AE49" s="85" t="b">
        <v>0</v>
      </c>
      <c r="AF49" s="85">
        <v>0</v>
      </c>
      <c r="AG49" s="91" t="s">
        <v>778</v>
      </c>
      <c r="AH49" s="85" t="b">
        <v>0</v>
      </c>
      <c r="AI49" s="85" t="s">
        <v>782</v>
      </c>
      <c r="AJ49" s="85"/>
      <c r="AK49" s="91" t="s">
        <v>778</v>
      </c>
      <c r="AL49" s="85" t="b">
        <v>0</v>
      </c>
      <c r="AM49" s="85">
        <v>91</v>
      </c>
      <c r="AN49" s="91" t="s">
        <v>3265</v>
      </c>
      <c r="AO49" s="85" t="s">
        <v>786</v>
      </c>
      <c r="AP49" s="85" t="b">
        <v>0</v>
      </c>
      <c r="AQ49" s="91" t="s">
        <v>3265</v>
      </c>
      <c r="AR49" s="85" t="s">
        <v>179</v>
      </c>
      <c r="AS49" s="85">
        <v>0</v>
      </c>
      <c r="AT49" s="85">
        <v>0</v>
      </c>
      <c r="AU49" s="85"/>
      <c r="AV49" s="85"/>
      <c r="AW49" s="85"/>
      <c r="AX49" s="85"/>
      <c r="AY49" s="85"/>
      <c r="AZ49" s="85"/>
      <c r="BA49" s="85"/>
      <c r="BB49" s="85"/>
      <c r="BC49" s="85"/>
      <c r="BD49" s="85"/>
      <c r="BE49" s="85"/>
      <c r="BF49" s="85"/>
      <c r="BG49" s="85"/>
      <c r="BH49" s="85"/>
    </row>
    <row r="50" spans="1:60" x14ac:dyDescent="0.3">
      <c r="A50" s="70" t="s">
        <v>362</v>
      </c>
      <c r="B50" s="70" t="s">
        <v>404</v>
      </c>
      <c r="C50" s="71"/>
      <c r="D50" s="72"/>
      <c r="E50" s="73"/>
      <c r="F50" s="74"/>
      <c r="G50" s="71"/>
      <c r="H50" s="75"/>
      <c r="I50" s="76"/>
      <c r="J50" s="76"/>
      <c r="K50" s="36"/>
      <c r="L50" s="83"/>
      <c r="M50" s="83"/>
      <c r="N50" s="78"/>
      <c r="O50" s="85" t="s">
        <v>418</v>
      </c>
      <c r="P50" s="87">
        <v>43862.789398148147</v>
      </c>
      <c r="Q50" s="85" t="s">
        <v>1898</v>
      </c>
      <c r="R50" s="85"/>
      <c r="S50" s="85"/>
      <c r="T50" s="85"/>
      <c r="U50" s="85"/>
      <c r="V50" s="88" t="s">
        <v>586</v>
      </c>
      <c r="W50" s="87">
        <v>43862.789398148147</v>
      </c>
      <c r="X50" s="90">
        <v>43862</v>
      </c>
      <c r="Y50" s="91" t="s">
        <v>679</v>
      </c>
      <c r="Z50" s="88" t="s">
        <v>2546</v>
      </c>
      <c r="AA50" s="85"/>
      <c r="AB50" s="85"/>
      <c r="AC50" s="91" t="s">
        <v>2932</v>
      </c>
      <c r="AD50" s="85"/>
      <c r="AE50" s="85" t="b">
        <v>0</v>
      </c>
      <c r="AF50" s="85">
        <v>0</v>
      </c>
      <c r="AG50" s="91" t="s">
        <v>778</v>
      </c>
      <c r="AH50" s="85" t="b">
        <v>0</v>
      </c>
      <c r="AI50" s="85" t="s">
        <v>782</v>
      </c>
      <c r="AJ50" s="85"/>
      <c r="AK50" s="91" t="s">
        <v>778</v>
      </c>
      <c r="AL50" s="85" t="b">
        <v>0</v>
      </c>
      <c r="AM50" s="85">
        <v>91</v>
      </c>
      <c r="AN50" s="91" t="s">
        <v>3265</v>
      </c>
      <c r="AO50" s="85" t="s">
        <v>786</v>
      </c>
      <c r="AP50" s="85" t="b">
        <v>0</v>
      </c>
      <c r="AQ50" s="91" t="s">
        <v>3265</v>
      </c>
      <c r="AR50" s="85" t="s">
        <v>179</v>
      </c>
      <c r="AS50" s="85">
        <v>0</v>
      </c>
      <c r="AT50" s="85">
        <v>0</v>
      </c>
      <c r="AU50" s="85"/>
      <c r="AV50" s="85"/>
      <c r="AW50" s="85"/>
      <c r="AX50" s="85"/>
      <c r="AY50" s="85"/>
      <c r="AZ50" s="85"/>
      <c r="BA50" s="85"/>
      <c r="BB50" s="85"/>
      <c r="BC50" s="85"/>
      <c r="BD50" s="85"/>
      <c r="BE50" s="85"/>
      <c r="BF50" s="85"/>
      <c r="BG50" s="85"/>
      <c r="BH50" s="85"/>
    </row>
    <row r="51" spans="1:60" x14ac:dyDescent="0.3">
      <c r="A51" s="70" t="s">
        <v>1734</v>
      </c>
      <c r="B51" s="70" t="s">
        <v>379</v>
      </c>
      <c r="C51" s="71"/>
      <c r="D51" s="72"/>
      <c r="E51" s="73"/>
      <c r="F51" s="74"/>
      <c r="G51" s="71"/>
      <c r="H51" s="75"/>
      <c r="I51" s="76"/>
      <c r="J51" s="76"/>
      <c r="K51" s="36"/>
      <c r="L51" s="83"/>
      <c r="M51" s="83"/>
      <c r="N51" s="78"/>
      <c r="O51" s="85" t="s">
        <v>420</v>
      </c>
      <c r="P51" s="87">
        <v>43862.79283564815</v>
      </c>
      <c r="Q51" s="85" t="s">
        <v>1900</v>
      </c>
      <c r="R51" s="85"/>
      <c r="S51" s="85"/>
      <c r="T51" s="85" t="s">
        <v>442</v>
      </c>
      <c r="U51" s="85"/>
      <c r="V51" s="88" t="s">
        <v>2001</v>
      </c>
      <c r="W51" s="87">
        <v>43862.79283564815</v>
      </c>
      <c r="X51" s="90">
        <v>43862</v>
      </c>
      <c r="Y51" s="91" t="s">
        <v>2179</v>
      </c>
      <c r="Z51" s="88" t="s">
        <v>2547</v>
      </c>
      <c r="AA51" s="85"/>
      <c r="AB51" s="85"/>
      <c r="AC51" s="91" t="s">
        <v>2933</v>
      </c>
      <c r="AD51" s="91" t="s">
        <v>785</v>
      </c>
      <c r="AE51" s="85" t="b">
        <v>0</v>
      </c>
      <c r="AF51" s="85">
        <v>1</v>
      </c>
      <c r="AG51" s="91" t="s">
        <v>779</v>
      </c>
      <c r="AH51" s="85" t="b">
        <v>0</v>
      </c>
      <c r="AI51" s="85" t="s">
        <v>782</v>
      </c>
      <c r="AJ51" s="85"/>
      <c r="AK51" s="91" t="s">
        <v>778</v>
      </c>
      <c r="AL51" s="85" t="b">
        <v>0</v>
      </c>
      <c r="AM51" s="85">
        <v>0</v>
      </c>
      <c r="AN51" s="91" t="s">
        <v>778</v>
      </c>
      <c r="AO51" s="85" t="s">
        <v>786</v>
      </c>
      <c r="AP51" s="85" t="b">
        <v>0</v>
      </c>
      <c r="AQ51" s="91" t="s">
        <v>785</v>
      </c>
      <c r="AR51" s="85" t="s">
        <v>179</v>
      </c>
      <c r="AS51" s="85">
        <v>0</v>
      </c>
      <c r="AT51" s="85">
        <v>0</v>
      </c>
      <c r="AU51" s="85"/>
      <c r="AV51" s="85"/>
      <c r="AW51" s="85"/>
      <c r="AX51" s="85"/>
      <c r="AY51" s="85"/>
      <c r="AZ51" s="85"/>
      <c r="BA51" s="85"/>
      <c r="BB51" s="85"/>
      <c r="BC51" s="85"/>
      <c r="BD51" s="85"/>
      <c r="BE51" s="85"/>
      <c r="BF51" s="85"/>
      <c r="BG51" s="85"/>
      <c r="BH51" s="85"/>
    </row>
    <row r="52" spans="1:60" x14ac:dyDescent="0.3">
      <c r="A52" s="70" t="s">
        <v>227</v>
      </c>
      <c r="B52" s="70" t="s">
        <v>404</v>
      </c>
      <c r="C52" s="71"/>
      <c r="D52" s="72"/>
      <c r="E52" s="73"/>
      <c r="F52" s="74"/>
      <c r="G52" s="71"/>
      <c r="H52" s="75"/>
      <c r="I52" s="76"/>
      <c r="J52" s="76"/>
      <c r="K52" s="36"/>
      <c r="L52" s="83"/>
      <c r="M52" s="83"/>
      <c r="N52" s="78"/>
      <c r="O52" s="85" t="s">
        <v>418</v>
      </c>
      <c r="P52" s="87">
        <v>43862.795659722222</v>
      </c>
      <c r="Q52" s="85" t="s">
        <v>1898</v>
      </c>
      <c r="R52" s="85"/>
      <c r="S52" s="85"/>
      <c r="T52" s="85"/>
      <c r="U52" s="85"/>
      <c r="V52" s="88" t="s">
        <v>456</v>
      </c>
      <c r="W52" s="87">
        <v>43862.795659722222</v>
      </c>
      <c r="X52" s="90">
        <v>43862</v>
      </c>
      <c r="Y52" s="91" t="s">
        <v>2180</v>
      </c>
      <c r="Z52" s="88" t="s">
        <v>2548</v>
      </c>
      <c r="AA52" s="85"/>
      <c r="AB52" s="85"/>
      <c r="AC52" s="91" t="s">
        <v>2934</v>
      </c>
      <c r="AD52" s="85"/>
      <c r="AE52" s="85" t="b">
        <v>0</v>
      </c>
      <c r="AF52" s="85">
        <v>0</v>
      </c>
      <c r="AG52" s="91" t="s">
        <v>778</v>
      </c>
      <c r="AH52" s="85" t="b">
        <v>0</v>
      </c>
      <c r="AI52" s="85" t="s">
        <v>782</v>
      </c>
      <c r="AJ52" s="85"/>
      <c r="AK52" s="91" t="s">
        <v>778</v>
      </c>
      <c r="AL52" s="85" t="b">
        <v>0</v>
      </c>
      <c r="AM52" s="85">
        <v>91</v>
      </c>
      <c r="AN52" s="91" t="s">
        <v>3265</v>
      </c>
      <c r="AO52" s="85" t="s">
        <v>787</v>
      </c>
      <c r="AP52" s="85" t="b">
        <v>0</v>
      </c>
      <c r="AQ52" s="91" t="s">
        <v>3265</v>
      </c>
      <c r="AR52" s="85" t="s">
        <v>179</v>
      </c>
      <c r="AS52" s="85">
        <v>0</v>
      </c>
      <c r="AT52" s="85">
        <v>0</v>
      </c>
      <c r="AU52" s="85"/>
      <c r="AV52" s="85"/>
      <c r="AW52" s="85"/>
      <c r="AX52" s="85"/>
      <c r="AY52" s="85"/>
      <c r="AZ52" s="85"/>
      <c r="BA52" s="85"/>
      <c r="BB52" s="85"/>
      <c r="BC52" s="85"/>
      <c r="BD52" s="85"/>
      <c r="BE52" s="85"/>
      <c r="BF52" s="85"/>
      <c r="BG52" s="85"/>
      <c r="BH52" s="85"/>
    </row>
    <row r="53" spans="1:60" x14ac:dyDescent="0.3">
      <c r="A53" s="70" t="s">
        <v>393</v>
      </c>
      <c r="B53" s="70" t="s">
        <v>392</v>
      </c>
      <c r="C53" s="71"/>
      <c r="D53" s="72"/>
      <c r="E53" s="73"/>
      <c r="F53" s="74"/>
      <c r="G53" s="71"/>
      <c r="H53" s="75"/>
      <c r="I53" s="76"/>
      <c r="J53" s="76"/>
      <c r="K53" s="36"/>
      <c r="L53" s="83"/>
      <c r="M53" s="83"/>
      <c r="N53" s="78"/>
      <c r="O53" s="85" t="s">
        <v>418</v>
      </c>
      <c r="P53" s="87">
        <v>43862.799976851849</v>
      </c>
      <c r="Q53" s="85" t="s">
        <v>428</v>
      </c>
      <c r="R53" s="85"/>
      <c r="S53" s="85"/>
      <c r="T53" s="85" t="s">
        <v>440</v>
      </c>
      <c r="U53" s="85"/>
      <c r="V53" s="88" t="s">
        <v>614</v>
      </c>
      <c r="W53" s="87">
        <v>43862.799976851849</v>
      </c>
      <c r="X53" s="90">
        <v>43862</v>
      </c>
      <c r="Y53" s="91" t="s">
        <v>686</v>
      </c>
      <c r="Z53" s="88" t="s">
        <v>728</v>
      </c>
      <c r="AA53" s="85"/>
      <c r="AB53" s="85"/>
      <c r="AC53" s="91" t="s">
        <v>770</v>
      </c>
      <c r="AD53" s="85"/>
      <c r="AE53" s="85" t="b">
        <v>0</v>
      </c>
      <c r="AF53" s="85">
        <v>0</v>
      </c>
      <c r="AG53" s="91" t="s">
        <v>778</v>
      </c>
      <c r="AH53" s="85" t="b">
        <v>0</v>
      </c>
      <c r="AI53" s="85" t="s">
        <v>782</v>
      </c>
      <c r="AJ53" s="85"/>
      <c r="AK53" s="91" t="s">
        <v>778</v>
      </c>
      <c r="AL53" s="85" t="b">
        <v>0</v>
      </c>
      <c r="AM53" s="85">
        <v>5</v>
      </c>
      <c r="AN53" s="91" t="s">
        <v>768</v>
      </c>
      <c r="AO53" s="85" t="s">
        <v>786</v>
      </c>
      <c r="AP53" s="85" t="b">
        <v>0</v>
      </c>
      <c r="AQ53" s="91" t="s">
        <v>768</v>
      </c>
      <c r="AR53" s="85" t="s">
        <v>179</v>
      </c>
      <c r="AS53" s="85">
        <v>0</v>
      </c>
      <c r="AT53" s="85">
        <v>0</v>
      </c>
      <c r="AU53" s="85"/>
      <c r="AV53" s="85"/>
      <c r="AW53" s="85"/>
      <c r="AX53" s="85"/>
      <c r="AY53" s="85"/>
      <c r="AZ53" s="85"/>
      <c r="BA53" s="85"/>
      <c r="BB53" s="85"/>
      <c r="BC53" s="85"/>
      <c r="BD53" s="85"/>
      <c r="BE53" s="85"/>
      <c r="BF53" s="85"/>
      <c r="BG53" s="85"/>
      <c r="BH53" s="85"/>
    </row>
    <row r="54" spans="1:60" x14ac:dyDescent="0.3">
      <c r="A54" s="70" t="s">
        <v>391</v>
      </c>
      <c r="B54" s="70" t="s">
        <v>404</v>
      </c>
      <c r="C54" s="71"/>
      <c r="D54" s="72"/>
      <c r="E54" s="73"/>
      <c r="F54" s="74"/>
      <c r="G54" s="71"/>
      <c r="H54" s="75"/>
      <c r="I54" s="76"/>
      <c r="J54" s="76"/>
      <c r="K54" s="36"/>
      <c r="L54" s="83"/>
      <c r="M54" s="83"/>
      <c r="N54" s="78"/>
      <c r="O54" s="85" t="s">
        <v>418</v>
      </c>
      <c r="P54" s="87">
        <v>43862.800520833334</v>
      </c>
      <c r="Q54" s="85" t="s">
        <v>1898</v>
      </c>
      <c r="R54" s="85"/>
      <c r="S54" s="85"/>
      <c r="T54" s="85"/>
      <c r="U54" s="85"/>
      <c r="V54" s="88" t="s">
        <v>612</v>
      </c>
      <c r="W54" s="87">
        <v>43862.800520833334</v>
      </c>
      <c r="X54" s="90">
        <v>43862</v>
      </c>
      <c r="Y54" s="91" t="s">
        <v>2181</v>
      </c>
      <c r="Z54" s="88" t="s">
        <v>2549</v>
      </c>
      <c r="AA54" s="85"/>
      <c r="AB54" s="85"/>
      <c r="AC54" s="91" t="s">
        <v>2935</v>
      </c>
      <c r="AD54" s="85"/>
      <c r="AE54" s="85" t="b">
        <v>0</v>
      </c>
      <c r="AF54" s="85">
        <v>0</v>
      </c>
      <c r="AG54" s="91" t="s">
        <v>778</v>
      </c>
      <c r="AH54" s="85" t="b">
        <v>0</v>
      </c>
      <c r="AI54" s="85" t="s">
        <v>782</v>
      </c>
      <c r="AJ54" s="85"/>
      <c r="AK54" s="91" t="s">
        <v>778</v>
      </c>
      <c r="AL54" s="85" t="b">
        <v>0</v>
      </c>
      <c r="AM54" s="85">
        <v>91</v>
      </c>
      <c r="AN54" s="91" t="s">
        <v>3265</v>
      </c>
      <c r="AO54" s="85" t="s">
        <v>786</v>
      </c>
      <c r="AP54" s="85" t="b">
        <v>0</v>
      </c>
      <c r="AQ54" s="91" t="s">
        <v>3265</v>
      </c>
      <c r="AR54" s="85" t="s">
        <v>179</v>
      </c>
      <c r="AS54" s="85">
        <v>0</v>
      </c>
      <c r="AT54" s="85">
        <v>0</v>
      </c>
      <c r="AU54" s="85"/>
      <c r="AV54" s="85"/>
      <c r="AW54" s="85"/>
      <c r="AX54" s="85"/>
      <c r="AY54" s="85"/>
      <c r="AZ54" s="85"/>
      <c r="BA54" s="85"/>
      <c r="BB54" s="85"/>
      <c r="BC54" s="85"/>
      <c r="BD54" s="85"/>
      <c r="BE54" s="85"/>
      <c r="BF54" s="85"/>
      <c r="BG54" s="85"/>
      <c r="BH54" s="85"/>
    </row>
    <row r="55" spans="1:60" x14ac:dyDescent="0.3">
      <c r="A55" s="70" t="s">
        <v>244</v>
      </c>
      <c r="B55" s="70" t="s">
        <v>404</v>
      </c>
      <c r="C55" s="71"/>
      <c r="D55" s="72"/>
      <c r="E55" s="73"/>
      <c r="F55" s="74"/>
      <c r="G55" s="71"/>
      <c r="H55" s="75"/>
      <c r="I55" s="76"/>
      <c r="J55" s="76"/>
      <c r="K55" s="36"/>
      <c r="L55" s="83"/>
      <c r="M55" s="83"/>
      <c r="N55" s="78"/>
      <c r="O55" s="85" t="s">
        <v>418</v>
      </c>
      <c r="P55" s="87">
        <v>43862.801840277774</v>
      </c>
      <c r="Q55" s="85" t="s">
        <v>1898</v>
      </c>
      <c r="R55" s="85"/>
      <c r="S55" s="85"/>
      <c r="T55" s="85"/>
      <c r="U55" s="85"/>
      <c r="V55" s="88" t="s">
        <v>473</v>
      </c>
      <c r="W55" s="87">
        <v>43862.801840277774</v>
      </c>
      <c r="X55" s="90">
        <v>43862</v>
      </c>
      <c r="Y55" s="91" t="s">
        <v>2182</v>
      </c>
      <c r="Z55" s="88" t="s">
        <v>2550</v>
      </c>
      <c r="AA55" s="85"/>
      <c r="AB55" s="85"/>
      <c r="AC55" s="91" t="s">
        <v>2936</v>
      </c>
      <c r="AD55" s="85"/>
      <c r="AE55" s="85" t="b">
        <v>0</v>
      </c>
      <c r="AF55" s="85">
        <v>0</v>
      </c>
      <c r="AG55" s="91" t="s">
        <v>778</v>
      </c>
      <c r="AH55" s="85" t="b">
        <v>0</v>
      </c>
      <c r="AI55" s="85" t="s">
        <v>782</v>
      </c>
      <c r="AJ55" s="85"/>
      <c r="AK55" s="91" t="s">
        <v>778</v>
      </c>
      <c r="AL55" s="85" t="b">
        <v>0</v>
      </c>
      <c r="AM55" s="85">
        <v>91</v>
      </c>
      <c r="AN55" s="91" t="s">
        <v>3265</v>
      </c>
      <c r="AO55" s="85" t="s">
        <v>786</v>
      </c>
      <c r="AP55" s="85" t="b">
        <v>0</v>
      </c>
      <c r="AQ55" s="91" t="s">
        <v>3265</v>
      </c>
      <c r="AR55" s="85" t="s">
        <v>179</v>
      </c>
      <c r="AS55" s="85">
        <v>0</v>
      </c>
      <c r="AT55" s="85">
        <v>0</v>
      </c>
      <c r="AU55" s="85"/>
      <c r="AV55" s="85"/>
      <c r="AW55" s="85"/>
      <c r="AX55" s="85"/>
      <c r="AY55" s="85"/>
      <c r="AZ55" s="85"/>
      <c r="BA55" s="85"/>
      <c r="BB55" s="85"/>
      <c r="BC55" s="85"/>
      <c r="BD55" s="85"/>
      <c r="BE55" s="85"/>
      <c r="BF55" s="85"/>
      <c r="BG55" s="85"/>
      <c r="BH55" s="85"/>
    </row>
    <row r="56" spans="1:60" x14ac:dyDescent="0.3">
      <c r="A56" s="70" t="s">
        <v>286</v>
      </c>
      <c r="B56" s="70" t="s">
        <v>404</v>
      </c>
      <c r="C56" s="71"/>
      <c r="D56" s="72"/>
      <c r="E56" s="73"/>
      <c r="F56" s="74"/>
      <c r="G56" s="71"/>
      <c r="H56" s="75"/>
      <c r="I56" s="76"/>
      <c r="J56" s="76"/>
      <c r="K56" s="36"/>
      <c r="L56" s="83"/>
      <c r="M56" s="83"/>
      <c r="N56" s="78"/>
      <c r="O56" s="85" t="s">
        <v>418</v>
      </c>
      <c r="P56" s="87">
        <v>43862.803611111114</v>
      </c>
      <c r="Q56" s="85" t="s">
        <v>1898</v>
      </c>
      <c r="R56" s="85"/>
      <c r="S56" s="85"/>
      <c r="T56" s="85"/>
      <c r="U56" s="85"/>
      <c r="V56" s="88" t="s">
        <v>514</v>
      </c>
      <c r="W56" s="87">
        <v>43862.803611111114</v>
      </c>
      <c r="X56" s="90">
        <v>43862</v>
      </c>
      <c r="Y56" s="91" t="s">
        <v>2183</v>
      </c>
      <c r="Z56" s="88" t="s">
        <v>2551</v>
      </c>
      <c r="AA56" s="85"/>
      <c r="AB56" s="85"/>
      <c r="AC56" s="91" t="s">
        <v>2937</v>
      </c>
      <c r="AD56" s="85"/>
      <c r="AE56" s="85" t="b">
        <v>0</v>
      </c>
      <c r="AF56" s="85">
        <v>0</v>
      </c>
      <c r="AG56" s="91" t="s">
        <v>778</v>
      </c>
      <c r="AH56" s="85" t="b">
        <v>0</v>
      </c>
      <c r="AI56" s="85" t="s">
        <v>782</v>
      </c>
      <c r="AJ56" s="85"/>
      <c r="AK56" s="91" t="s">
        <v>778</v>
      </c>
      <c r="AL56" s="85" t="b">
        <v>0</v>
      </c>
      <c r="AM56" s="85">
        <v>91</v>
      </c>
      <c r="AN56" s="91" t="s">
        <v>3265</v>
      </c>
      <c r="AO56" s="85" t="s">
        <v>787</v>
      </c>
      <c r="AP56" s="85" t="b">
        <v>0</v>
      </c>
      <c r="AQ56" s="91" t="s">
        <v>3265</v>
      </c>
      <c r="AR56" s="85" t="s">
        <v>179</v>
      </c>
      <c r="AS56" s="85">
        <v>0</v>
      </c>
      <c r="AT56" s="85">
        <v>0</v>
      </c>
      <c r="AU56" s="85"/>
      <c r="AV56" s="85"/>
      <c r="AW56" s="85"/>
      <c r="AX56" s="85"/>
      <c r="AY56" s="85"/>
      <c r="AZ56" s="85"/>
      <c r="BA56" s="85"/>
      <c r="BB56" s="85"/>
      <c r="BC56" s="85"/>
      <c r="BD56" s="85"/>
      <c r="BE56" s="85"/>
      <c r="BF56" s="85"/>
      <c r="BG56" s="85"/>
      <c r="BH56" s="85"/>
    </row>
    <row r="57" spans="1:60" x14ac:dyDescent="0.3">
      <c r="A57" s="70" t="s">
        <v>259</v>
      </c>
      <c r="B57" s="70" t="s">
        <v>390</v>
      </c>
      <c r="C57" s="71"/>
      <c r="D57" s="72"/>
      <c r="E57" s="73"/>
      <c r="F57" s="74"/>
      <c r="G57" s="71"/>
      <c r="H57" s="75"/>
      <c r="I57" s="76"/>
      <c r="J57" s="76"/>
      <c r="K57" s="36"/>
      <c r="L57" s="83"/>
      <c r="M57" s="83"/>
      <c r="N57" s="78"/>
      <c r="O57" s="85" t="s">
        <v>418</v>
      </c>
      <c r="P57" s="87">
        <v>43862.806712962964</v>
      </c>
      <c r="Q57" s="85" t="s">
        <v>1901</v>
      </c>
      <c r="R57" s="85"/>
      <c r="S57" s="85"/>
      <c r="T57" s="85" t="s">
        <v>442</v>
      </c>
      <c r="U57" s="85"/>
      <c r="V57" s="88" t="s">
        <v>487</v>
      </c>
      <c r="W57" s="87">
        <v>43862.806712962964</v>
      </c>
      <c r="X57" s="90">
        <v>43862</v>
      </c>
      <c r="Y57" s="91" t="s">
        <v>2184</v>
      </c>
      <c r="Z57" s="88" t="s">
        <v>2552</v>
      </c>
      <c r="AA57" s="85"/>
      <c r="AB57" s="85"/>
      <c r="AC57" s="91" t="s">
        <v>2938</v>
      </c>
      <c r="AD57" s="85"/>
      <c r="AE57" s="85" t="b">
        <v>0</v>
      </c>
      <c r="AF57" s="85">
        <v>0</v>
      </c>
      <c r="AG57" s="91" t="s">
        <v>778</v>
      </c>
      <c r="AH57" s="85" t="b">
        <v>0</v>
      </c>
      <c r="AI57" s="85" t="s">
        <v>782</v>
      </c>
      <c r="AJ57" s="85"/>
      <c r="AK57" s="91" t="s">
        <v>778</v>
      </c>
      <c r="AL57" s="85" t="b">
        <v>0</v>
      </c>
      <c r="AM57" s="85">
        <v>3</v>
      </c>
      <c r="AN57" s="91" t="s">
        <v>2956</v>
      </c>
      <c r="AO57" s="85" t="s">
        <v>786</v>
      </c>
      <c r="AP57" s="85" t="b">
        <v>0</v>
      </c>
      <c r="AQ57" s="91" t="s">
        <v>2956</v>
      </c>
      <c r="AR57" s="85" t="s">
        <v>179</v>
      </c>
      <c r="AS57" s="85">
        <v>0</v>
      </c>
      <c r="AT57" s="85">
        <v>0</v>
      </c>
      <c r="AU57" s="85"/>
      <c r="AV57" s="85"/>
      <c r="AW57" s="85"/>
      <c r="AX57" s="85"/>
      <c r="AY57" s="85"/>
      <c r="AZ57" s="85"/>
      <c r="BA57" s="85"/>
      <c r="BB57" s="85"/>
      <c r="BC57" s="85"/>
      <c r="BD57" s="85"/>
      <c r="BE57" s="85"/>
      <c r="BF57" s="85"/>
      <c r="BG57" s="85"/>
      <c r="BH57" s="85"/>
    </row>
    <row r="58" spans="1:60" x14ac:dyDescent="0.3">
      <c r="A58" s="70" t="s">
        <v>356</v>
      </c>
      <c r="B58" s="70" t="s">
        <v>404</v>
      </c>
      <c r="C58" s="71"/>
      <c r="D58" s="72"/>
      <c r="E58" s="73"/>
      <c r="F58" s="74"/>
      <c r="G58" s="71"/>
      <c r="H58" s="75"/>
      <c r="I58" s="76"/>
      <c r="J58" s="76"/>
      <c r="K58" s="36"/>
      <c r="L58" s="83"/>
      <c r="M58" s="83"/>
      <c r="N58" s="78"/>
      <c r="O58" s="85" t="s">
        <v>418</v>
      </c>
      <c r="P58" s="87">
        <v>43862.80846064815</v>
      </c>
      <c r="Q58" s="85" t="s">
        <v>1898</v>
      </c>
      <c r="R58" s="85"/>
      <c r="S58" s="85"/>
      <c r="T58" s="85"/>
      <c r="U58" s="85"/>
      <c r="V58" s="88" t="s">
        <v>581</v>
      </c>
      <c r="W58" s="87">
        <v>43862.80846064815</v>
      </c>
      <c r="X58" s="90">
        <v>43862</v>
      </c>
      <c r="Y58" s="91" t="s">
        <v>2185</v>
      </c>
      <c r="Z58" s="88" t="s">
        <v>2553</v>
      </c>
      <c r="AA58" s="85"/>
      <c r="AB58" s="85"/>
      <c r="AC58" s="91" t="s">
        <v>2939</v>
      </c>
      <c r="AD58" s="85"/>
      <c r="AE58" s="85" t="b">
        <v>0</v>
      </c>
      <c r="AF58" s="85">
        <v>0</v>
      </c>
      <c r="AG58" s="91" t="s">
        <v>778</v>
      </c>
      <c r="AH58" s="85" t="b">
        <v>0</v>
      </c>
      <c r="AI58" s="85" t="s">
        <v>782</v>
      </c>
      <c r="AJ58" s="85"/>
      <c r="AK58" s="91" t="s">
        <v>778</v>
      </c>
      <c r="AL58" s="85" t="b">
        <v>0</v>
      </c>
      <c r="AM58" s="85">
        <v>91</v>
      </c>
      <c r="AN58" s="91" t="s">
        <v>3265</v>
      </c>
      <c r="AO58" s="85" t="s">
        <v>787</v>
      </c>
      <c r="AP58" s="85" t="b">
        <v>0</v>
      </c>
      <c r="AQ58" s="91" t="s">
        <v>3265</v>
      </c>
      <c r="AR58" s="85" t="s">
        <v>179</v>
      </c>
      <c r="AS58" s="85">
        <v>0</v>
      </c>
      <c r="AT58" s="85">
        <v>0</v>
      </c>
      <c r="AU58" s="85"/>
      <c r="AV58" s="85"/>
      <c r="AW58" s="85"/>
      <c r="AX58" s="85"/>
      <c r="AY58" s="85"/>
      <c r="AZ58" s="85"/>
      <c r="BA58" s="85"/>
      <c r="BB58" s="85"/>
      <c r="BC58" s="85"/>
      <c r="BD58" s="85"/>
      <c r="BE58" s="85"/>
      <c r="BF58" s="85"/>
      <c r="BG58" s="85"/>
      <c r="BH58" s="85"/>
    </row>
    <row r="59" spans="1:60" x14ac:dyDescent="0.3">
      <c r="A59" s="70" t="s">
        <v>399</v>
      </c>
      <c r="B59" s="70" t="s">
        <v>404</v>
      </c>
      <c r="C59" s="71"/>
      <c r="D59" s="72"/>
      <c r="E59" s="73"/>
      <c r="F59" s="74"/>
      <c r="G59" s="71"/>
      <c r="H59" s="75"/>
      <c r="I59" s="76"/>
      <c r="J59" s="76"/>
      <c r="K59" s="36"/>
      <c r="L59" s="83"/>
      <c r="M59" s="83"/>
      <c r="N59" s="78"/>
      <c r="O59" s="85" t="s">
        <v>418</v>
      </c>
      <c r="P59" s="87">
        <v>43862.80976851852</v>
      </c>
      <c r="Q59" s="85" t="s">
        <v>1898</v>
      </c>
      <c r="R59" s="85"/>
      <c r="S59" s="85"/>
      <c r="T59" s="85"/>
      <c r="U59" s="85"/>
      <c r="V59" s="88" t="s">
        <v>620</v>
      </c>
      <c r="W59" s="87">
        <v>43862.80976851852</v>
      </c>
      <c r="X59" s="90">
        <v>43862</v>
      </c>
      <c r="Y59" s="91" t="s">
        <v>2186</v>
      </c>
      <c r="Z59" s="88" t="s">
        <v>2554</v>
      </c>
      <c r="AA59" s="85"/>
      <c r="AB59" s="85"/>
      <c r="AC59" s="91" t="s">
        <v>2940</v>
      </c>
      <c r="AD59" s="85"/>
      <c r="AE59" s="85" t="b">
        <v>0</v>
      </c>
      <c r="AF59" s="85">
        <v>0</v>
      </c>
      <c r="AG59" s="91" t="s">
        <v>778</v>
      </c>
      <c r="AH59" s="85" t="b">
        <v>0</v>
      </c>
      <c r="AI59" s="85" t="s">
        <v>782</v>
      </c>
      <c r="AJ59" s="85"/>
      <c r="AK59" s="91" t="s">
        <v>778</v>
      </c>
      <c r="AL59" s="85" t="b">
        <v>0</v>
      </c>
      <c r="AM59" s="85">
        <v>91</v>
      </c>
      <c r="AN59" s="91" t="s">
        <v>3265</v>
      </c>
      <c r="AO59" s="85" t="s">
        <v>786</v>
      </c>
      <c r="AP59" s="85" t="b">
        <v>0</v>
      </c>
      <c r="AQ59" s="91" t="s">
        <v>3265</v>
      </c>
      <c r="AR59" s="85" t="s">
        <v>179</v>
      </c>
      <c r="AS59" s="85">
        <v>0</v>
      </c>
      <c r="AT59" s="85">
        <v>0</v>
      </c>
      <c r="AU59" s="85"/>
      <c r="AV59" s="85"/>
      <c r="AW59" s="85"/>
      <c r="AX59" s="85"/>
      <c r="AY59" s="85"/>
      <c r="AZ59" s="85"/>
      <c r="BA59" s="85"/>
      <c r="BB59" s="85"/>
      <c r="BC59" s="85"/>
      <c r="BD59" s="85"/>
      <c r="BE59" s="85"/>
      <c r="BF59" s="85"/>
      <c r="BG59" s="85"/>
      <c r="BH59" s="85"/>
    </row>
    <row r="60" spans="1:60" x14ac:dyDescent="0.3">
      <c r="A60" s="70" t="s">
        <v>335</v>
      </c>
      <c r="B60" s="70" t="s">
        <v>404</v>
      </c>
      <c r="C60" s="71"/>
      <c r="D60" s="72"/>
      <c r="E60" s="73"/>
      <c r="F60" s="74"/>
      <c r="G60" s="71"/>
      <c r="H60" s="75"/>
      <c r="I60" s="76"/>
      <c r="J60" s="76"/>
      <c r="K60" s="36"/>
      <c r="L60" s="83"/>
      <c r="M60" s="83"/>
      <c r="N60" s="78"/>
      <c r="O60" s="85" t="s">
        <v>418</v>
      </c>
      <c r="P60" s="87">
        <v>43862.812384259261</v>
      </c>
      <c r="Q60" s="85" t="s">
        <v>1898</v>
      </c>
      <c r="R60" s="85"/>
      <c r="S60" s="85"/>
      <c r="T60" s="85"/>
      <c r="U60" s="85"/>
      <c r="V60" s="88" t="s">
        <v>561</v>
      </c>
      <c r="W60" s="87">
        <v>43862.812384259261</v>
      </c>
      <c r="X60" s="90">
        <v>43862</v>
      </c>
      <c r="Y60" s="91" t="s">
        <v>2187</v>
      </c>
      <c r="Z60" s="88" t="s">
        <v>2555</v>
      </c>
      <c r="AA60" s="85"/>
      <c r="AB60" s="85"/>
      <c r="AC60" s="91" t="s">
        <v>2941</v>
      </c>
      <c r="AD60" s="85"/>
      <c r="AE60" s="85" t="b">
        <v>0</v>
      </c>
      <c r="AF60" s="85">
        <v>0</v>
      </c>
      <c r="AG60" s="91" t="s">
        <v>778</v>
      </c>
      <c r="AH60" s="85" t="b">
        <v>0</v>
      </c>
      <c r="AI60" s="85" t="s">
        <v>782</v>
      </c>
      <c r="AJ60" s="85"/>
      <c r="AK60" s="91" t="s">
        <v>778</v>
      </c>
      <c r="AL60" s="85" t="b">
        <v>0</v>
      </c>
      <c r="AM60" s="85">
        <v>91</v>
      </c>
      <c r="AN60" s="91" t="s">
        <v>3265</v>
      </c>
      <c r="AO60" s="85" t="s">
        <v>786</v>
      </c>
      <c r="AP60" s="85" t="b">
        <v>0</v>
      </c>
      <c r="AQ60" s="91" t="s">
        <v>3265</v>
      </c>
      <c r="AR60" s="85" t="s">
        <v>179</v>
      </c>
      <c r="AS60" s="85">
        <v>0</v>
      </c>
      <c r="AT60" s="85">
        <v>0</v>
      </c>
      <c r="AU60" s="85"/>
      <c r="AV60" s="85"/>
      <c r="AW60" s="85"/>
      <c r="AX60" s="85"/>
      <c r="AY60" s="85"/>
      <c r="AZ60" s="85"/>
      <c r="BA60" s="85"/>
      <c r="BB60" s="85"/>
      <c r="BC60" s="85"/>
      <c r="BD60" s="85"/>
      <c r="BE60" s="85"/>
      <c r="BF60" s="85"/>
      <c r="BG60" s="85"/>
      <c r="BH60" s="85"/>
    </row>
    <row r="61" spans="1:60" x14ac:dyDescent="0.3">
      <c r="A61" s="70" t="s">
        <v>1735</v>
      </c>
      <c r="B61" s="70" t="s">
        <v>404</v>
      </c>
      <c r="C61" s="71"/>
      <c r="D61" s="72"/>
      <c r="E61" s="73"/>
      <c r="F61" s="74"/>
      <c r="G61" s="71"/>
      <c r="H61" s="75"/>
      <c r="I61" s="76"/>
      <c r="J61" s="76"/>
      <c r="K61" s="36"/>
      <c r="L61" s="83"/>
      <c r="M61" s="83"/>
      <c r="N61" s="78"/>
      <c r="O61" s="85" t="s">
        <v>418</v>
      </c>
      <c r="P61" s="87">
        <v>43862.814236111109</v>
      </c>
      <c r="Q61" s="85" t="s">
        <v>1898</v>
      </c>
      <c r="R61" s="85"/>
      <c r="S61" s="85"/>
      <c r="T61" s="85"/>
      <c r="U61" s="85"/>
      <c r="V61" s="88" t="s">
        <v>2002</v>
      </c>
      <c r="W61" s="87">
        <v>43862.814236111109</v>
      </c>
      <c r="X61" s="90">
        <v>43862</v>
      </c>
      <c r="Y61" s="91" t="s">
        <v>2188</v>
      </c>
      <c r="Z61" s="88" t="s">
        <v>2556</v>
      </c>
      <c r="AA61" s="85"/>
      <c r="AB61" s="85"/>
      <c r="AC61" s="91" t="s">
        <v>2942</v>
      </c>
      <c r="AD61" s="85"/>
      <c r="AE61" s="85" t="b">
        <v>0</v>
      </c>
      <c r="AF61" s="85">
        <v>0</v>
      </c>
      <c r="AG61" s="91" t="s">
        <v>778</v>
      </c>
      <c r="AH61" s="85" t="b">
        <v>0</v>
      </c>
      <c r="AI61" s="85" t="s">
        <v>782</v>
      </c>
      <c r="AJ61" s="85"/>
      <c r="AK61" s="91" t="s">
        <v>778</v>
      </c>
      <c r="AL61" s="85" t="b">
        <v>0</v>
      </c>
      <c r="AM61" s="85">
        <v>91</v>
      </c>
      <c r="AN61" s="91" t="s">
        <v>3265</v>
      </c>
      <c r="AO61" s="85" t="s">
        <v>786</v>
      </c>
      <c r="AP61" s="85" t="b">
        <v>0</v>
      </c>
      <c r="AQ61" s="91" t="s">
        <v>3265</v>
      </c>
      <c r="AR61" s="85" t="s">
        <v>179</v>
      </c>
      <c r="AS61" s="85">
        <v>0</v>
      </c>
      <c r="AT61" s="85">
        <v>0</v>
      </c>
      <c r="AU61" s="85"/>
      <c r="AV61" s="85"/>
      <c r="AW61" s="85"/>
      <c r="AX61" s="85"/>
      <c r="AY61" s="85"/>
      <c r="AZ61" s="85"/>
      <c r="BA61" s="85"/>
      <c r="BB61" s="85"/>
      <c r="BC61" s="85"/>
      <c r="BD61" s="85"/>
      <c r="BE61" s="85"/>
      <c r="BF61" s="85"/>
      <c r="BG61" s="85"/>
      <c r="BH61" s="85"/>
    </row>
    <row r="62" spans="1:60" x14ac:dyDescent="0.3">
      <c r="A62" s="70" t="s">
        <v>310</v>
      </c>
      <c r="B62" s="70" t="s">
        <v>382</v>
      </c>
      <c r="C62" s="71"/>
      <c r="D62" s="72"/>
      <c r="E62" s="73"/>
      <c r="F62" s="74"/>
      <c r="G62" s="71"/>
      <c r="H62" s="75"/>
      <c r="I62" s="76"/>
      <c r="J62" s="76"/>
      <c r="K62" s="36"/>
      <c r="L62" s="83"/>
      <c r="M62" s="83"/>
      <c r="N62" s="78"/>
      <c r="O62" s="85" t="s">
        <v>418</v>
      </c>
      <c r="P62" s="87">
        <v>43862.814560185187</v>
      </c>
      <c r="Q62" s="85" t="s">
        <v>426</v>
      </c>
      <c r="R62" s="85"/>
      <c r="S62" s="85"/>
      <c r="T62" s="85"/>
      <c r="U62" s="85"/>
      <c r="V62" s="88" t="s">
        <v>537</v>
      </c>
      <c r="W62" s="87">
        <v>43862.814560185187</v>
      </c>
      <c r="X62" s="90">
        <v>43862</v>
      </c>
      <c r="Y62" s="91" t="s">
        <v>633</v>
      </c>
      <c r="Z62" s="88" t="s">
        <v>707</v>
      </c>
      <c r="AA62" s="85"/>
      <c r="AB62" s="85"/>
      <c r="AC62" s="91" t="s">
        <v>749</v>
      </c>
      <c r="AD62" s="85"/>
      <c r="AE62" s="85" t="b">
        <v>0</v>
      </c>
      <c r="AF62" s="85">
        <v>0</v>
      </c>
      <c r="AG62" s="91" t="s">
        <v>778</v>
      </c>
      <c r="AH62" s="85" t="b">
        <v>1</v>
      </c>
      <c r="AI62" s="85" t="s">
        <v>783</v>
      </c>
      <c r="AJ62" s="85"/>
      <c r="AK62" s="91" t="s">
        <v>776</v>
      </c>
      <c r="AL62" s="85" t="b">
        <v>0</v>
      </c>
      <c r="AM62" s="85">
        <v>10</v>
      </c>
      <c r="AN62" s="91" t="s">
        <v>766</v>
      </c>
      <c r="AO62" s="85" t="s">
        <v>786</v>
      </c>
      <c r="AP62" s="85" t="b">
        <v>0</v>
      </c>
      <c r="AQ62" s="91" t="s">
        <v>766</v>
      </c>
      <c r="AR62" s="85" t="s">
        <v>179</v>
      </c>
      <c r="AS62" s="85">
        <v>0</v>
      </c>
      <c r="AT62" s="85">
        <v>0</v>
      </c>
      <c r="AU62" s="85"/>
      <c r="AV62" s="85"/>
      <c r="AW62" s="85"/>
      <c r="AX62" s="85"/>
      <c r="AY62" s="85"/>
      <c r="AZ62" s="85"/>
      <c r="BA62" s="85"/>
      <c r="BB62" s="85"/>
      <c r="BC62" s="85"/>
      <c r="BD62" s="85"/>
      <c r="BE62" s="85"/>
      <c r="BF62" s="85"/>
      <c r="BG62" s="85"/>
      <c r="BH62" s="85"/>
    </row>
    <row r="63" spans="1:60" x14ac:dyDescent="0.3">
      <c r="A63" s="70" t="s">
        <v>1736</v>
      </c>
      <c r="B63" s="70" t="s">
        <v>319</v>
      </c>
      <c r="C63" s="71"/>
      <c r="D63" s="72"/>
      <c r="E63" s="73"/>
      <c r="F63" s="74"/>
      <c r="G63" s="71"/>
      <c r="H63" s="75"/>
      <c r="I63" s="76"/>
      <c r="J63" s="76"/>
      <c r="K63" s="36"/>
      <c r="L63" s="83"/>
      <c r="M63" s="83"/>
      <c r="N63" s="78"/>
      <c r="O63" s="85" t="s">
        <v>418</v>
      </c>
      <c r="P63" s="87">
        <v>43862.815659722219</v>
      </c>
      <c r="Q63" s="85" t="s">
        <v>1888</v>
      </c>
      <c r="R63" s="85"/>
      <c r="S63" s="85"/>
      <c r="T63" s="85"/>
      <c r="U63" s="85"/>
      <c r="V63" s="88" t="s">
        <v>2003</v>
      </c>
      <c r="W63" s="87">
        <v>43862.815659722219</v>
      </c>
      <c r="X63" s="90">
        <v>43862</v>
      </c>
      <c r="Y63" s="91" t="s">
        <v>2189</v>
      </c>
      <c r="Z63" s="88" t="s">
        <v>2557</v>
      </c>
      <c r="AA63" s="85"/>
      <c r="AB63" s="85"/>
      <c r="AC63" s="91" t="s">
        <v>2943</v>
      </c>
      <c r="AD63" s="85"/>
      <c r="AE63" s="85" t="b">
        <v>0</v>
      </c>
      <c r="AF63" s="85">
        <v>0</v>
      </c>
      <c r="AG63" s="91" t="s">
        <v>778</v>
      </c>
      <c r="AH63" s="85" t="b">
        <v>0</v>
      </c>
      <c r="AI63" s="85" t="s">
        <v>782</v>
      </c>
      <c r="AJ63" s="85"/>
      <c r="AK63" s="91" t="s">
        <v>778</v>
      </c>
      <c r="AL63" s="85" t="b">
        <v>0</v>
      </c>
      <c r="AM63" s="85">
        <v>7</v>
      </c>
      <c r="AN63" s="91" t="s">
        <v>777</v>
      </c>
      <c r="AO63" s="85" t="s">
        <v>786</v>
      </c>
      <c r="AP63" s="85" t="b">
        <v>0</v>
      </c>
      <c r="AQ63" s="91" t="s">
        <v>777</v>
      </c>
      <c r="AR63" s="85" t="s">
        <v>179</v>
      </c>
      <c r="AS63" s="85">
        <v>0</v>
      </c>
      <c r="AT63" s="85">
        <v>0</v>
      </c>
      <c r="AU63" s="85"/>
      <c r="AV63" s="85"/>
      <c r="AW63" s="85"/>
      <c r="AX63" s="85"/>
      <c r="AY63" s="85"/>
      <c r="AZ63" s="85"/>
      <c r="BA63" s="85"/>
      <c r="BB63" s="85"/>
      <c r="BC63" s="85"/>
      <c r="BD63" s="85"/>
      <c r="BE63" s="85"/>
      <c r="BF63" s="85"/>
      <c r="BG63" s="85"/>
      <c r="BH63" s="85"/>
    </row>
    <row r="64" spans="1:60" x14ac:dyDescent="0.3">
      <c r="A64" s="70" t="s">
        <v>288</v>
      </c>
      <c r="B64" s="70" t="s">
        <v>288</v>
      </c>
      <c r="C64" s="71"/>
      <c r="D64" s="72"/>
      <c r="E64" s="73"/>
      <c r="F64" s="74"/>
      <c r="G64" s="71"/>
      <c r="H64" s="75"/>
      <c r="I64" s="76"/>
      <c r="J64" s="76"/>
      <c r="K64" s="36"/>
      <c r="L64" s="83"/>
      <c r="M64" s="83"/>
      <c r="N64" s="78"/>
      <c r="O64" s="85" t="s">
        <v>179</v>
      </c>
      <c r="P64" s="87">
        <v>43862.765625</v>
      </c>
      <c r="Q64" s="85" t="s">
        <v>425</v>
      </c>
      <c r="R64" s="88" t="s">
        <v>433</v>
      </c>
      <c r="S64" s="85" t="s">
        <v>434</v>
      </c>
      <c r="T64" s="85" t="s">
        <v>437</v>
      </c>
      <c r="U64" s="85"/>
      <c r="V64" s="88" t="s">
        <v>516</v>
      </c>
      <c r="W64" s="87">
        <v>43862.765625</v>
      </c>
      <c r="X64" s="90">
        <v>43862</v>
      </c>
      <c r="Y64" s="91" t="s">
        <v>648</v>
      </c>
      <c r="Z64" s="88" t="s">
        <v>700</v>
      </c>
      <c r="AA64" s="85"/>
      <c r="AB64" s="85"/>
      <c r="AC64" s="91" t="s">
        <v>741</v>
      </c>
      <c r="AD64" s="85"/>
      <c r="AE64" s="85" t="b">
        <v>0</v>
      </c>
      <c r="AF64" s="85">
        <v>1</v>
      </c>
      <c r="AG64" s="91" t="s">
        <v>778</v>
      </c>
      <c r="AH64" s="85" t="b">
        <v>1</v>
      </c>
      <c r="AI64" s="85" t="s">
        <v>782</v>
      </c>
      <c r="AJ64" s="85"/>
      <c r="AK64" s="91" t="s">
        <v>785</v>
      </c>
      <c r="AL64" s="85" t="b">
        <v>0</v>
      </c>
      <c r="AM64" s="85">
        <v>1</v>
      </c>
      <c r="AN64" s="91" t="s">
        <v>778</v>
      </c>
      <c r="AO64" s="85" t="s">
        <v>786</v>
      </c>
      <c r="AP64" s="85" t="b">
        <v>0</v>
      </c>
      <c r="AQ64" s="91" t="s">
        <v>741</v>
      </c>
      <c r="AR64" s="85" t="s">
        <v>179</v>
      </c>
      <c r="AS64" s="85">
        <v>0</v>
      </c>
      <c r="AT64" s="85">
        <v>0</v>
      </c>
      <c r="AU64" s="85"/>
      <c r="AV64" s="85"/>
      <c r="AW64" s="85"/>
      <c r="AX64" s="85"/>
      <c r="AY64" s="85"/>
      <c r="AZ64" s="85"/>
      <c r="BA64" s="85"/>
      <c r="BB64" s="85"/>
      <c r="BC64" s="85"/>
      <c r="BD64" s="85"/>
      <c r="BE64" s="85"/>
      <c r="BF64" s="85"/>
      <c r="BG64" s="85"/>
      <c r="BH64" s="85"/>
    </row>
    <row r="65" spans="1:60" x14ac:dyDescent="0.3">
      <c r="A65" s="70" t="s">
        <v>289</v>
      </c>
      <c r="B65" s="70" t="s">
        <v>288</v>
      </c>
      <c r="C65" s="71"/>
      <c r="D65" s="72"/>
      <c r="E65" s="73"/>
      <c r="F65" s="74"/>
      <c r="G65" s="71"/>
      <c r="H65" s="75"/>
      <c r="I65" s="76"/>
      <c r="J65" s="76"/>
      <c r="K65" s="36"/>
      <c r="L65" s="83"/>
      <c r="M65" s="83"/>
      <c r="N65" s="78"/>
      <c r="O65" s="85" t="s">
        <v>418</v>
      </c>
      <c r="P65" s="87">
        <v>43862.803993055553</v>
      </c>
      <c r="Q65" s="85" t="s">
        <v>425</v>
      </c>
      <c r="R65" s="85"/>
      <c r="S65" s="85"/>
      <c r="T65" s="85" t="s">
        <v>437</v>
      </c>
      <c r="U65" s="85"/>
      <c r="V65" s="88" t="s">
        <v>517</v>
      </c>
      <c r="W65" s="87">
        <v>43862.803993055553</v>
      </c>
      <c r="X65" s="90">
        <v>43862</v>
      </c>
      <c r="Y65" s="91" t="s">
        <v>649</v>
      </c>
      <c r="Z65" s="88" t="s">
        <v>701</v>
      </c>
      <c r="AA65" s="85"/>
      <c r="AB65" s="85"/>
      <c r="AC65" s="91" t="s">
        <v>742</v>
      </c>
      <c r="AD65" s="85"/>
      <c r="AE65" s="85" t="b">
        <v>0</v>
      </c>
      <c r="AF65" s="85">
        <v>0</v>
      </c>
      <c r="AG65" s="91" t="s">
        <v>778</v>
      </c>
      <c r="AH65" s="85" t="b">
        <v>1</v>
      </c>
      <c r="AI65" s="85" t="s">
        <v>782</v>
      </c>
      <c r="AJ65" s="85"/>
      <c r="AK65" s="91" t="s">
        <v>785</v>
      </c>
      <c r="AL65" s="85" t="b">
        <v>0</v>
      </c>
      <c r="AM65" s="85">
        <v>1</v>
      </c>
      <c r="AN65" s="91" t="s">
        <v>741</v>
      </c>
      <c r="AO65" s="85" t="s">
        <v>787</v>
      </c>
      <c r="AP65" s="85" t="b">
        <v>0</v>
      </c>
      <c r="AQ65" s="91" t="s">
        <v>741</v>
      </c>
      <c r="AR65" s="85" t="s">
        <v>179</v>
      </c>
      <c r="AS65" s="85">
        <v>0</v>
      </c>
      <c r="AT65" s="85">
        <v>0</v>
      </c>
      <c r="AU65" s="85"/>
      <c r="AV65" s="85"/>
      <c r="AW65" s="85"/>
      <c r="AX65" s="85"/>
      <c r="AY65" s="85"/>
      <c r="AZ65" s="85"/>
      <c r="BA65" s="85"/>
      <c r="BB65" s="85"/>
      <c r="BC65" s="85"/>
      <c r="BD65" s="85"/>
      <c r="BE65" s="85"/>
      <c r="BF65" s="85"/>
      <c r="BG65" s="85"/>
      <c r="BH65" s="85"/>
    </row>
    <row r="66" spans="1:60" x14ac:dyDescent="0.3">
      <c r="A66" s="70" t="s">
        <v>263</v>
      </c>
      <c r="B66" s="70" t="s">
        <v>404</v>
      </c>
      <c r="C66" s="71"/>
      <c r="D66" s="72"/>
      <c r="E66" s="73"/>
      <c r="F66" s="74"/>
      <c r="G66" s="71"/>
      <c r="H66" s="75"/>
      <c r="I66" s="76"/>
      <c r="J66" s="76"/>
      <c r="K66" s="36"/>
      <c r="L66" s="83"/>
      <c r="M66" s="83"/>
      <c r="N66" s="78"/>
      <c r="O66" s="85" t="s">
        <v>418</v>
      </c>
      <c r="P66" s="87">
        <v>43862.81689814815</v>
      </c>
      <c r="Q66" s="85" t="s">
        <v>1898</v>
      </c>
      <c r="R66" s="85"/>
      <c r="S66" s="85"/>
      <c r="T66" s="85"/>
      <c r="U66" s="85"/>
      <c r="V66" s="88" t="s">
        <v>491</v>
      </c>
      <c r="W66" s="87">
        <v>43862.81689814815</v>
      </c>
      <c r="X66" s="90">
        <v>43862</v>
      </c>
      <c r="Y66" s="91" t="s">
        <v>2190</v>
      </c>
      <c r="Z66" s="88" t="s">
        <v>2558</v>
      </c>
      <c r="AA66" s="85"/>
      <c r="AB66" s="85"/>
      <c r="AC66" s="91" t="s">
        <v>2944</v>
      </c>
      <c r="AD66" s="85"/>
      <c r="AE66" s="85" t="b">
        <v>0</v>
      </c>
      <c r="AF66" s="85">
        <v>0</v>
      </c>
      <c r="AG66" s="91" t="s">
        <v>778</v>
      </c>
      <c r="AH66" s="85" t="b">
        <v>0</v>
      </c>
      <c r="AI66" s="85" t="s">
        <v>782</v>
      </c>
      <c r="AJ66" s="85"/>
      <c r="AK66" s="91" t="s">
        <v>778</v>
      </c>
      <c r="AL66" s="85" t="b">
        <v>0</v>
      </c>
      <c r="AM66" s="85">
        <v>91</v>
      </c>
      <c r="AN66" s="91" t="s">
        <v>3265</v>
      </c>
      <c r="AO66" s="85" t="s">
        <v>786</v>
      </c>
      <c r="AP66" s="85" t="b">
        <v>0</v>
      </c>
      <c r="AQ66" s="91" t="s">
        <v>3265</v>
      </c>
      <c r="AR66" s="85" t="s">
        <v>179</v>
      </c>
      <c r="AS66" s="85">
        <v>0</v>
      </c>
      <c r="AT66" s="85">
        <v>0</v>
      </c>
      <c r="AU66" s="85"/>
      <c r="AV66" s="85"/>
      <c r="AW66" s="85"/>
      <c r="AX66" s="85"/>
      <c r="AY66" s="85"/>
      <c r="AZ66" s="85"/>
      <c r="BA66" s="85"/>
      <c r="BB66" s="85"/>
      <c r="BC66" s="85"/>
      <c r="BD66" s="85"/>
      <c r="BE66" s="85"/>
      <c r="BF66" s="85"/>
      <c r="BG66" s="85"/>
      <c r="BH66" s="85"/>
    </row>
    <row r="67" spans="1:60" x14ac:dyDescent="0.3">
      <c r="A67" s="70" t="s">
        <v>1737</v>
      </c>
      <c r="B67" s="70" t="s">
        <v>1881</v>
      </c>
      <c r="C67" s="71"/>
      <c r="D67" s="72"/>
      <c r="E67" s="73"/>
      <c r="F67" s="74"/>
      <c r="G67" s="71"/>
      <c r="H67" s="75"/>
      <c r="I67" s="76"/>
      <c r="J67" s="76"/>
      <c r="K67" s="36"/>
      <c r="L67" s="83"/>
      <c r="M67" s="83"/>
      <c r="N67" s="78"/>
      <c r="O67" s="85" t="s">
        <v>418</v>
      </c>
      <c r="P67" s="87">
        <v>43862.817164351851</v>
      </c>
      <c r="Q67" s="85" t="s">
        <v>1902</v>
      </c>
      <c r="R67" s="85"/>
      <c r="S67" s="85"/>
      <c r="T67" s="85" t="s">
        <v>442</v>
      </c>
      <c r="U67" s="85"/>
      <c r="V67" s="88" t="s">
        <v>2004</v>
      </c>
      <c r="W67" s="87">
        <v>43862.817164351851</v>
      </c>
      <c r="X67" s="90">
        <v>43862</v>
      </c>
      <c r="Y67" s="91" t="s">
        <v>2191</v>
      </c>
      <c r="Z67" s="88" t="s">
        <v>2559</v>
      </c>
      <c r="AA67" s="85"/>
      <c r="AB67" s="85"/>
      <c r="AC67" s="91" t="s">
        <v>2945</v>
      </c>
      <c r="AD67" s="85"/>
      <c r="AE67" s="85" t="b">
        <v>0</v>
      </c>
      <c r="AF67" s="85">
        <v>0</v>
      </c>
      <c r="AG67" s="91" t="s">
        <v>778</v>
      </c>
      <c r="AH67" s="85" t="b">
        <v>0</v>
      </c>
      <c r="AI67" s="85" t="s">
        <v>782</v>
      </c>
      <c r="AJ67" s="85"/>
      <c r="AK67" s="91" t="s">
        <v>778</v>
      </c>
      <c r="AL67" s="85" t="b">
        <v>0</v>
      </c>
      <c r="AM67" s="85">
        <v>59</v>
      </c>
      <c r="AN67" s="91" t="s">
        <v>3276</v>
      </c>
      <c r="AO67" s="85" t="s">
        <v>786</v>
      </c>
      <c r="AP67" s="85" t="b">
        <v>0</v>
      </c>
      <c r="AQ67" s="91" t="s">
        <v>3276</v>
      </c>
      <c r="AR67" s="85" t="s">
        <v>179</v>
      </c>
      <c r="AS67" s="85">
        <v>0</v>
      </c>
      <c r="AT67" s="85">
        <v>0</v>
      </c>
      <c r="AU67" s="85"/>
      <c r="AV67" s="85"/>
      <c r="AW67" s="85"/>
      <c r="AX67" s="85"/>
      <c r="AY67" s="85"/>
      <c r="AZ67" s="85"/>
      <c r="BA67" s="85"/>
      <c r="BB67" s="85"/>
      <c r="BC67" s="85"/>
      <c r="BD67" s="85"/>
      <c r="BE67" s="85"/>
      <c r="BF67" s="85"/>
      <c r="BG67" s="85"/>
      <c r="BH67" s="85"/>
    </row>
    <row r="68" spans="1:60" x14ac:dyDescent="0.3">
      <c r="A68" s="70" t="s">
        <v>282</v>
      </c>
      <c r="B68" s="70" t="s">
        <v>333</v>
      </c>
      <c r="C68" s="71"/>
      <c r="D68" s="72"/>
      <c r="E68" s="73"/>
      <c r="F68" s="74"/>
      <c r="G68" s="71"/>
      <c r="H68" s="75"/>
      <c r="I68" s="76"/>
      <c r="J68" s="76"/>
      <c r="K68" s="36"/>
      <c r="L68" s="83"/>
      <c r="M68" s="83"/>
      <c r="N68" s="78"/>
      <c r="O68" s="85" t="s">
        <v>418</v>
      </c>
      <c r="P68" s="87">
        <v>43862.821967592594</v>
      </c>
      <c r="Q68" s="85" t="s">
        <v>1903</v>
      </c>
      <c r="R68" s="85"/>
      <c r="S68" s="85"/>
      <c r="T68" s="85" t="s">
        <v>442</v>
      </c>
      <c r="U68" s="85"/>
      <c r="V68" s="88" t="s">
        <v>510</v>
      </c>
      <c r="W68" s="87">
        <v>43862.821967592594</v>
      </c>
      <c r="X68" s="90">
        <v>43862</v>
      </c>
      <c r="Y68" s="91" t="s">
        <v>2192</v>
      </c>
      <c r="Z68" s="88" t="s">
        <v>2560</v>
      </c>
      <c r="AA68" s="85"/>
      <c r="AB68" s="85"/>
      <c r="AC68" s="91" t="s">
        <v>2946</v>
      </c>
      <c r="AD68" s="85"/>
      <c r="AE68" s="85" t="b">
        <v>0</v>
      </c>
      <c r="AF68" s="85">
        <v>0</v>
      </c>
      <c r="AG68" s="91" t="s">
        <v>778</v>
      </c>
      <c r="AH68" s="85" t="b">
        <v>0</v>
      </c>
      <c r="AI68" s="85" t="s">
        <v>782</v>
      </c>
      <c r="AJ68" s="85"/>
      <c r="AK68" s="91" t="s">
        <v>778</v>
      </c>
      <c r="AL68" s="85" t="b">
        <v>0</v>
      </c>
      <c r="AM68" s="85">
        <v>45</v>
      </c>
      <c r="AN68" s="91" t="s">
        <v>3258</v>
      </c>
      <c r="AO68" s="85" t="s">
        <v>786</v>
      </c>
      <c r="AP68" s="85" t="b">
        <v>0</v>
      </c>
      <c r="AQ68" s="91" t="s">
        <v>3258</v>
      </c>
      <c r="AR68" s="85" t="s">
        <v>179</v>
      </c>
      <c r="AS68" s="85">
        <v>0</v>
      </c>
      <c r="AT68" s="85">
        <v>0</v>
      </c>
      <c r="AU68" s="85"/>
      <c r="AV68" s="85"/>
      <c r="AW68" s="85"/>
      <c r="AX68" s="85"/>
      <c r="AY68" s="85"/>
      <c r="AZ68" s="85"/>
      <c r="BA68" s="85"/>
      <c r="BB68" s="85"/>
      <c r="BC68" s="85"/>
      <c r="BD68" s="85"/>
      <c r="BE68" s="85"/>
      <c r="BF68" s="85"/>
      <c r="BG68" s="85"/>
      <c r="BH68" s="85"/>
    </row>
    <row r="69" spans="1:60" x14ac:dyDescent="0.3">
      <c r="A69" s="70" t="s">
        <v>1738</v>
      </c>
      <c r="B69" s="70" t="s">
        <v>333</v>
      </c>
      <c r="C69" s="71"/>
      <c r="D69" s="72"/>
      <c r="E69" s="73"/>
      <c r="F69" s="74"/>
      <c r="G69" s="71"/>
      <c r="H69" s="75"/>
      <c r="I69" s="76"/>
      <c r="J69" s="76"/>
      <c r="K69" s="36"/>
      <c r="L69" s="83"/>
      <c r="M69" s="83"/>
      <c r="N69" s="78"/>
      <c r="O69" s="85" t="s">
        <v>418</v>
      </c>
      <c r="P69" s="87">
        <v>43862.822754629633</v>
      </c>
      <c r="Q69" s="85" t="s">
        <v>1903</v>
      </c>
      <c r="R69" s="85"/>
      <c r="S69" s="85"/>
      <c r="T69" s="85" t="s">
        <v>442</v>
      </c>
      <c r="U69" s="85"/>
      <c r="V69" s="88" t="s">
        <v>2005</v>
      </c>
      <c r="W69" s="87">
        <v>43862.822754629633</v>
      </c>
      <c r="X69" s="90">
        <v>43862</v>
      </c>
      <c r="Y69" s="91" t="s">
        <v>2193</v>
      </c>
      <c r="Z69" s="88" t="s">
        <v>2561</v>
      </c>
      <c r="AA69" s="85"/>
      <c r="AB69" s="85"/>
      <c r="AC69" s="91" t="s">
        <v>2947</v>
      </c>
      <c r="AD69" s="85"/>
      <c r="AE69" s="85" t="b">
        <v>0</v>
      </c>
      <c r="AF69" s="85">
        <v>0</v>
      </c>
      <c r="AG69" s="91" t="s">
        <v>778</v>
      </c>
      <c r="AH69" s="85" t="b">
        <v>0</v>
      </c>
      <c r="AI69" s="85" t="s">
        <v>782</v>
      </c>
      <c r="AJ69" s="85"/>
      <c r="AK69" s="91" t="s">
        <v>778</v>
      </c>
      <c r="AL69" s="85" t="b">
        <v>0</v>
      </c>
      <c r="AM69" s="85">
        <v>45</v>
      </c>
      <c r="AN69" s="91" t="s">
        <v>3258</v>
      </c>
      <c r="AO69" s="85" t="s">
        <v>786</v>
      </c>
      <c r="AP69" s="85" t="b">
        <v>0</v>
      </c>
      <c r="AQ69" s="91" t="s">
        <v>3258</v>
      </c>
      <c r="AR69" s="85" t="s">
        <v>179</v>
      </c>
      <c r="AS69" s="85">
        <v>0</v>
      </c>
      <c r="AT69" s="85">
        <v>0</v>
      </c>
      <c r="AU69" s="85"/>
      <c r="AV69" s="85"/>
      <c r="AW69" s="85"/>
      <c r="AX69" s="85"/>
      <c r="AY69" s="85"/>
      <c r="AZ69" s="85"/>
      <c r="BA69" s="85"/>
      <c r="BB69" s="85"/>
      <c r="BC69" s="85"/>
      <c r="BD69" s="85"/>
      <c r="BE69" s="85"/>
      <c r="BF69" s="85"/>
      <c r="BG69" s="85"/>
      <c r="BH69" s="85"/>
    </row>
    <row r="70" spans="1:60" x14ac:dyDescent="0.3">
      <c r="A70" s="70" t="s">
        <v>295</v>
      </c>
      <c r="B70" s="70" t="s">
        <v>392</v>
      </c>
      <c r="C70" s="71"/>
      <c r="D70" s="72"/>
      <c r="E70" s="73"/>
      <c r="F70" s="74"/>
      <c r="G70" s="71"/>
      <c r="H70" s="75"/>
      <c r="I70" s="76"/>
      <c r="J70" s="76"/>
      <c r="K70" s="36"/>
      <c r="L70" s="83"/>
      <c r="M70" s="83"/>
      <c r="N70" s="78"/>
      <c r="O70" s="85" t="s">
        <v>418</v>
      </c>
      <c r="P70" s="87">
        <v>43862.823946759258</v>
      </c>
      <c r="Q70" s="85" t="s">
        <v>423</v>
      </c>
      <c r="R70" s="85"/>
      <c r="S70" s="85"/>
      <c r="T70" s="85"/>
      <c r="U70" s="85"/>
      <c r="V70" s="88" t="s">
        <v>523</v>
      </c>
      <c r="W70" s="87">
        <v>43862.823946759258</v>
      </c>
      <c r="X70" s="90">
        <v>43862</v>
      </c>
      <c r="Y70" s="91" t="s">
        <v>652</v>
      </c>
      <c r="Z70" s="88" t="s">
        <v>703</v>
      </c>
      <c r="AA70" s="85"/>
      <c r="AB70" s="85"/>
      <c r="AC70" s="91" t="s">
        <v>745</v>
      </c>
      <c r="AD70" s="85"/>
      <c r="AE70" s="85" t="b">
        <v>0</v>
      </c>
      <c r="AF70" s="85">
        <v>0</v>
      </c>
      <c r="AG70" s="91" t="s">
        <v>778</v>
      </c>
      <c r="AH70" s="85" t="b">
        <v>0</v>
      </c>
      <c r="AI70" s="85" t="s">
        <v>782</v>
      </c>
      <c r="AJ70" s="85"/>
      <c r="AK70" s="91" t="s">
        <v>778</v>
      </c>
      <c r="AL70" s="85" t="b">
        <v>0</v>
      </c>
      <c r="AM70" s="85">
        <v>5</v>
      </c>
      <c r="AN70" s="91" t="s">
        <v>769</v>
      </c>
      <c r="AO70" s="85" t="s">
        <v>786</v>
      </c>
      <c r="AP70" s="85" t="b">
        <v>0</v>
      </c>
      <c r="AQ70" s="91" t="s">
        <v>769</v>
      </c>
      <c r="AR70" s="85" t="s">
        <v>179</v>
      </c>
      <c r="AS70" s="85">
        <v>0</v>
      </c>
      <c r="AT70" s="85">
        <v>0</v>
      </c>
      <c r="AU70" s="85"/>
      <c r="AV70" s="85"/>
      <c r="AW70" s="85"/>
      <c r="AX70" s="85"/>
      <c r="AY70" s="85"/>
      <c r="AZ70" s="85"/>
      <c r="BA70" s="85"/>
      <c r="BB70" s="85"/>
      <c r="BC70" s="85"/>
      <c r="BD70" s="85"/>
      <c r="BE70" s="85"/>
      <c r="BF70" s="85"/>
      <c r="BG70" s="85"/>
      <c r="BH70" s="85"/>
    </row>
    <row r="71" spans="1:60" x14ac:dyDescent="0.3">
      <c r="A71" s="70" t="s">
        <v>1739</v>
      </c>
      <c r="B71" s="70" t="s">
        <v>289</v>
      </c>
      <c r="C71" s="71"/>
      <c r="D71" s="72"/>
      <c r="E71" s="73"/>
      <c r="F71" s="74"/>
      <c r="G71" s="71"/>
      <c r="H71" s="75"/>
      <c r="I71" s="76"/>
      <c r="J71" s="76"/>
      <c r="K71" s="36"/>
      <c r="L71" s="83"/>
      <c r="M71" s="83"/>
      <c r="N71" s="78"/>
      <c r="O71" s="85" t="s">
        <v>418</v>
      </c>
      <c r="P71" s="87">
        <v>43862.824247685188</v>
      </c>
      <c r="Q71" s="85" t="s">
        <v>1904</v>
      </c>
      <c r="R71" s="85"/>
      <c r="S71" s="85"/>
      <c r="T71" s="85"/>
      <c r="U71" s="85"/>
      <c r="V71" s="88" t="s">
        <v>2006</v>
      </c>
      <c r="W71" s="87">
        <v>43862.824247685188</v>
      </c>
      <c r="X71" s="90">
        <v>43862</v>
      </c>
      <c r="Y71" s="91" t="s">
        <v>2194</v>
      </c>
      <c r="Z71" s="88" t="s">
        <v>2562</v>
      </c>
      <c r="AA71" s="85"/>
      <c r="AB71" s="85"/>
      <c r="AC71" s="91" t="s">
        <v>2948</v>
      </c>
      <c r="AD71" s="85"/>
      <c r="AE71" s="85" t="b">
        <v>0</v>
      </c>
      <c r="AF71" s="85">
        <v>0</v>
      </c>
      <c r="AG71" s="91" t="s">
        <v>778</v>
      </c>
      <c r="AH71" s="85" t="b">
        <v>1</v>
      </c>
      <c r="AI71" s="85" t="s">
        <v>782</v>
      </c>
      <c r="AJ71" s="85"/>
      <c r="AK71" s="91" t="s">
        <v>3282</v>
      </c>
      <c r="AL71" s="85" t="b">
        <v>0</v>
      </c>
      <c r="AM71" s="85">
        <v>5</v>
      </c>
      <c r="AN71" s="91" t="s">
        <v>3103</v>
      </c>
      <c r="AO71" s="85" t="s">
        <v>787</v>
      </c>
      <c r="AP71" s="85" t="b">
        <v>0</v>
      </c>
      <c r="AQ71" s="91" t="s">
        <v>3103</v>
      </c>
      <c r="AR71" s="85" t="s">
        <v>179</v>
      </c>
      <c r="AS71" s="85">
        <v>0</v>
      </c>
      <c r="AT71" s="85">
        <v>0</v>
      </c>
      <c r="AU71" s="85"/>
      <c r="AV71" s="85"/>
      <c r="AW71" s="85"/>
      <c r="AX71" s="85"/>
      <c r="AY71" s="85"/>
      <c r="AZ71" s="85"/>
      <c r="BA71" s="85"/>
      <c r="BB71" s="85"/>
      <c r="BC71" s="85"/>
      <c r="BD71" s="85"/>
      <c r="BE71" s="85"/>
      <c r="BF71" s="85"/>
      <c r="BG71" s="85"/>
      <c r="BH71" s="85"/>
    </row>
    <row r="72" spans="1:60" x14ac:dyDescent="0.3">
      <c r="A72" s="70" t="s">
        <v>358</v>
      </c>
      <c r="B72" s="70" t="s">
        <v>333</v>
      </c>
      <c r="C72" s="71"/>
      <c r="D72" s="72"/>
      <c r="E72" s="73"/>
      <c r="F72" s="74"/>
      <c r="G72" s="71"/>
      <c r="H72" s="75"/>
      <c r="I72" s="76"/>
      <c r="J72" s="76"/>
      <c r="K72" s="36"/>
      <c r="L72" s="83"/>
      <c r="M72" s="83"/>
      <c r="N72" s="78"/>
      <c r="O72" s="85" t="s">
        <v>418</v>
      </c>
      <c r="P72" s="87">
        <v>43862.82472222222</v>
      </c>
      <c r="Q72" s="85" t="s">
        <v>1903</v>
      </c>
      <c r="R72" s="85"/>
      <c r="S72" s="85"/>
      <c r="T72" s="85" t="s">
        <v>442</v>
      </c>
      <c r="U72" s="85"/>
      <c r="V72" s="88" t="s">
        <v>583</v>
      </c>
      <c r="W72" s="87">
        <v>43862.82472222222</v>
      </c>
      <c r="X72" s="90">
        <v>43862</v>
      </c>
      <c r="Y72" s="91" t="s">
        <v>2195</v>
      </c>
      <c r="Z72" s="88" t="s">
        <v>2563</v>
      </c>
      <c r="AA72" s="85"/>
      <c r="AB72" s="85"/>
      <c r="AC72" s="91" t="s">
        <v>2949</v>
      </c>
      <c r="AD72" s="85"/>
      <c r="AE72" s="85" t="b">
        <v>0</v>
      </c>
      <c r="AF72" s="85">
        <v>0</v>
      </c>
      <c r="AG72" s="91" t="s">
        <v>778</v>
      </c>
      <c r="AH72" s="85" t="b">
        <v>0</v>
      </c>
      <c r="AI72" s="85" t="s">
        <v>782</v>
      </c>
      <c r="AJ72" s="85"/>
      <c r="AK72" s="91" t="s">
        <v>778</v>
      </c>
      <c r="AL72" s="85" t="b">
        <v>0</v>
      </c>
      <c r="AM72" s="85">
        <v>45</v>
      </c>
      <c r="AN72" s="91" t="s">
        <v>3258</v>
      </c>
      <c r="AO72" s="85" t="s">
        <v>788</v>
      </c>
      <c r="AP72" s="85" t="b">
        <v>0</v>
      </c>
      <c r="AQ72" s="91" t="s">
        <v>3258</v>
      </c>
      <c r="AR72" s="85" t="s">
        <v>179</v>
      </c>
      <c r="AS72" s="85">
        <v>0</v>
      </c>
      <c r="AT72" s="85">
        <v>0</v>
      </c>
      <c r="AU72" s="85"/>
      <c r="AV72" s="85"/>
      <c r="AW72" s="85"/>
      <c r="AX72" s="85"/>
      <c r="AY72" s="85"/>
      <c r="AZ72" s="85"/>
      <c r="BA72" s="85"/>
      <c r="BB72" s="85"/>
      <c r="BC72" s="85"/>
      <c r="BD72" s="85"/>
      <c r="BE72" s="85"/>
      <c r="BF72" s="85"/>
      <c r="BG72" s="85"/>
      <c r="BH72" s="85"/>
    </row>
    <row r="73" spans="1:60" x14ac:dyDescent="0.3">
      <c r="A73" s="70" t="s">
        <v>384</v>
      </c>
      <c r="B73" s="70" t="s">
        <v>404</v>
      </c>
      <c r="C73" s="71"/>
      <c r="D73" s="72"/>
      <c r="E73" s="73"/>
      <c r="F73" s="74"/>
      <c r="G73" s="71"/>
      <c r="H73" s="75"/>
      <c r="I73" s="76"/>
      <c r="J73" s="76"/>
      <c r="K73" s="36"/>
      <c r="L73" s="83"/>
      <c r="M73" s="83"/>
      <c r="N73" s="78"/>
      <c r="O73" s="85" t="s">
        <v>418</v>
      </c>
      <c r="P73" s="87">
        <v>43862.824837962966</v>
      </c>
      <c r="Q73" s="85" t="s">
        <v>1898</v>
      </c>
      <c r="R73" s="85"/>
      <c r="S73" s="85"/>
      <c r="T73" s="85"/>
      <c r="U73" s="85"/>
      <c r="V73" s="88" t="s">
        <v>605</v>
      </c>
      <c r="W73" s="87">
        <v>43862.824837962966</v>
      </c>
      <c r="X73" s="90">
        <v>43862</v>
      </c>
      <c r="Y73" s="91" t="s">
        <v>2196</v>
      </c>
      <c r="Z73" s="88" t="s">
        <v>2564</v>
      </c>
      <c r="AA73" s="85"/>
      <c r="AB73" s="85"/>
      <c r="AC73" s="91" t="s">
        <v>2950</v>
      </c>
      <c r="AD73" s="85"/>
      <c r="AE73" s="85" t="b">
        <v>0</v>
      </c>
      <c r="AF73" s="85">
        <v>0</v>
      </c>
      <c r="AG73" s="91" t="s">
        <v>778</v>
      </c>
      <c r="AH73" s="85" t="b">
        <v>0</v>
      </c>
      <c r="AI73" s="85" t="s">
        <v>782</v>
      </c>
      <c r="AJ73" s="85"/>
      <c r="AK73" s="91" t="s">
        <v>778</v>
      </c>
      <c r="AL73" s="85" t="b">
        <v>0</v>
      </c>
      <c r="AM73" s="85">
        <v>91</v>
      </c>
      <c r="AN73" s="91" t="s">
        <v>3265</v>
      </c>
      <c r="AO73" s="85" t="s">
        <v>787</v>
      </c>
      <c r="AP73" s="85" t="b">
        <v>0</v>
      </c>
      <c r="AQ73" s="91" t="s">
        <v>3265</v>
      </c>
      <c r="AR73" s="85" t="s">
        <v>179</v>
      </c>
      <c r="AS73" s="85">
        <v>0</v>
      </c>
      <c r="AT73" s="85">
        <v>0</v>
      </c>
      <c r="AU73" s="85"/>
      <c r="AV73" s="85"/>
      <c r="AW73" s="85"/>
      <c r="AX73" s="85"/>
      <c r="AY73" s="85"/>
      <c r="AZ73" s="85"/>
      <c r="BA73" s="85"/>
      <c r="BB73" s="85"/>
      <c r="BC73" s="85"/>
      <c r="BD73" s="85"/>
      <c r="BE73" s="85"/>
      <c r="BF73" s="85"/>
      <c r="BG73" s="85"/>
      <c r="BH73" s="85"/>
    </row>
    <row r="74" spans="1:60" x14ac:dyDescent="0.3">
      <c r="A74" s="70" t="s">
        <v>347</v>
      </c>
      <c r="B74" s="70" t="s">
        <v>333</v>
      </c>
      <c r="C74" s="71"/>
      <c r="D74" s="72"/>
      <c r="E74" s="73"/>
      <c r="F74" s="74"/>
      <c r="G74" s="71"/>
      <c r="H74" s="75"/>
      <c r="I74" s="76"/>
      <c r="J74" s="76"/>
      <c r="K74" s="36"/>
      <c r="L74" s="83"/>
      <c r="M74" s="83"/>
      <c r="N74" s="78"/>
      <c r="O74" s="85" t="s">
        <v>418</v>
      </c>
      <c r="P74" s="87">
        <v>43862.824976851851</v>
      </c>
      <c r="Q74" s="85" t="s">
        <v>1903</v>
      </c>
      <c r="R74" s="85"/>
      <c r="S74" s="85"/>
      <c r="T74" s="85" t="s">
        <v>442</v>
      </c>
      <c r="U74" s="85"/>
      <c r="V74" s="88" t="s">
        <v>572</v>
      </c>
      <c r="W74" s="87">
        <v>43862.824976851851</v>
      </c>
      <c r="X74" s="90">
        <v>43862</v>
      </c>
      <c r="Y74" s="91" t="s">
        <v>653</v>
      </c>
      <c r="Z74" s="88" t="s">
        <v>2565</v>
      </c>
      <c r="AA74" s="85"/>
      <c r="AB74" s="85"/>
      <c r="AC74" s="91" t="s">
        <v>2951</v>
      </c>
      <c r="AD74" s="85"/>
      <c r="AE74" s="85" t="b">
        <v>0</v>
      </c>
      <c r="AF74" s="85">
        <v>0</v>
      </c>
      <c r="AG74" s="91" t="s">
        <v>778</v>
      </c>
      <c r="AH74" s="85" t="b">
        <v>0</v>
      </c>
      <c r="AI74" s="85" t="s">
        <v>782</v>
      </c>
      <c r="AJ74" s="85"/>
      <c r="AK74" s="91" t="s">
        <v>778</v>
      </c>
      <c r="AL74" s="85" t="b">
        <v>0</v>
      </c>
      <c r="AM74" s="85">
        <v>45</v>
      </c>
      <c r="AN74" s="91" t="s">
        <v>3258</v>
      </c>
      <c r="AO74" s="85" t="s">
        <v>786</v>
      </c>
      <c r="AP74" s="85" t="b">
        <v>0</v>
      </c>
      <c r="AQ74" s="91" t="s">
        <v>3258</v>
      </c>
      <c r="AR74" s="85" t="s">
        <v>179</v>
      </c>
      <c r="AS74" s="85">
        <v>0</v>
      </c>
      <c r="AT74" s="85">
        <v>0</v>
      </c>
      <c r="AU74" s="85"/>
      <c r="AV74" s="85"/>
      <c r="AW74" s="85"/>
      <c r="AX74" s="85"/>
      <c r="AY74" s="85"/>
      <c r="AZ74" s="85"/>
      <c r="BA74" s="85"/>
      <c r="BB74" s="85"/>
      <c r="BC74" s="85"/>
      <c r="BD74" s="85"/>
      <c r="BE74" s="85"/>
      <c r="BF74" s="85"/>
      <c r="BG74" s="85"/>
      <c r="BH74" s="85"/>
    </row>
    <row r="75" spans="1:60" x14ac:dyDescent="0.3">
      <c r="A75" s="70" t="s">
        <v>1740</v>
      </c>
      <c r="B75" s="70" t="s">
        <v>351</v>
      </c>
      <c r="C75" s="71"/>
      <c r="D75" s="72"/>
      <c r="E75" s="73"/>
      <c r="F75" s="74"/>
      <c r="G75" s="71"/>
      <c r="H75" s="75"/>
      <c r="I75" s="76"/>
      <c r="J75" s="76"/>
      <c r="K75" s="36"/>
      <c r="L75" s="83"/>
      <c r="M75" s="83"/>
      <c r="N75" s="78"/>
      <c r="O75" s="85" t="s">
        <v>418</v>
      </c>
      <c r="P75" s="87">
        <v>43862.825729166667</v>
      </c>
      <c r="Q75" s="85" t="s">
        <v>1891</v>
      </c>
      <c r="R75" s="85"/>
      <c r="S75" s="85"/>
      <c r="T75" s="85" t="s">
        <v>442</v>
      </c>
      <c r="U75" s="85"/>
      <c r="V75" s="88" t="s">
        <v>2007</v>
      </c>
      <c r="W75" s="87">
        <v>43862.825729166667</v>
      </c>
      <c r="X75" s="90">
        <v>43862</v>
      </c>
      <c r="Y75" s="91" t="s">
        <v>2197</v>
      </c>
      <c r="Z75" s="88" t="s">
        <v>2566</v>
      </c>
      <c r="AA75" s="85"/>
      <c r="AB75" s="85"/>
      <c r="AC75" s="91" t="s">
        <v>2952</v>
      </c>
      <c r="AD75" s="85"/>
      <c r="AE75" s="85" t="b">
        <v>0</v>
      </c>
      <c r="AF75" s="85">
        <v>0</v>
      </c>
      <c r="AG75" s="91" t="s">
        <v>778</v>
      </c>
      <c r="AH75" s="85" t="b">
        <v>0</v>
      </c>
      <c r="AI75" s="85" t="s">
        <v>782</v>
      </c>
      <c r="AJ75" s="85"/>
      <c r="AK75" s="91" t="s">
        <v>778</v>
      </c>
      <c r="AL75" s="85" t="b">
        <v>0</v>
      </c>
      <c r="AM75" s="85">
        <v>11</v>
      </c>
      <c r="AN75" s="91" t="s">
        <v>3080</v>
      </c>
      <c r="AO75" s="85" t="s">
        <v>787</v>
      </c>
      <c r="AP75" s="85" t="b">
        <v>0</v>
      </c>
      <c r="AQ75" s="91" t="s">
        <v>3080</v>
      </c>
      <c r="AR75" s="85" t="s">
        <v>179</v>
      </c>
      <c r="AS75" s="85">
        <v>0</v>
      </c>
      <c r="AT75" s="85">
        <v>0</v>
      </c>
      <c r="AU75" s="85"/>
      <c r="AV75" s="85"/>
      <c r="AW75" s="85"/>
      <c r="AX75" s="85"/>
      <c r="AY75" s="85"/>
      <c r="AZ75" s="85"/>
      <c r="BA75" s="85"/>
      <c r="BB75" s="85"/>
      <c r="BC75" s="85"/>
      <c r="BD75" s="85"/>
      <c r="BE75" s="85"/>
      <c r="BF75" s="85"/>
      <c r="BG75" s="85"/>
      <c r="BH75" s="85"/>
    </row>
    <row r="76" spans="1:60" x14ac:dyDescent="0.3">
      <c r="A76" s="70" t="s">
        <v>298</v>
      </c>
      <c r="B76" s="70" t="s">
        <v>298</v>
      </c>
      <c r="C76" s="71"/>
      <c r="D76" s="72"/>
      <c r="E76" s="73"/>
      <c r="F76" s="74"/>
      <c r="G76" s="71"/>
      <c r="H76" s="75"/>
      <c r="I76" s="76"/>
      <c r="J76" s="76"/>
      <c r="K76" s="36"/>
      <c r="L76" s="83"/>
      <c r="M76" s="83"/>
      <c r="N76" s="78"/>
      <c r="O76" s="85" t="s">
        <v>179</v>
      </c>
      <c r="P76" s="87">
        <v>43862.827094907407</v>
      </c>
      <c r="Q76" s="85" t="s">
        <v>427</v>
      </c>
      <c r="R76" s="85"/>
      <c r="S76" s="85"/>
      <c r="T76" s="85" t="s">
        <v>439</v>
      </c>
      <c r="U76" s="85"/>
      <c r="V76" s="88" t="s">
        <v>526</v>
      </c>
      <c r="W76" s="87">
        <v>43862.827094907407</v>
      </c>
      <c r="X76" s="90">
        <v>43862</v>
      </c>
      <c r="Y76" s="91" t="s">
        <v>654</v>
      </c>
      <c r="Z76" s="88" t="s">
        <v>704</v>
      </c>
      <c r="AA76" s="85"/>
      <c r="AB76" s="85"/>
      <c r="AC76" s="91" t="s">
        <v>746</v>
      </c>
      <c r="AD76" s="85"/>
      <c r="AE76" s="85" t="b">
        <v>0</v>
      </c>
      <c r="AF76" s="85">
        <v>3</v>
      </c>
      <c r="AG76" s="91" t="s">
        <v>778</v>
      </c>
      <c r="AH76" s="85" t="b">
        <v>0</v>
      </c>
      <c r="AI76" s="85" t="s">
        <v>782</v>
      </c>
      <c r="AJ76" s="85"/>
      <c r="AK76" s="91" t="s">
        <v>778</v>
      </c>
      <c r="AL76" s="85" t="b">
        <v>0</v>
      </c>
      <c r="AM76" s="85">
        <v>0</v>
      </c>
      <c r="AN76" s="91" t="s">
        <v>778</v>
      </c>
      <c r="AO76" s="85" t="s">
        <v>786</v>
      </c>
      <c r="AP76" s="85" t="b">
        <v>0</v>
      </c>
      <c r="AQ76" s="91" t="s">
        <v>746</v>
      </c>
      <c r="AR76" s="85" t="s">
        <v>179</v>
      </c>
      <c r="AS76" s="85">
        <v>0</v>
      </c>
      <c r="AT76" s="85">
        <v>0</v>
      </c>
      <c r="AU76" s="85"/>
      <c r="AV76" s="85"/>
      <c r="AW76" s="85"/>
      <c r="AX76" s="85"/>
      <c r="AY76" s="85"/>
      <c r="AZ76" s="85"/>
      <c r="BA76" s="85"/>
      <c r="BB76" s="85"/>
      <c r="BC76" s="85"/>
      <c r="BD76" s="85"/>
      <c r="BE76" s="85"/>
      <c r="BF76" s="85"/>
      <c r="BG76" s="85"/>
      <c r="BH76" s="85"/>
    </row>
    <row r="77" spans="1:60" x14ac:dyDescent="0.3">
      <c r="A77" s="70" t="s">
        <v>223</v>
      </c>
      <c r="B77" s="70" t="s">
        <v>333</v>
      </c>
      <c r="C77" s="71"/>
      <c r="D77" s="72"/>
      <c r="E77" s="73"/>
      <c r="F77" s="74"/>
      <c r="G77" s="71"/>
      <c r="H77" s="75"/>
      <c r="I77" s="76"/>
      <c r="J77" s="76"/>
      <c r="K77" s="36"/>
      <c r="L77" s="83"/>
      <c r="M77" s="83"/>
      <c r="N77" s="78"/>
      <c r="O77" s="85" t="s">
        <v>418</v>
      </c>
      <c r="P77" s="87">
        <v>43862.827303240738</v>
      </c>
      <c r="Q77" s="85" t="s">
        <v>1903</v>
      </c>
      <c r="R77" s="85"/>
      <c r="S77" s="85"/>
      <c r="T77" s="85" t="s">
        <v>442</v>
      </c>
      <c r="U77" s="85"/>
      <c r="V77" s="88" t="s">
        <v>452</v>
      </c>
      <c r="W77" s="87">
        <v>43862.827303240738</v>
      </c>
      <c r="X77" s="90">
        <v>43862</v>
      </c>
      <c r="Y77" s="91" t="s">
        <v>2198</v>
      </c>
      <c r="Z77" s="88" t="s">
        <v>2567</v>
      </c>
      <c r="AA77" s="85"/>
      <c r="AB77" s="85"/>
      <c r="AC77" s="91" t="s">
        <v>2953</v>
      </c>
      <c r="AD77" s="85"/>
      <c r="AE77" s="85" t="b">
        <v>0</v>
      </c>
      <c r="AF77" s="85">
        <v>0</v>
      </c>
      <c r="AG77" s="91" t="s">
        <v>778</v>
      </c>
      <c r="AH77" s="85" t="b">
        <v>0</v>
      </c>
      <c r="AI77" s="85" t="s">
        <v>782</v>
      </c>
      <c r="AJ77" s="85"/>
      <c r="AK77" s="91" t="s">
        <v>778</v>
      </c>
      <c r="AL77" s="85" t="b">
        <v>0</v>
      </c>
      <c r="AM77" s="85">
        <v>45</v>
      </c>
      <c r="AN77" s="91" t="s">
        <v>3258</v>
      </c>
      <c r="AO77" s="85" t="s">
        <v>786</v>
      </c>
      <c r="AP77" s="85" t="b">
        <v>0</v>
      </c>
      <c r="AQ77" s="91" t="s">
        <v>3258</v>
      </c>
      <c r="AR77" s="85" t="s">
        <v>179</v>
      </c>
      <c r="AS77" s="85">
        <v>0</v>
      </c>
      <c r="AT77" s="85">
        <v>0</v>
      </c>
      <c r="AU77" s="85"/>
      <c r="AV77" s="85"/>
      <c r="AW77" s="85"/>
      <c r="AX77" s="85"/>
      <c r="AY77" s="85"/>
      <c r="AZ77" s="85"/>
      <c r="BA77" s="85"/>
      <c r="BB77" s="85"/>
      <c r="BC77" s="85"/>
      <c r="BD77" s="85"/>
      <c r="BE77" s="85"/>
      <c r="BF77" s="85"/>
      <c r="BG77" s="85"/>
      <c r="BH77" s="85"/>
    </row>
    <row r="78" spans="1:60" x14ac:dyDescent="0.3">
      <c r="A78" s="70" t="s">
        <v>270</v>
      </c>
      <c r="B78" s="70" t="s">
        <v>333</v>
      </c>
      <c r="C78" s="71"/>
      <c r="D78" s="72"/>
      <c r="E78" s="73"/>
      <c r="F78" s="74"/>
      <c r="G78" s="71"/>
      <c r="H78" s="75"/>
      <c r="I78" s="76"/>
      <c r="J78" s="76"/>
      <c r="K78" s="36"/>
      <c r="L78" s="83"/>
      <c r="M78" s="83"/>
      <c r="N78" s="78"/>
      <c r="O78" s="85" t="s">
        <v>418</v>
      </c>
      <c r="P78" s="87">
        <v>43862.827939814815</v>
      </c>
      <c r="Q78" s="85" t="s">
        <v>1903</v>
      </c>
      <c r="R78" s="85"/>
      <c r="S78" s="85"/>
      <c r="T78" s="85" t="s">
        <v>442</v>
      </c>
      <c r="U78" s="85"/>
      <c r="V78" s="88" t="s">
        <v>498</v>
      </c>
      <c r="W78" s="87">
        <v>43862.827939814815</v>
      </c>
      <c r="X78" s="90">
        <v>43862</v>
      </c>
      <c r="Y78" s="91" t="s">
        <v>2199</v>
      </c>
      <c r="Z78" s="88" t="s">
        <v>2568</v>
      </c>
      <c r="AA78" s="85"/>
      <c r="AB78" s="85"/>
      <c r="AC78" s="91" t="s">
        <v>2954</v>
      </c>
      <c r="AD78" s="85"/>
      <c r="AE78" s="85" t="b">
        <v>0</v>
      </c>
      <c r="AF78" s="85">
        <v>0</v>
      </c>
      <c r="AG78" s="91" t="s">
        <v>778</v>
      </c>
      <c r="AH78" s="85" t="b">
        <v>0</v>
      </c>
      <c r="AI78" s="85" t="s">
        <v>782</v>
      </c>
      <c r="AJ78" s="85"/>
      <c r="AK78" s="91" t="s">
        <v>778</v>
      </c>
      <c r="AL78" s="85" t="b">
        <v>0</v>
      </c>
      <c r="AM78" s="85">
        <v>45</v>
      </c>
      <c r="AN78" s="91" t="s">
        <v>3258</v>
      </c>
      <c r="AO78" s="85" t="s">
        <v>786</v>
      </c>
      <c r="AP78" s="85" t="b">
        <v>0</v>
      </c>
      <c r="AQ78" s="91" t="s">
        <v>3258</v>
      </c>
      <c r="AR78" s="85" t="s">
        <v>179</v>
      </c>
      <c r="AS78" s="85">
        <v>0</v>
      </c>
      <c r="AT78" s="85">
        <v>0</v>
      </c>
      <c r="AU78" s="85"/>
      <c r="AV78" s="85"/>
      <c r="AW78" s="85"/>
      <c r="AX78" s="85"/>
      <c r="AY78" s="85"/>
      <c r="AZ78" s="85"/>
      <c r="BA78" s="85"/>
      <c r="BB78" s="85"/>
      <c r="BC78" s="85"/>
      <c r="BD78" s="85"/>
      <c r="BE78" s="85"/>
      <c r="BF78" s="85"/>
      <c r="BG78" s="85"/>
      <c r="BH78" s="85"/>
    </row>
    <row r="79" spans="1:60" x14ac:dyDescent="0.3">
      <c r="A79" s="70" t="s">
        <v>390</v>
      </c>
      <c r="B79" s="70" t="s">
        <v>404</v>
      </c>
      <c r="C79" s="71"/>
      <c r="D79" s="72"/>
      <c r="E79" s="73"/>
      <c r="F79" s="74"/>
      <c r="G79" s="71"/>
      <c r="H79" s="75"/>
      <c r="I79" s="76"/>
      <c r="J79" s="76"/>
      <c r="K79" s="36"/>
      <c r="L79" s="83"/>
      <c r="M79" s="83"/>
      <c r="N79" s="78"/>
      <c r="O79" s="85" t="s">
        <v>418</v>
      </c>
      <c r="P79" s="87">
        <v>43862.798020833332</v>
      </c>
      <c r="Q79" s="85" t="s">
        <v>1898</v>
      </c>
      <c r="R79" s="85"/>
      <c r="S79" s="85"/>
      <c r="T79" s="85"/>
      <c r="U79" s="85"/>
      <c r="V79" s="88" t="s">
        <v>611</v>
      </c>
      <c r="W79" s="87">
        <v>43862.798020833332</v>
      </c>
      <c r="X79" s="90">
        <v>43862</v>
      </c>
      <c r="Y79" s="91" t="s">
        <v>2200</v>
      </c>
      <c r="Z79" s="88" t="s">
        <v>2569</v>
      </c>
      <c r="AA79" s="85"/>
      <c r="AB79" s="85"/>
      <c r="AC79" s="91" t="s">
        <v>2955</v>
      </c>
      <c r="AD79" s="85"/>
      <c r="AE79" s="85" t="b">
        <v>0</v>
      </c>
      <c r="AF79" s="85">
        <v>0</v>
      </c>
      <c r="AG79" s="91" t="s">
        <v>778</v>
      </c>
      <c r="AH79" s="85" t="b">
        <v>0</v>
      </c>
      <c r="AI79" s="85" t="s">
        <v>782</v>
      </c>
      <c r="AJ79" s="85"/>
      <c r="AK79" s="91" t="s">
        <v>778</v>
      </c>
      <c r="AL79" s="85" t="b">
        <v>0</v>
      </c>
      <c r="AM79" s="85">
        <v>91</v>
      </c>
      <c r="AN79" s="91" t="s">
        <v>3265</v>
      </c>
      <c r="AO79" s="85" t="s">
        <v>786</v>
      </c>
      <c r="AP79" s="85" t="b">
        <v>0</v>
      </c>
      <c r="AQ79" s="91" t="s">
        <v>3265</v>
      </c>
      <c r="AR79" s="85" t="s">
        <v>179</v>
      </c>
      <c r="AS79" s="85">
        <v>0</v>
      </c>
      <c r="AT79" s="85">
        <v>0</v>
      </c>
      <c r="AU79" s="85"/>
      <c r="AV79" s="85"/>
      <c r="AW79" s="85"/>
      <c r="AX79" s="85"/>
      <c r="AY79" s="85"/>
      <c r="AZ79" s="85"/>
      <c r="BA79" s="85"/>
      <c r="BB79" s="85"/>
      <c r="BC79" s="85"/>
      <c r="BD79" s="85"/>
      <c r="BE79" s="85"/>
      <c r="BF79" s="85"/>
      <c r="BG79" s="85"/>
      <c r="BH79" s="85"/>
    </row>
    <row r="80" spans="1:60" x14ac:dyDescent="0.3">
      <c r="A80" s="70" t="s">
        <v>390</v>
      </c>
      <c r="B80" s="70" t="s">
        <v>390</v>
      </c>
      <c r="C80" s="71"/>
      <c r="D80" s="72"/>
      <c r="E80" s="73"/>
      <c r="F80" s="74"/>
      <c r="G80" s="71"/>
      <c r="H80" s="75"/>
      <c r="I80" s="76"/>
      <c r="J80" s="76"/>
      <c r="K80" s="36"/>
      <c r="L80" s="83"/>
      <c r="M80" s="83"/>
      <c r="N80" s="78"/>
      <c r="O80" s="85" t="s">
        <v>179</v>
      </c>
      <c r="P80" s="87">
        <v>43862.799386574072</v>
      </c>
      <c r="Q80" s="85" t="s">
        <v>1901</v>
      </c>
      <c r="R80" s="85"/>
      <c r="S80" s="85"/>
      <c r="T80" s="85" t="s">
        <v>442</v>
      </c>
      <c r="U80" s="85"/>
      <c r="V80" s="88" t="s">
        <v>611</v>
      </c>
      <c r="W80" s="87">
        <v>43862.799386574072</v>
      </c>
      <c r="X80" s="90">
        <v>43862</v>
      </c>
      <c r="Y80" s="91" t="s">
        <v>2201</v>
      </c>
      <c r="Z80" s="88" t="s">
        <v>2570</v>
      </c>
      <c r="AA80" s="85"/>
      <c r="AB80" s="85"/>
      <c r="AC80" s="91" t="s">
        <v>2956</v>
      </c>
      <c r="AD80" s="85"/>
      <c r="AE80" s="85" t="b">
        <v>0</v>
      </c>
      <c r="AF80" s="85">
        <v>10</v>
      </c>
      <c r="AG80" s="91" t="s">
        <v>778</v>
      </c>
      <c r="AH80" s="85" t="b">
        <v>0</v>
      </c>
      <c r="AI80" s="85" t="s">
        <v>782</v>
      </c>
      <c r="AJ80" s="85"/>
      <c r="AK80" s="91" t="s">
        <v>778</v>
      </c>
      <c r="AL80" s="85" t="b">
        <v>0</v>
      </c>
      <c r="AM80" s="85">
        <v>3</v>
      </c>
      <c r="AN80" s="91" t="s">
        <v>778</v>
      </c>
      <c r="AO80" s="85" t="s">
        <v>786</v>
      </c>
      <c r="AP80" s="85" t="b">
        <v>0</v>
      </c>
      <c r="AQ80" s="91" t="s">
        <v>2956</v>
      </c>
      <c r="AR80" s="85" t="s">
        <v>179</v>
      </c>
      <c r="AS80" s="85">
        <v>0</v>
      </c>
      <c r="AT80" s="85">
        <v>0</v>
      </c>
      <c r="AU80" s="85"/>
      <c r="AV80" s="85"/>
      <c r="AW80" s="85"/>
      <c r="AX80" s="85"/>
      <c r="AY80" s="85"/>
      <c r="AZ80" s="85"/>
      <c r="BA80" s="85"/>
      <c r="BB80" s="85"/>
      <c r="BC80" s="85"/>
      <c r="BD80" s="85"/>
      <c r="BE80" s="85"/>
      <c r="BF80" s="85"/>
      <c r="BG80" s="85"/>
      <c r="BH80" s="85"/>
    </row>
    <row r="81" spans="1:60" x14ac:dyDescent="0.3">
      <c r="A81" s="70" t="s">
        <v>346</v>
      </c>
      <c r="B81" s="70" t="s">
        <v>390</v>
      </c>
      <c r="C81" s="71"/>
      <c r="D81" s="72"/>
      <c r="E81" s="73"/>
      <c r="F81" s="74"/>
      <c r="G81" s="71"/>
      <c r="H81" s="75"/>
      <c r="I81" s="76"/>
      <c r="J81" s="76"/>
      <c r="K81" s="36"/>
      <c r="L81" s="83"/>
      <c r="M81" s="83"/>
      <c r="N81" s="78"/>
      <c r="O81" s="85" t="s">
        <v>418</v>
      </c>
      <c r="P81" s="87">
        <v>43862.801712962966</v>
      </c>
      <c r="Q81" s="85" t="s">
        <v>1901</v>
      </c>
      <c r="R81" s="85"/>
      <c r="S81" s="85"/>
      <c r="T81" s="85" t="s">
        <v>442</v>
      </c>
      <c r="U81" s="85"/>
      <c r="V81" s="88" t="s">
        <v>571</v>
      </c>
      <c r="W81" s="87">
        <v>43862.801712962966</v>
      </c>
      <c r="X81" s="90">
        <v>43862</v>
      </c>
      <c r="Y81" s="91" t="s">
        <v>2202</v>
      </c>
      <c r="Z81" s="88" t="s">
        <v>2571</v>
      </c>
      <c r="AA81" s="85"/>
      <c r="AB81" s="85"/>
      <c r="AC81" s="91" t="s">
        <v>2957</v>
      </c>
      <c r="AD81" s="85"/>
      <c r="AE81" s="85" t="b">
        <v>0</v>
      </c>
      <c r="AF81" s="85">
        <v>0</v>
      </c>
      <c r="AG81" s="91" t="s">
        <v>778</v>
      </c>
      <c r="AH81" s="85" t="b">
        <v>0</v>
      </c>
      <c r="AI81" s="85" t="s">
        <v>782</v>
      </c>
      <c r="AJ81" s="85"/>
      <c r="AK81" s="91" t="s">
        <v>778</v>
      </c>
      <c r="AL81" s="85" t="b">
        <v>0</v>
      </c>
      <c r="AM81" s="85">
        <v>3</v>
      </c>
      <c r="AN81" s="91" t="s">
        <v>2956</v>
      </c>
      <c r="AO81" s="85" t="s">
        <v>786</v>
      </c>
      <c r="AP81" s="85" t="b">
        <v>0</v>
      </c>
      <c r="AQ81" s="91" t="s">
        <v>2956</v>
      </c>
      <c r="AR81" s="85" t="s">
        <v>179</v>
      </c>
      <c r="AS81" s="85">
        <v>0</v>
      </c>
      <c r="AT81" s="85">
        <v>0</v>
      </c>
      <c r="AU81" s="85"/>
      <c r="AV81" s="85"/>
      <c r="AW81" s="85"/>
      <c r="AX81" s="85"/>
      <c r="AY81" s="85"/>
      <c r="AZ81" s="85"/>
      <c r="BA81" s="85"/>
      <c r="BB81" s="85"/>
      <c r="BC81" s="85"/>
      <c r="BD81" s="85"/>
      <c r="BE81" s="85"/>
      <c r="BF81" s="85"/>
      <c r="BG81" s="85"/>
      <c r="BH81" s="85"/>
    </row>
    <row r="82" spans="1:60" x14ac:dyDescent="0.3">
      <c r="A82" s="70" t="s">
        <v>346</v>
      </c>
      <c r="B82" s="70" t="s">
        <v>333</v>
      </c>
      <c r="C82" s="71"/>
      <c r="D82" s="72"/>
      <c r="E82" s="73"/>
      <c r="F82" s="74"/>
      <c r="G82" s="71"/>
      <c r="H82" s="75"/>
      <c r="I82" s="76"/>
      <c r="J82" s="76"/>
      <c r="K82" s="36"/>
      <c r="L82" s="83"/>
      <c r="M82" s="83"/>
      <c r="N82" s="78"/>
      <c r="O82" s="85" t="s">
        <v>418</v>
      </c>
      <c r="P82" s="87">
        <v>43862.828275462962</v>
      </c>
      <c r="Q82" s="85" t="s">
        <v>1903</v>
      </c>
      <c r="R82" s="85"/>
      <c r="S82" s="85"/>
      <c r="T82" s="85" t="s">
        <v>442</v>
      </c>
      <c r="U82" s="85"/>
      <c r="V82" s="88" t="s">
        <v>571</v>
      </c>
      <c r="W82" s="87">
        <v>43862.828275462962</v>
      </c>
      <c r="X82" s="90">
        <v>43862</v>
      </c>
      <c r="Y82" s="91" t="s">
        <v>2203</v>
      </c>
      <c r="Z82" s="88" t="s">
        <v>2572</v>
      </c>
      <c r="AA82" s="85"/>
      <c r="AB82" s="85"/>
      <c r="AC82" s="91" t="s">
        <v>2958</v>
      </c>
      <c r="AD82" s="85"/>
      <c r="AE82" s="85" t="b">
        <v>0</v>
      </c>
      <c r="AF82" s="85">
        <v>0</v>
      </c>
      <c r="AG82" s="91" t="s">
        <v>778</v>
      </c>
      <c r="AH82" s="85" t="b">
        <v>0</v>
      </c>
      <c r="AI82" s="85" t="s">
        <v>782</v>
      </c>
      <c r="AJ82" s="85"/>
      <c r="AK82" s="91" t="s">
        <v>778</v>
      </c>
      <c r="AL82" s="85" t="b">
        <v>0</v>
      </c>
      <c r="AM82" s="85">
        <v>45</v>
      </c>
      <c r="AN82" s="91" t="s">
        <v>3258</v>
      </c>
      <c r="AO82" s="85" t="s">
        <v>786</v>
      </c>
      <c r="AP82" s="85" t="b">
        <v>0</v>
      </c>
      <c r="AQ82" s="91" t="s">
        <v>3258</v>
      </c>
      <c r="AR82" s="85" t="s">
        <v>179</v>
      </c>
      <c r="AS82" s="85">
        <v>0</v>
      </c>
      <c r="AT82" s="85">
        <v>0</v>
      </c>
      <c r="AU82" s="85"/>
      <c r="AV82" s="85"/>
      <c r="AW82" s="85"/>
      <c r="AX82" s="85"/>
      <c r="AY82" s="85"/>
      <c r="AZ82" s="85"/>
      <c r="BA82" s="85"/>
      <c r="BB82" s="85"/>
      <c r="BC82" s="85"/>
      <c r="BD82" s="85"/>
      <c r="BE82" s="85"/>
      <c r="BF82" s="85"/>
      <c r="BG82" s="85"/>
      <c r="BH82" s="85"/>
    </row>
    <row r="83" spans="1:60" x14ac:dyDescent="0.3">
      <c r="A83" s="70" t="s">
        <v>235</v>
      </c>
      <c r="B83" s="70" t="s">
        <v>333</v>
      </c>
      <c r="C83" s="71"/>
      <c r="D83" s="72"/>
      <c r="E83" s="73"/>
      <c r="F83" s="74"/>
      <c r="G83" s="71"/>
      <c r="H83" s="75"/>
      <c r="I83" s="76"/>
      <c r="J83" s="76"/>
      <c r="K83" s="36"/>
      <c r="L83" s="83"/>
      <c r="M83" s="83"/>
      <c r="N83" s="78"/>
      <c r="O83" s="85" t="s">
        <v>418</v>
      </c>
      <c r="P83" s="87">
        <v>43862.828217592592</v>
      </c>
      <c r="Q83" s="85" t="s">
        <v>1903</v>
      </c>
      <c r="R83" s="85"/>
      <c r="S83" s="85"/>
      <c r="T83" s="85" t="s">
        <v>442</v>
      </c>
      <c r="U83" s="85"/>
      <c r="V83" s="88" t="s">
        <v>464</v>
      </c>
      <c r="W83" s="87">
        <v>43862.828217592592</v>
      </c>
      <c r="X83" s="90">
        <v>43862</v>
      </c>
      <c r="Y83" s="91" t="s">
        <v>2204</v>
      </c>
      <c r="Z83" s="88" t="s">
        <v>2573</v>
      </c>
      <c r="AA83" s="85"/>
      <c r="AB83" s="85"/>
      <c r="AC83" s="91" t="s">
        <v>2959</v>
      </c>
      <c r="AD83" s="85"/>
      <c r="AE83" s="85" t="b">
        <v>0</v>
      </c>
      <c r="AF83" s="85">
        <v>0</v>
      </c>
      <c r="AG83" s="91" t="s">
        <v>778</v>
      </c>
      <c r="AH83" s="85" t="b">
        <v>0</v>
      </c>
      <c r="AI83" s="85" t="s">
        <v>782</v>
      </c>
      <c r="AJ83" s="85"/>
      <c r="AK83" s="91" t="s">
        <v>778</v>
      </c>
      <c r="AL83" s="85" t="b">
        <v>0</v>
      </c>
      <c r="AM83" s="85">
        <v>45</v>
      </c>
      <c r="AN83" s="91" t="s">
        <v>3258</v>
      </c>
      <c r="AO83" s="85" t="s">
        <v>787</v>
      </c>
      <c r="AP83" s="85" t="b">
        <v>0</v>
      </c>
      <c r="AQ83" s="91" t="s">
        <v>3258</v>
      </c>
      <c r="AR83" s="85" t="s">
        <v>179</v>
      </c>
      <c r="AS83" s="85">
        <v>0</v>
      </c>
      <c r="AT83" s="85">
        <v>0</v>
      </c>
      <c r="AU83" s="85"/>
      <c r="AV83" s="85"/>
      <c r="AW83" s="85"/>
      <c r="AX83" s="85"/>
      <c r="AY83" s="85"/>
      <c r="AZ83" s="85"/>
      <c r="BA83" s="85"/>
      <c r="BB83" s="85"/>
      <c r="BC83" s="85"/>
      <c r="BD83" s="85"/>
      <c r="BE83" s="85"/>
      <c r="BF83" s="85"/>
      <c r="BG83" s="85"/>
      <c r="BH83" s="85"/>
    </row>
    <row r="84" spans="1:60" x14ac:dyDescent="0.3">
      <c r="A84" s="70" t="s">
        <v>235</v>
      </c>
      <c r="B84" s="70" t="s">
        <v>404</v>
      </c>
      <c r="C84" s="71"/>
      <c r="D84" s="72"/>
      <c r="E84" s="73"/>
      <c r="F84" s="74"/>
      <c r="G84" s="71"/>
      <c r="H84" s="75"/>
      <c r="I84" s="76"/>
      <c r="J84" s="76"/>
      <c r="K84" s="36"/>
      <c r="L84" s="83"/>
      <c r="M84" s="83"/>
      <c r="N84" s="78"/>
      <c r="O84" s="85" t="s">
        <v>418</v>
      </c>
      <c r="P84" s="87">
        <v>43862.828344907408</v>
      </c>
      <c r="Q84" s="85" t="s">
        <v>1898</v>
      </c>
      <c r="R84" s="85"/>
      <c r="S84" s="85"/>
      <c r="T84" s="85"/>
      <c r="U84" s="85"/>
      <c r="V84" s="88" t="s">
        <v>464</v>
      </c>
      <c r="W84" s="87">
        <v>43862.828344907408</v>
      </c>
      <c r="X84" s="90">
        <v>43862</v>
      </c>
      <c r="Y84" s="91" t="s">
        <v>2205</v>
      </c>
      <c r="Z84" s="88" t="s">
        <v>2574</v>
      </c>
      <c r="AA84" s="85"/>
      <c r="AB84" s="85"/>
      <c r="AC84" s="91" t="s">
        <v>2960</v>
      </c>
      <c r="AD84" s="85"/>
      <c r="AE84" s="85" t="b">
        <v>0</v>
      </c>
      <c r="AF84" s="85">
        <v>0</v>
      </c>
      <c r="AG84" s="91" t="s">
        <v>778</v>
      </c>
      <c r="AH84" s="85" t="b">
        <v>0</v>
      </c>
      <c r="AI84" s="85" t="s">
        <v>782</v>
      </c>
      <c r="AJ84" s="85"/>
      <c r="AK84" s="91" t="s">
        <v>778</v>
      </c>
      <c r="AL84" s="85" t="b">
        <v>0</v>
      </c>
      <c r="AM84" s="85">
        <v>91</v>
      </c>
      <c r="AN84" s="91" t="s">
        <v>3265</v>
      </c>
      <c r="AO84" s="85" t="s">
        <v>787</v>
      </c>
      <c r="AP84" s="85" t="b">
        <v>0</v>
      </c>
      <c r="AQ84" s="91" t="s">
        <v>3265</v>
      </c>
      <c r="AR84" s="85" t="s">
        <v>179</v>
      </c>
      <c r="AS84" s="85">
        <v>0</v>
      </c>
      <c r="AT84" s="85">
        <v>0</v>
      </c>
      <c r="AU84" s="85"/>
      <c r="AV84" s="85"/>
      <c r="AW84" s="85"/>
      <c r="AX84" s="85"/>
      <c r="AY84" s="85"/>
      <c r="AZ84" s="85"/>
      <c r="BA84" s="85"/>
      <c r="BB84" s="85"/>
      <c r="BC84" s="85"/>
      <c r="BD84" s="85"/>
      <c r="BE84" s="85"/>
      <c r="BF84" s="85"/>
      <c r="BG84" s="85"/>
      <c r="BH84" s="85"/>
    </row>
    <row r="85" spans="1:60" x14ac:dyDescent="0.3">
      <c r="A85" s="70" t="s">
        <v>414</v>
      </c>
      <c r="B85" s="70" t="s">
        <v>333</v>
      </c>
      <c r="C85" s="71"/>
      <c r="D85" s="72"/>
      <c r="E85" s="73"/>
      <c r="F85" s="74"/>
      <c r="G85" s="71"/>
      <c r="H85" s="75"/>
      <c r="I85" s="76"/>
      <c r="J85" s="76"/>
      <c r="K85" s="36"/>
      <c r="L85" s="83"/>
      <c r="M85" s="83"/>
      <c r="N85" s="78"/>
      <c r="O85" s="85" t="s">
        <v>418</v>
      </c>
      <c r="P85" s="87">
        <v>43862.831134259257</v>
      </c>
      <c r="Q85" s="85" t="s">
        <v>1903</v>
      </c>
      <c r="R85" s="85"/>
      <c r="S85" s="85"/>
      <c r="T85" s="85" t="s">
        <v>442</v>
      </c>
      <c r="U85" s="85"/>
      <c r="V85" s="88" t="s">
        <v>1482</v>
      </c>
      <c r="W85" s="87">
        <v>43862.831134259257</v>
      </c>
      <c r="X85" s="90">
        <v>43862</v>
      </c>
      <c r="Y85" s="91" t="s">
        <v>2206</v>
      </c>
      <c r="Z85" s="88" t="s">
        <v>2575</v>
      </c>
      <c r="AA85" s="85"/>
      <c r="AB85" s="85"/>
      <c r="AC85" s="91" t="s">
        <v>2961</v>
      </c>
      <c r="AD85" s="85"/>
      <c r="AE85" s="85" t="b">
        <v>0</v>
      </c>
      <c r="AF85" s="85">
        <v>0</v>
      </c>
      <c r="AG85" s="91" t="s">
        <v>778</v>
      </c>
      <c r="AH85" s="85" t="b">
        <v>0</v>
      </c>
      <c r="AI85" s="85" t="s">
        <v>782</v>
      </c>
      <c r="AJ85" s="85"/>
      <c r="AK85" s="91" t="s">
        <v>778</v>
      </c>
      <c r="AL85" s="85" t="b">
        <v>0</v>
      </c>
      <c r="AM85" s="85">
        <v>45</v>
      </c>
      <c r="AN85" s="91" t="s">
        <v>3258</v>
      </c>
      <c r="AO85" s="85" t="s">
        <v>787</v>
      </c>
      <c r="AP85" s="85" t="b">
        <v>0</v>
      </c>
      <c r="AQ85" s="91" t="s">
        <v>3258</v>
      </c>
      <c r="AR85" s="85" t="s">
        <v>179</v>
      </c>
      <c r="AS85" s="85">
        <v>0</v>
      </c>
      <c r="AT85" s="85">
        <v>0</v>
      </c>
      <c r="AU85" s="85"/>
      <c r="AV85" s="85"/>
      <c r="AW85" s="85"/>
      <c r="AX85" s="85"/>
      <c r="AY85" s="85"/>
      <c r="AZ85" s="85"/>
      <c r="BA85" s="85"/>
      <c r="BB85" s="85"/>
      <c r="BC85" s="85"/>
      <c r="BD85" s="85"/>
      <c r="BE85" s="85"/>
      <c r="BF85" s="85"/>
      <c r="BG85" s="85"/>
      <c r="BH85" s="85"/>
    </row>
    <row r="86" spans="1:60" x14ac:dyDescent="0.3">
      <c r="A86" s="70" t="s">
        <v>239</v>
      </c>
      <c r="B86" s="70" t="s">
        <v>404</v>
      </c>
      <c r="C86" s="71"/>
      <c r="D86" s="72"/>
      <c r="E86" s="73"/>
      <c r="F86" s="74"/>
      <c r="G86" s="71"/>
      <c r="H86" s="75"/>
      <c r="I86" s="76"/>
      <c r="J86" s="76"/>
      <c r="K86" s="36"/>
      <c r="L86" s="83"/>
      <c r="M86" s="83"/>
      <c r="N86" s="78"/>
      <c r="O86" s="85" t="s">
        <v>418</v>
      </c>
      <c r="P86" s="87">
        <v>43862.831157407411</v>
      </c>
      <c r="Q86" s="85" t="s">
        <v>1898</v>
      </c>
      <c r="R86" s="85"/>
      <c r="S86" s="85"/>
      <c r="T86" s="85"/>
      <c r="U86" s="85"/>
      <c r="V86" s="88" t="s">
        <v>468</v>
      </c>
      <c r="W86" s="87">
        <v>43862.831157407411</v>
      </c>
      <c r="X86" s="90">
        <v>43862</v>
      </c>
      <c r="Y86" s="91" t="s">
        <v>2207</v>
      </c>
      <c r="Z86" s="88" t="s">
        <v>2576</v>
      </c>
      <c r="AA86" s="85"/>
      <c r="AB86" s="85"/>
      <c r="AC86" s="91" t="s">
        <v>2962</v>
      </c>
      <c r="AD86" s="85"/>
      <c r="AE86" s="85" t="b">
        <v>0</v>
      </c>
      <c r="AF86" s="85">
        <v>0</v>
      </c>
      <c r="AG86" s="91" t="s">
        <v>778</v>
      </c>
      <c r="AH86" s="85" t="b">
        <v>0</v>
      </c>
      <c r="AI86" s="85" t="s">
        <v>782</v>
      </c>
      <c r="AJ86" s="85"/>
      <c r="AK86" s="91" t="s">
        <v>778</v>
      </c>
      <c r="AL86" s="85" t="b">
        <v>0</v>
      </c>
      <c r="AM86" s="85">
        <v>91</v>
      </c>
      <c r="AN86" s="91" t="s">
        <v>3265</v>
      </c>
      <c r="AO86" s="85" t="s">
        <v>786</v>
      </c>
      <c r="AP86" s="85" t="b">
        <v>0</v>
      </c>
      <c r="AQ86" s="91" t="s">
        <v>3265</v>
      </c>
      <c r="AR86" s="85" t="s">
        <v>179</v>
      </c>
      <c r="AS86" s="85">
        <v>0</v>
      </c>
      <c r="AT86" s="85">
        <v>0</v>
      </c>
      <c r="AU86" s="85"/>
      <c r="AV86" s="85"/>
      <c r="AW86" s="85"/>
      <c r="AX86" s="85"/>
      <c r="AY86" s="85"/>
      <c r="AZ86" s="85"/>
      <c r="BA86" s="85"/>
      <c r="BB86" s="85"/>
      <c r="BC86" s="85"/>
      <c r="BD86" s="85"/>
      <c r="BE86" s="85"/>
      <c r="BF86" s="85"/>
      <c r="BG86" s="85"/>
      <c r="BH86" s="85"/>
    </row>
    <row r="87" spans="1:60" x14ac:dyDescent="0.3">
      <c r="A87" s="70" t="s">
        <v>240</v>
      </c>
      <c r="B87" s="70" t="s">
        <v>404</v>
      </c>
      <c r="C87" s="71"/>
      <c r="D87" s="72"/>
      <c r="E87" s="73"/>
      <c r="F87" s="74"/>
      <c r="G87" s="71"/>
      <c r="H87" s="75"/>
      <c r="I87" s="76"/>
      <c r="J87" s="76"/>
      <c r="K87" s="36"/>
      <c r="L87" s="83"/>
      <c r="M87" s="83"/>
      <c r="N87" s="78"/>
      <c r="O87" s="85" t="s">
        <v>418</v>
      </c>
      <c r="P87" s="87">
        <v>43862.836053240739</v>
      </c>
      <c r="Q87" s="85" t="s">
        <v>1898</v>
      </c>
      <c r="R87" s="85"/>
      <c r="S87" s="85"/>
      <c r="T87" s="85"/>
      <c r="U87" s="85"/>
      <c r="V87" s="88" t="s">
        <v>469</v>
      </c>
      <c r="W87" s="87">
        <v>43862.836053240739</v>
      </c>
      <c r="X87" s="90">
        <v>43862</v>
      </c>
      <c r="Y87" s="91" t="s">
        <v>2208</v>
      </c>
      <c r="Z87" s="88" t="s">
        <v>2577</v>
      </c>
      <c r="AA87" s="85"/>
      <c r="AB87" s="85"/>
      <c r="AC87" s="91" t="s">
        <v>2963</v>
      </c>
      <c r="AD87" s="85"/>
      <c r="AE87" s="85" t="b">
        <v>0</v>
      </c>
      <c r="AF87" s="85">
        <v>0</v>
      </c>
      <c r="AG87" s="91" t="s">
        <v>778</v>
      </c>
      <c r="AH87" s="85" t="b">
        <v>0</v>
      </c>
      <c r="AI87" s="85" t="s">
        <v>782</v>
      </c>
      <c r="AJ87" s="85"/>
      <c r="AK87" s="91" t="s">
        <v>778</v>
      </c>
      <c r="AL87" s="85" t="b">
        <v>0</v>
      </c>
      <c r="AM87" s="85">
        <v>91</v>
      </c>
      <c r="AN87" s="91" t="s">
        <v>3265</v>
      </c>
      <c r="AO87" s="85" t="s">
        <v>786</v>
      </c>
      <c r="AP87" s="85" t="b">
        <v>0</v>
      </c>
      <c r="AQ87" s="91" t="s">
        <v>3265</v>
      </c>
      <c r="AR87" s="85" t="s">
        <v>179</v>
      </c>
      <c r="AS87" s="85">
        <v>0</v>
      </c>
      <c r="AT87" s="85">
        <v>0</v>
      </c>
      <c r="AU87" s="85"/>
      <c r="AV87" s="85"/>
      <c r="AW87" s="85"/>
      <c r="AX87" s="85"/>
      <c r="AY87" s="85"/>
      <c r="AZ87" s="85"/>
      <c r="BA87" s="85"/>
      <c r="BB87" s="85"/>
      <c r="BC87" s="85"/>
      <c r="BD87" s="85"/>
      <c r="BE87" s="85"/>
      <c r="BF87" s="85"/>
      <c r="BG87" s="85"/>
      <c r="BH87" s="85"/>
    </row>
    <row r="88" spans="1:60" x14ac:dyDescent="0.3">
      <c r="A88" s="70" t="s">
        <v>300</v>
      </c>
      <c r="B88" s="70" t="s">
        <v>392</v>
      </c>
      <c r="C88" s="71"/>
      <c r="D88" s="72"/>
      <c r="E88" s="73"/>
      <c r="F88" s="74"/>
      <c r="G88" s="71"/>
      <c r="H88" s="75"/>
      <c r="I88" s="76"/>
      <c r="J88" s="76"/>
      <c r="K88" s="36"/>
      <c r="L88" s="83"/>
      <c r="M88" s="83"/>
      <c r="N88" s="78"/>
      <c r="O88" s="85" t="s">
        <v>418</v>
      </c>
      <c r="P88" s="87">
        <v>43862.83699074074</v>
      </c>
      <c r="Q88" s="85" t="s">
        <v>428</v>
      </c>
      <c r="R88" s="85"/>
      <c r="S88" s="85"/>
      <c r="T88" s="85" t="s">
        <v>440</v>
      </c>
      <c r="U88" s="85"/>
      <c r="V88" s="88" t="s">
        <v>528</v>
      </c>
      <c r="W88" s="87">
        <v>43862.83699074074</v>
      </c>
      <c r="X88" s="90">
        <v>43862</v>
      </c>
      <c r="Y88" s="91" t="s">
        <v>656</v>
      </c>
      <c r="Z88" s="88" t="s">
        <v>705</v>
      </c>
      <c r="AA88" s="85"/>
      <c r="AB88" s="85"/>
      <c r="AC88" s="91" t="s">
        <v>747</v>
      </c>
      <c r="AD88" s="85"/>
      <c r="AE88" s="85" t="b">
        <v>0</v>
      </c>
      <c r="AF88" s="85">
        <v>0</v>
      </c>
      <c r="AG88" s="91" t="s">
        <v>778</v>
      </c>
      <c r="AH88" s="85" t="b">
        <v>0</v>
      </c>
      <c r="AI88" s="85" t="s">
        <v>782</v>
      </c>
      <c r="AJ88" s="85"/>
      <c r="AK88" s="91" t="s">
        <v>778</v>
      </c>
      <c r="AL88" s="85" t="b">
        <v>0</v>
      </c>
      <c r="AM88" s="85">
        <v>5</v>
      </c>
      <c r="AN88" s="91" t="s">
        <v>768</v>
      </c>
      <c r="AO88" s="85" t="s">
        <v>786</v>
      </c>
      <c r="AP88" s="85" t="b">
        <v>0</v>
      </c>
      <c r="AQ88" s="91" t="s">
        <v>768</v>
      </c>
      <c r="AR88" s="85" t="s">
        <v>179</v>
      </c>
      <c r="AS88" s="85">
        <v>0</v>
      </c>
      <c r="AT88" s="85">
        <v>0</v>
      </c>
      <c r="AU88" s="85"/>
      <c r="AV88" s="85"/>
      <c r="AW88" s="85"/>
      <c r="AX88" s="85"/>
      <c r="AY88" s="85"/>
      <c r="AZ88" s="85"/>
      <c r="BA88" s="85"/>
      <c r="BB88" s="85"/>
      <c r="BC88" s="85"/>
      <c r="BD88" s="85"/>
      <c r="BE88" s="85"/>
      <c r="BF88" s="85"/>
      <c r="BG88" s="85"/>
      <c r="BH88" s="85"/>
    </row>
    <row r="89" spans="1:60" x14ac:dyDescent="0.3">
      <c r="A89" s="70" t="s">
        <v>1741</v>
      </c>
      <c r="B89" s="70" t="s">
        <v>333</v>
      </c>
      <c r="C89" s="71"/>
      <c r="D89" s="72"/>
      <c r="E89" s="73"/>
      <c r="F89" s="74"/>
      <c r="G89" s="71"/>
      <c r="H89" s="75"/>
      <c r="I89" s="76"/>
      <c r="J89" s="76"/>
      <c r="K89" s="36"/>
      <c r="L89" s="83"/>
      <c r="M89" s="83"/>
      <c r="N89" s="78"/>
      <c r="O89" s="85" t="s">
        <v>418</v>
      </c>
      <c r="P89" s="87">
        <v>43862.839155092595</v>
      </c>
      <c r="Q89" s="85" t="s">
        <v>1903</v>
      </c>
      <c r="R89" s="85"/>
      <c r="S89" s="85"/>
      <c r="T89" s="85" t="s">
        <v>442</v>
      </c>
      <c r="U89" s="85"/>
      <c r="V89" s="88" t="s">
        <v>2008</v>
      </c>
      <c r="W89" s="87">
        <v>43862.839155092595</v>
      </c>
      <c r="X89" s="90">
        <v>43862</v>
      </c>
      <c r="Y89" s="91" t="s">
        <v>2209</v>
      </c>
      <c r="Z89" s="88" t="s">
        <v>2578</v>
      </c>
      <c r="AA89" s="85"/>
      <c r="AB89" s="85"/>
      <c r="AC89" s="91" t="s">
        <v>2964</v>
      </c>
      <c r="AD89" s="85"/>
      <c r="AE89" s="85" t="b">
        <v>0</v>
      </c>
      <c r="AF89" s="85">
        <v>0</v>
      </c>
      <c r="AG89" s="91" t="s">
        <v>778</v>
      </c>
      <c r="AH89" s="85" t="b">
        <v>0</v>
      </c>
      <c r="AI89" s="85" t="s">
        <v>782</v>
      </c>
      <c r="AJ89" s="85"/>
      <c r="AK89" s="91" t="s">
        <v>778</v>
      </c>
      <c r="AL89" s="85" t="b">
        <v>0</v>
      </c>
      <c r="AM89" s="85">
        <v>45</v>
      </c>
      <c r="AN89" s="91" t="s">
        <v>3258</v>
      </c>
      <c r="AO89" s="85" t="s">
        <v>786</v>
      </c>
      <c r="AP89" s="85" t="b">
        <v>0</v>
      </c>
      <c r="AQ89" s="91" t="s">
        <v>3258</v>
      </c>
      <c r="AR89" s="85" t="s">
        <v>179</v>
      </c>
      <c r="AS89" s="85">
        <v>0</v>
      </c>
      <c r="AT89" s="85">
        <v>0</v>
      </c>
      <c r="AU89" s="85"/>
      <c r="AV89" s="85"/>
      <c r="AW89" s="85"/>
      <c r="AX89" s="85"/>
      <c r="AY89" s="85"/>
      <c r="AZ89" s="85"/>
      <c r="BA89" s="85"/>
      <c r="BB89" s="85"/>
      <c r="BC89" s="85"/>
      <c r="BD89" s="85"/>
      <c r="BE89" s="85"/>
      <c r="BF89" s="85"/>
      <c r="BG89" s="85"/>
      <c r="BH89" s="85"/>
    </row>
    <row r="90" spans="1:60" x14ac:dyDescent="0.3">
      <c r="A90" s="70" t="s">
        <v>301</v>
      </c>
      <c r="B90" s="70" t="s">
        <v>382</v>
      </c>
      <c r="C90" s="71"/>
      <c r="D90" s="72"/>
      <c r="E90" s="73"/>
      <c r="F90" s="74"/>
      <c r="G90" s="71"/>
      <c r="H90" s="75"/>
      <c r="I90" s="76"/>
      <c r="J90" s="76"/>
      <c r="K90" s="36"/>
      <c r="L90" s="83"/>
      <c r="M90" s="83"/>
      <c r="N90" s="78"/>
      <c r="O90" s="85" t="s">
        <v>418</v>
      </c>
      <c r="P90" s="87">
        <v>43862.840057870373</v>
      </c>
      <c r="Q90" s="85" t="s">
        <v>426</v>
      </c>
      <c r="R90" s="85"/>
      <c r="S90" s="85"/>
      <c r="T90" s="85"/>
      <c r="U90" s="85"/>
      <c r="V90" s="88" t="s">
        <v>529</v>
      </c>
      <c r="W90" s="87">
        <v>43862.840057870373</v>
      </c>
      <c r="X90" s="90">
        <v>43862</v>
      </c>
      <c r="Y90" s="91" t="s">
        <v>657</v>
      </c>
      <c r="Z90" s="88" t="s">
        <v>706</v>
      </c>
      <c r="AA90" s="85"/>
      <c r="AB90" s="85"/>
      <c r="AC90" s="91" t="s">
        <v>748</v>
      </c>
      <c r="AD90" s="85"/>
      <c r="AE90" s="85" t="b">
        <v>0</v>
      </c>
      <c r="AF90" s="85">
        <v>0</v>
      </c>
      <c r="AG90" s="91" t="s">
        <v>778</v>
      </c>
      <c r="AH90" s="85" t="b">
        <v>1</v>
      </c>
      <c r="AI90" s="85" t="s">
        <v>783</v>
      </c>
      <c r="AJ90" s="85"/>
      <c r="AK90" s="91" t="s">
        <v>776</v>
      </c>
      <c r="AL90" s="85" t="b">
        <v>0</v>
      </c>
      <c r="AM90" s="85">
        <v>10</v>
      </c>
      <c r="AN90" s="91" t="s">
        <v>766</v>
      </c>
      <c r="AO90" s="85" t="s">
        <v>787</v>
      </c>
      <c r="AP90" s="85" t="b">
        <v>0</v>
      </c>
      <c r="AQ90" s="91" t="s">
        <v>766</v>
      </c>
      <c r="AR90" s="85" t="s">
        <v>179</v>
      </c>
      <c r="AS90" s="85">
        <v>0</v>
      </c>
      <c r="AT90" s="85">
        <v>0</v>
      </c>
      <c r="AU90" s="85"/>
      <c r="AV90" s="85"/>
      <c r="AW90" s="85"/>
      <c r="AX90" s="85"/>
      <c r="AY90" s="85"/>
      <c r="AZ90" s="85"/>
      <c r="BA90" s="85"/>
      <c r="BB90" s="85"/>
      <c r="BC90" s="85"/>
      <c r="BD90" s="85"/>
      <c r="BE90" s="85"/>
      <c r="BF90" s="85"/>
      <c r="BG90" s="85"/>
      <c r="BH90" s="85"/>
    </row>
    <row r="91" spans="1:60" x14ac:dyDescent="0.3">
      <c r="A91" s="70" t="s">
        <v>230</v>
      </c>
      <c r="B91" s="70" t="s">
        <v>1881</v>
      </c>
      <c r="C91" s="71"/>
      <c r="D91" s="72"/>
      <c r="E91" s="73"/>
      <c r="F91" s="74"/>
      <c r="G91" s="71"/>
      <c r="H91" s="75"/>
      <c r="I91" s="76"/>
      <c r="J91" s="76"/>
      <c r="K91" s="36"/>
      <c r="L91" s="83"/>
      <c r="M91" s="83"/>
      <c r="N91" s="78"/>
      <c r="O91" s="85" t="s">
        <v>418</v>
      </c>
      <c r="P91" s="87">
        <v>43862.843460648146</v>
      </c>
      <c r="Q91" s="85" t="s">
        <v>1902</v>
      </c>
      <c r="R91" s="85"/>
      <c r="S91" s="85"/>
      <c r="T91" s="85" t="s">
        <v>442</v>
      </c>
      <c r="U91" s="85"/>
      <c r="V91" s="88" t="s">
        <v>459</v>
      </c>
      <c r="W91" s="87">
        <v>43862.843460648146</v>
      </c>
      <c r="X91" s="90">
        <v>43862</v>
      </c>
      <c r="Y91" s="91" t="s">
        <v>2210</v>
      </c>
      <c r="Z91" s="88" t="s">
        <v>2579</v>
      </c>
      <c r="AA91" s="85"/>
      <c r="AB91" s="85"/>
      <c r="AC91" s="91" t="s">
        <v>2965</v>
      </c>
      <c r="AD91" s="85"/>
      <c r="AE91" s="85" t="b">
        <v>0</v>
      </c>
      <c r="AF91" s="85">
        <v>0</v>
      </c>
      <c r="AG91" s="91" t="s">
        <v>778</v>
      </c>
      <c r="AH91" s="85" t="b">
        <v>0</v>
      </c>
      <c r="AI91" s="85" t="s">
        <v>782</v>
      </c>
      <c r="AJ91" s="85"/>
      <c r="AK91" s="91" t="s">
        <v>778</v>
      </c>
      <c r="AL91" s="85" t="b">
        <v>0</v>
      </c>
      <c r="AM91" s="85">
        <v>59</v>
      </c>
      <c r="AN91" s="91" t="s">
        <v>3276</v>
      </c>
      <c r="AO91" s="85" t="s">
        <v>786</v>
      </c>
      <c r="AP91" s="85" t="b">
        <v>0</v>
      </c>
      <c r="AQ91" s="91" t="s">
        <v>3276</v>
      </c>
      <c r="AR91" s="85" t="s">
        <v>179</v>
      </c>
      <c r="AS91" s="85">
        <v>0</v>
      </c>
      <c r="AT91" s="85">
        <v>0</v>
      </c>
      <c r="AU91" s="85"/>
      <c r="AV91" s="85"/>
      <c r="AW91" s="85"/>
      <c r="AX91" s="85"/>
      <c r="AY91" s="85"/>
      <c r="AZ91" s="85"/>
      <c r="BA91" s="85"/>
      <c r="BB91" s="85"/>
      <c r="BC91" s="85"/>
      <c r="BD91" s="85"/>
      <c r="BE91" s="85"/>
      <c r="BF91" s="85"/>
      <c r="BG91" s="85"/>
      <c r="BH91" s="85"/>
    </row>
    <row r="92" spans="1:60" x14ac:dyDescent="0.3">
      <c r="A92" s="70" t="s">
        <v>1742</v>
      </c>
      <c r="B92" s="70" t="s">
        <v>1881</v>
      </c>
      <c r="C92" s="71"/>
      <c r="D92" s="72"/>
      <c r="E92" s="73"/>
      <c r="F92" s="74"/>
      <c r="G92" s="71"/>
      <c r="H92" s="75"/>
      <c r="I92" s="76"/>
      <c r="J92" s="76"/>
      <c r="K92" s="36"/>
      <c r="L92" s="83"/>
      <c r="M92" s="83"/>
      <c r="N92" s="78"/>
      <c r="O92" s="85" t="s">
        <v>418</v>
      </c>
      <c r="P92" s="87">
        <v>43862.846226851849</v>
      </c>
      <c r="Q92" s="85" t="s">
        <v>1902</v>
      </c>
      <c r="R92" s="85"/>
      <c r="S92" s="85"/>
      <c r="T92" s="85" t="s">
        <v>442</v>
      </c>
      <c r="U92" s="85"/>
      <c r="V92" s="88" t="s">
        <v>2009</v>
      </c>
      <c r="W92" s="87">
        <v>43862.846226851849</v>
      </c>
      <c r="X92" s="90">
        <v>43862</v>
      </c>
      <c r="Y92" s="91" t="s">
        <v>2211</v>
      </c>
      <c r="Z92" s="88" t="s">
        <v>2580</v>
      </c>
      <c r="AA92" s="85"/>
      <c r="AB92" s="85"/>
      <c r="AC92" s="91" t="s">
        <v>2966</v>
      </c>
      <c r="AD92" s="85"/>
      <c r="AE92" s="85" t="b">
        <v>0</v>
      </c>
      <c r="AF92" s="85">
        <v>0</v>
      </c>
      <c r="AG92" s="91" t="s">
        <v>778</v>
      </c>
      <c r="AH92" s="85" t="b">
        <v>0</v>
      </c>
      <c r="AI92" s="85" t="s">
        <v>782</v>
      </c>
      <c r="AJ92" s="85"/>
      <c r="AK92" s="91" t="s">
        <v>778</v>
      </c>
      <c r="AL92" s="85" t="b">
        <v>0</v>
      </c>
      <c r="AM92" s="85">
        <v>59</v>
      </c>
      <c r="AN92" s="91" t="s">
        <v>3276</v>
      </c>
      <c r="AO92" s="85" t="s">
        <v>786</v>
      </c>
      <c r="AP92" s="85" t="b">
        <v>0</v>
      </c>
      <c r="AQ92" s="91" t="s">
        <v>3276</v>
      </c>
      <c r="AR92" s="85" t="s">
        <v>179</v>
      </c>
      <c r="AS92" s="85">
        <v>0</v>
      </c>
      <c r="AT92" s="85">
        <v>0</v>
      </c>
      <c r="AU92" s="85"/>
      <c r="AV92" s="85"/>
      <c r="AW92" s="85"/>
      <c r="AX92" s="85"/>
      <c r="AY92" s="85"/>
      <c r="AZ92" s="85"/>
      <c r="BA92" s="85"/>
      <c r="BB92" s="85"/>
      <c r="BC92" s="85"/>
      <c r="BD92" s="85"/>
      <c r="BE92" s="85"/>
      <c r="BF92" s="85"/>
      <c r="BG92" s="85"/>
      <c r="BH92" s="85"/>
    </row>
    <row r="93" spans="1:60" x14ac:dyDescent="0.3">
      <c r="A93" s="70" t="s">
        <v>1743</v>
      </c>
      <c r="B93" s="70" t="s">
        <v>1743</v>
      </c>
      <c r="C93" s="71"/>
      <c r="D93" s="72"/>
      <c r="E93" s="73"/>
      <c r="F93" s="74"/>
      <c r="G93" s="71"/>
      <c r="H93" s="75"/>
      <c r="I93" s="76"/>
      <c r="J93" s="76"/>
      <c r="K93" s="36"/>
      <c r="L93" s="83"/>
      <c r="M93" s="83"/>
      <c r="N93" s="78"/>
      <c r="O93" s="85" t="s">
        <v>179</v>
      </c>
      <c r="P93" s="87">
        <v>43862.851493055554</v>
      </c>
      <c r="Q93" s="85" t="s">
        <v>1905</v>
      </c>
      <c r="R93" s="85"/>
      <c r="S93" s="85"/>
      <c r="T93" s="85" t="s">
        <v>442</v>
      </c>
      <c r="U93" s="85"/>
      <c r="V93" s="88" t="s">
        <v>2010</v>
      </c>
      <c r="W93" s="87">
        <v>43862.851493055554</v>
      </c>
      <c r="X93" s="90">
        <v>43862</v>
      </c>
      <c r="Y93" s="91" t="s">
        <v>2212</v>
      </c>
      <c r="Z93" s="88" t="s">
        <v>2581</v>
      </c>
      <c r="AA93" s="85"/>
      <c r="AB93" s="85"/>
      <c r="AC93" s="91" t="s">
        <v>2967</v>
      </c>
      <c r="AD93" s="85"/>
      <c r="AE93" s="85" t="b">
        <v>0</v>
      </c>
      <c r="AF93" s="85">
        <v>11</v>
      </c>
      <c r="AG93" s="91" t="s">
        <v>778</v>
      </c>
      <c r="AH93" s="85" t="b">
        <v>0</v>
      </c>
      <c r="AI93" s="85" t="s">
        <v>782</v>
      </c>
      <c r="AJ93" s="85"/>
      <c r="AK93" s="91" t="s">
        <v>778</v>
      </c>
      <c r="AL93" s="85" t="b">
        <v>0</v>
      </c>
      <c r="AM93" s="85">
        <v>1</v>
      </c>
      <c r="AN93" s="91" t="s">
        <v>778</v>
      </c>
      <c r="AO93" s="85" t="s">
        <v>786</v>
      </c>
      <c r="AP93" s="85" t="b">
        <v>0</v>
      </c>
      <c r="AQ93" s="91" t="s">
        <v>2967</v>
      </c>
      <c r="AR93" s="85" t="s">
        <v>179</v>
      </c>
      <c r="AS93" s="85">
        <v>0</v>
      </c>
      <c r="AT93" s="85">
        <v>0</v>
      </c>
      <c r="AU93" s="85"/>
      <c r="AV93" s="85"/>
      <c r="AW93" s="85"/>
      <c r="AX93" s="85"/>
      <c r="AY93" s="85"/>
      <c r="AZ93" s="85"/>
      <c r="BA93" s="85"/>
      <c r="BB93" s="85"/>
      <c r="BC93" s="85"/>
      <c r="BD93" s="85"/>
      <c r="BE93" s="85"/>
      <c r="BF93" s="85"/>
      <c r="BG93" s="85"/>
      <c r="BH93" s="85"/>
    </row>
    <row r="94" spans="1:60" x14ac:dyDescent="0.3">
      <c r="A94" s="70" t="s">
        <v>1744</v>
      </c>
      <c r="B94" s="70" t="s">
        <v>1743</v>
      </c>
      <c r="C94" s="71"/>
      <c r="D94" s="72"/>
      <c r="E94" s="73"/>
      <c r="F94" s="74"/>
      <c r="G94" s="71"/>
      <c r="H94" s="75"/>
      <c r="I94" s="76"/>
      <c r="J94" s="76"/>
      <c r="K94" s="36"/>
      <c r="L94" s="83"/>
      <c r="M94" s="83"/>
      <c r="N94" s="78"/>
      <c r="O94" s="85" t="s">
        <v>418</v>
      </c>
      <c r="P94" s="87">
        <v>43862.852361111109</v>
      </c>
      <c r="Q94" s="85" t="s">
        <v>1905</v>
      </c>
      <c r="R94" s="85"/>
      <c r="S94" s="85"/>
      <c r="T94" s="85"/>
      <c r="U94" s="85"/>
      <c r="V94" s="88" t="s">
        <v>2011</v>
      </c>
      <c r="W94" s="87">
        <v>43862.852361111109</v>
      </c>
      <c r="X94" s="90">
        <v>43862</v>
      </c>
      <c r="Y94" s="91" t="s">
        <v>2213</v>
      </c>
      <c r="Z94" s="88" t="s">
        <v>2582</v>
      </c>
      <c r="AA94" s="85"/>
      <c r="AB94" s="85"/>
      <c r="AC94" s="91" t="s">
        <v>2968</v>
      </c>
      <c r="AD94" s="85"/>
      <c r="AE94" s="85" t="b">
        <v>0</v>
      </c>
      <c r="AF94" s="85">
        <v>0</v>
      </c>
      <c r="AG94" s="91" t="s">
        <v>778</v>
      </c>
      <c r="AH94" s="85" t="b">
        <v>0</v>
      </c>
      <c r="AI94" s="85" t="s">
        <v>782</v>
      </c>
      <c r="AJ94" s="85"/>
      <c r="AK94" s="91" t="s">
        <v>778</v>
      </c>
      <c r="AL94" s="85" t="b">
        <v>0</v>
      </c>
      <c r="AM94" s="85">
        <v>1</v>
      </c>
      <c r="AN94" s="91" t="s">
        <v>2967</v>
      </c>
      <c r="AO94" s="85" t="s">
        <v>786</v>
      </c>
      <c r="AP94" s="85" t="b">
        <v>0</v>
      </c>
      <c r="AQ94" s="91" t="s">
        <v>2967</v>
      </c>
      <c r="AR94" s="85" t="s">
        <v>179</v>
      </c>
      <c r="AS94" s="85">
        <v>0</v>
      </c>
      <c r="AT94" s="85">
        <v>0</v>
      </c>
      <c r="AU94" s="85"/>
      <c r="AV94" s="85"/>
      <c r="AW94" s="85"/>
      <c r="AX94" s="85"/>
      <c r="AY94" s="85"/>
      <c r="AZ94" s="85"/>
      <c r="BA94" s="85"/>
      <c r="BB94" s="85"/>
      <c r="BC94" s="85"/>
      <c r="BD94" s="85"/>
      <c r="BE94" s="85"/>
      <c r="BF94" s="85"/>
      <c r="BG94" s="85"/>
      <c r="BH94" s="85"/>
    </row>
    <row r="95" spans="1:60" x14ac:dyDescent="0.3">
      <c r="A95" s="70" t="s">
        <v>306</v>
      </c>
      <c r="B95" s="70" t="s">
        <v>333</v>
      </c>
      <c r="C95" s="71"/>
      <c r="D95" s="72"/>
      <c r="E95" s="73"/>
      <c r="F95" s="74"/>
      <c r="G95" s="71"/>
      <c r="H95" s="75"/>
      <c r="I95" s="76"/>
      <c r="J95" s="76"/>
      <c r="K95" s="36"/>
      <c r="L95" s="83"/>
      <c r="M95" s="83"/>
      <c r="N95" s="78"/>
      <c r="O95" s="85" t="s">
        <v>418</v>
      </c>
      <c r="P95" s="87">
        <v>43862.853842592594</v>
      </c>
      <c r="Q95" s="85" t="s">
        <v>1903</v>
      </c>
      <c r="R95" s="85"/>
      <c r="S95" s="85"/>
      <c r="T95" s="85" t="s">
        <v>442</v>
      </c>
      <c r="U95" s="85"/>
      <c r="V95" s="88" t="s">
        <v>1486</v>
      </c>
      <c r="W95" s="87">
        <v>43862.853842592594</v>
      </c>
      <c r="X95" s="90">
        <v>43862</v>
      </c>
      <c r="Y95" s="91" t="s">
        <v>2214</v>
      </c>
      <c r="Z95" s="88" t="s">
        <v>2583</v>
      </c>
      <c r="AA95" s="85"/>
      <c r="AB95" s="85"/>
      <c r="AC95" s="91" t="s">
        <v>2969</v>
      </c>
      <c r="AD95" s="85"/>
      <c r="AE95" s="85" t="b">
        <v>0</v>
      </c>
      <c r="AF95" s="85">
        <v>0</v>
      </c>
      <c r="AG95" s="91" t="s">
        <v>778</v>
      </c>
      <c r="AH95" s="85" t="b">
        <v>0</v>
      </c>
      <c r="AI95" s="85" t="s">
        <v>782</v>
      </c>
      <c r="AJ95" s="85"/>
      <c r="AK95" s="91" t="s">
        <v>778</v>
      </c>
      <c r="AL95" s="85" t="b">
        <v>0</v>
      </c>
      <c r="AM95" s="85">
        <v>45</v>
      </c>
      <c r="AN95" s="91" t="s">
        <v>3258</v>
      </c>
      <c r="AO95" s="85" t="s">
        <v>786</v>
      </c>
      <c r="AP95" s="85" t="b">
        <v>0</v>
      </c>
      <c r="AQ95" s="91" t="s">
        <v>3258</v>
      </c>
      <c r="AR95" s="85" t="s">
        <v>179</v>
      </c>
      <c r="AS95" s="85">
        <v>0</v>
      </c>
      <c r="AT95" s="85">
        <v>0</v>
      </c>
      <c r="AU95" s="85"/>
      <c r="AV95" s="85"/>
      <c r="AW95" s="85"/>
      <c r="AX95" s="85"/>
      <c r="AY95" s="85"/>
      <c r="AZ95" s="85"/>
      <c r="BA95" s="85"/>
      <c r="BB95" s="85"/>
      <c r="BC95" s="85"/>
      <c r="BD95" s="85"/>
      <c r="BE95" s="85"/>
      <c r="BF95" s="85"/>
      <c r="BG95" s="85"/>
      <c r="BH95" s="85"/>
    </row>
    <row r="96" spans="1:60" x14ac:dyDescent="0.3">
      <c r="A96" s="70" t="s">
        <v>1745</v>
      </c>
      <c r="B96" s="70" t="s">
        <v>404</v>
      </c>
      <c r="C96" s="71"/>
      <c r="D96" s="72"/>
      <c r="E96" s="73"/>
      <c r="F96" s="74"/>
      <c r="G96" s="71"/>
      <c r="H96" s="75"/>
      <c r="I96" s="76"/>
      <c r="J96" s="76"/>
      <c r="K96" s="36"/>
      <c r="L96" s="83"/>
      <c r="M96" s="83"/>
      <c r="N96" s="78"/>
      <c r="O96" s="85" t="s">
        <v>418</v>
      </c>
      <c r="P96" s="87">
        <v>43862.865185185183</v>
      </c>
      <c r="Q96" s="85" t="s">
        <v>1898</v>
      </c>
      <c r="R96" s="85"/>
      <c r="S96" s="85"/>
      <c r="T96" s="85"/>
      <c r="U96" s="85"/>
      <c r="V96" s="88" t="s">
        <v>2012</v>
      </c>
      <c r="W96" s="87">
        <v>43862.865185185183</v>
      </c>
      <c r="X96" s="90">
        <v>43862</v>
      </c>
      <c r="Y96" s="91" t="s">
        <v>2215</v>
      </c>
      <c r="Z96" s="88" t="s">
        <v>2584</v>
      </c>
      <c r="AA96" s="85"/>
      <c r="AB96" s="85"/>
      <c r="AC96" s="91" t="s">
        <v>2970</v>
      </c>
      <c r="AD96" s="85"/>
      <c r="AE96" s="85" t="b">
        <v>0</v>
      </c>
      <c r="AF96" s="85">
        <v>0</v>
      </c>
      <c r="AG96" s="91" t="s">
        <v>778</v>
      </c>
      <c r="AH96" s="85" t="b">
        <v>0</v>
      </c>
      <c r="AI96" s="85" t="s">
        <v>782</v>
      </c>
      <c r="AJ96" s="85"/>
      <c r="AK96" s="91" t="s">
        <v>778</v>
      </c>
      <c r="AL96" s="85" t="b">
        <v>0</v>
      </c>
      <c r="AM96" s="85">
        <v>91</v>
      </c>
      <c r="AN96" s="91" t="s">
        <v>3265</v>
      </c>
      <c r="AO96" s="85" t="s">
        <v>787</v>
      </c>
      <c r="AP96" s="85" t="b">
        <v>0</v>
      </c>
      <c r="AQ96" s="91" t="s">
        <v>3265</v>
      </c>
      <c r="AR96" s="85" t="s">
        <v>179</v>
      </c>
      <c r="AS96" s="85">
        <v>0</v>
      </c>
      <c r="AT96" s="85">
        <v>0</v>
      </c>
      <c r="AU96" s="85"/>
      <c r="AV96" s="85"/>
      <c r="AW96" s="85"/>
      <c r="AX96" s="85"/>
      <c r="AY96" s="85"/>
      <c r="AZ96" s="85"/>
      <c r="BA96" s="85"/>
      <c r="BB96" s="85"/>
      <c r="BC96" s="85"/>
      <c r="BD96" s="85"/>
      <c r="BE96" s="85"/>
      <c r="BF96" s="85"/>
      <c r="BG96" s="85"/>
      <c r="BH96" s="85"/>
    </row>
    <row r="97" spans="1:60" x14ac:dyDescent="0.3">
      <c r="A97" s="70" t="s">
        <v>374</v>
      </c>
      <c r="B97" s="70" t="s">
        <v>333</v>
      </c>
      <c r="C97" s="71"/>
      <c r="D97" s="72"/>
      <c r="E97" s="73"/>
      <c r="F97" s="74"/>
      <c r="G97" s="71"/>
      <c r="H97" s="75"/>
      <c r="I97" s="76"/>
      <c r="J97" s="76"/>
      <c r="K97" s="36"/>
      <c r="L97" s="83"/>
      <c r="M97" s="83"/>
      <c r="N97" s="78"/>
      <c r="O97" s="85" t="s">
        <v>418</v>
      </c>
      <c r="P97" s="87">
        <v>43862.870636574073</v>
      </c>
      <c r="Q97" s="85" t="s">
        <v>1903</v>
      </c>
      <c r="R97" s="85"/>
      <c r="S97" s="85"/>
      <c r="T97" s="85" t="s">
        <v>442</v>
      </c>
      <c r="U97" s="85"/>
      <c r="V97" s="88" t="s">
        <v>625</v>
      </c>
      <c r="W97" s="87">
        <v>43862.870636574073</v>
      </c>
      <c r="X97" s="90">
        <v>43862</v>
      </c>
      <c r="Y97" s="91" t="s">
        <v>2216</v>
      </c>
      <c r="Z97" s="88" t="s">
        <v>2585</v>
      </c>
      <c r="AA97" s="85"/>
      <c r="AB97" s="85"/>
      <c r="AC97" s="91" t="s">
        <v>2971</v>
      </c>
      <c r="AD97" s="85"/>
      <c r="AE97" s="85" t="b">
        <v>0</v>
      </c>
      <c r="AF97" s="85">
        <v>0</v>
      </c>
      <c r="AG97" s="91" t="s">
        <v>778</v>
      </c>
      <c r="AH97" s="85" t="b">
        <v>0</v>
      </c>
      <c r="AI97" s="85" t="s">
        <v>782</v>
      </c>
      <c r="AJ97" s="85"/>
      <c r="AK97" s="91" t="s">
        <v>778</v>
      </c>
      <c r="AL97" s="85" t="b">
        <v>0</v>
      </c>
      <c r="AM97" s="85">
        <v>45</v>
      </c>
      <c r="AN97" s="91" t="s">
        <v>3258</v>
      </c>
      <c r="AO97" s="85" t="s">
        <v>786</v>
      </c>
      <c r="AP97" s="85" t="b">
        <v>0</v>
      </c>
      <c r="AQ97" s="91" t="s">
        <v>3258</v>
      </c>
      <c r="AR97" s="85" t="s">
        <v>179</v>
      </c>
      <c r="AS97" s="85">
        <v>0</v>
      </c>
      <c r="AT97" s="85">
        <v>0</v>
      </c>
      <c r="AU97" s="85"/>
      <c r="AV97" s="85"/>
      <c r="AW97" s="85"/>
      <c r="AX97" s="85"/>
      <c r="AY97" s="85"/>
      <c r="AZ97" s="85"/>
      <c r="BA97" s="85"/>
      <c r="BB97" s="85"/>
      <c r="BC97" s="85"/>
      <c r="BD97" s="85"/>
      <c r="BE97" s="85"/>
      <c r="BF97" s="85"/>
      <c r="BG97" s="85"/>
      <c r="BH97" s="85"/>
    </row>
    <row r="98" spans="1:60" x14ac:dyDescent="0.3">
      <c r="A98" s="70" t="s">
        <v>312</v>
      </c>
      <c r="B98" s="70" t="s">
        <v>382</v>
      </c>
      <c r="C98" s="71"/>
      <c r="D98" s="72"/>
      <c r="E98" s="73"/>
      <c r="F98" s="74"/>
      <c r="G98" s="71"/>
      <c r="H98" s="75"/>
      <c r="I98" s="76"/>
      <c r="J98" s="76"/>
      <c r="K98" s="36"/>
      <c r="L98" s="83"/>
      <c r="M98" s="83"/>
      <c r="N98" s="78"/>
      <c r="O98" s="85" t="s">
        <v>418</v>
      </c>
      <c r="P98" s="87">
        <v>43862.871157407404</v>
      </c>
      <c r="Q98" s="85" t="s">
        <v>426</v>
      </c>
      <c r="R98" s="85"/>
      <c r="S98" s="85"/>
      <c r="T98" s="85"/>
      <c r="U98" s="85"/>
      <c r="V98" s="88" t="s">
        <v>539</v>
      </c>
      <c r="W98" s="87">
        <v>43862.871157407404</v>
      </c>
      <c r="X98" s="90">
        <v>43862</v>
      </c>
      <c r="Y98" s="91" t="s">
        <v>661</v>
      </c>
      <c r="Z98" s="88" t="s">
        <v>708</v>
      </c>
      <c r="AA98" s="85"/>
      <c r="AB98" s="85"/>
      <c r="AC98" s="91" t="s">
        <v>750</v>
      </c>
      <c r="AD98" s="85"/>
      <c r="AE98" s="85" t="b">
        <v>0</v>
      </c>
      <c r="AF98" s="85">
        <v>0</v>
      </c>
      <c r="AG98" s="91" t="s">
        <v>778</v>
      </c>
      <c r="AH98" s="85" t="b">
        <v>1</v>
      </c>
      <c r="AI98" s="85" t="s">
        <v>783</v>
      </c>
      <c r="AJ98" s="85"/>
      <c r="AK98" s="91" t="s">
        <v>776</v>
      </c>
      <c r="AL98" s="85" t="b">
        <v>0</v>
      </c>
      <c r="AM98" s="85">
        <v>10</v>
      </c>
      <c r="AN98" s="91" t="s">
        <v>766</v>
      </c>
      <c r="AO98" s="85" t="s">
        <v>786</v>
      </c>
      <c r="AP98" s="85" t="b">
        <v>0</v>
      </c>
      <c r="AQ98" s="91" t="s">
        <v>766</v>
      </c>
      <c r="AR98" s="85" t="s">
        <v>179</v>
      </c>
      <c r="AS98" s="85">
        <v>0</v>
      </c>
      <c r="AT98" s="85">
        <v>0</v>
      </c>
      <c r="AU98" s="85"/>
      <c r="AV98" s="85"/>
      <c r="AW98" s="85"/>
      <c r="AX98" s="85"/>
      <c r="AY98" s="85"/>
      <c r="AZ98" s="85"/>
      <c r="BA98" s="85"/>
      <c r="BB98" s="85"/>
      <c r="BC98" s="85"/>
      <c r="BD98" s="85"/>
      <c r="BE98" s="85"/>
      <c r="BF98" s="85"/>
      <c r="BG98" s="85"/>
      <c r="BH98" s="85"/>
    </row>
    <row r="99" spans="1:60" x14ac:dyDescent="0.3">
      <c r="A99" s="70" t="s">
        <v>1746</v>
      </c>
      <c r="B99" s="70" t="s">
        <v>1746</v>
      </c>
      <c r="C99" s="71"/>
      <c r="D99" s="72"/>
      <c r="E99" s="73"/>
      <c r="F99" s="74"/>
      <c r="G99" s="71"/>
      <c r="H99" s="75"/>
      <c r="I99" s="76"/>
      <c r="J99" s="76"/>
      <c r="K99" s="36"/>
      <c r="L99" s="83"/>
      <c r="M99" s="83"/>
      <c r="N99" s="78"/>
      <c r="O99" s="85" t="s">
        <v>179</v>
      </c>
      <c r="P99" s="87">
        <v>43862.871388888889</v>
      </c>
      <c r="Q99" s="85" t="s">
        <v>1906</v>
      </c>
      <c r="R99" s="85"/>
      <c r="S99" s="85"/>
      <c r="T99" s="85" t="s">
        <v>442</v>
      </c>
      <c r="U99" s="85"/>
      <c r="V99" s="88" t="s">
        <v>2013</v>
      </c>
      <c r="W99" s="87">
        <v>43862.871388888889</v>
      </c>
      <c r="X99" s="90">
        <v>43862</v>
      </c>
      <c r="Y99" s="91" t="s">
        <v>662</v>
      </c>
      <c r="Z99" s="88" t="s">
        <v>2586</v>
      </c>
      <c r="AA99" s="85"/>
      <c r="AB99" s="85"/>
      <c r="AC99" s="91" t="s">
        <v>2972</v>
      </c>
      <c r="AD99" s="85"/>
      <c r="AE99" s="85" t="b">
        <v>0</v>
      </c>
      <c r="AF99" s="85">
        <v>4</v>
      </c>
      <c r="AG99" s="91" t="s">
        <v>778</v>
      </c>
      <c r="AH99" s="85" t="b">
        <v>0</v>
      </c>
      <c r="AI99" s="85" t="s">
        <v>782</v>
      </c>
      <c r="AJ99" s="85"/>
      <c r="AK99" s="91" t="s">
        <v>778</v>
      </c>
      <c r="AL99" s="85" t="b">
        <v>0</v>
      </c>
      <c r="AM99" s="85">
        <v>0</v>
      </c>
      <c r="AN99" s="91" t="s">
        <v>778</v>
      </c>
      <c r="AO99" s="85" t="s">
        <v>786</v>
      </c>
      <c r="AP99" s="85" t="b">
        <v>0</v>
      </c>
      <c r="AQ99" s="91" t="s">
        <v>2972</v>
      </c>
      <c r="AR99" s="85" t="s">
        <v>179</v>
      </c>
      <c r="AS99" s="85">
        <v>0</v>
      </c>
      <c r="AT99" s="85">
        <v>0</v>
      </c>
      <c r="AU99" s="85"/>
      <c r="AV99" s="85"/>
      <c r="AW99" s="85"/>
      <c r="AX99" s="85"/>
      <c r="AY99" s="85"/>
      <c r="AZ99" s="85"/>
      <c r="BA99" s="85"/>
      <c r="BB99" s="85"/>
      <c r="BC99" s="85"/>
      <c r="BD99" s="85"/>
      <c r="BE99" s="85"/>
      <c r="BF99" s="85"/>
      <c r="BG99" s="85"/>
      <c r="BH99" s="85"/>
    </row>
    <row r="100" spans="1:60" x14ac:dyDescent="0.3">
      <c r="A100" s="70" t="s">
        <v>328</v>
      </c>
      <c r="B100" s="70" t="s">
        <v>404</v>
      </c>
      <c r="C100" s="71"/>
      <c r="D100" s="72"/>
      <c r="E100" s="73"/>
      <c r="F100" s="74"/>
      <c r="G100" s="71"/>
      <c r="H100" s="75"/>
      <c r="I100" s="76"/>
      <c r="J100" s="76"/>
      <c r="K100" s="36"/>
      <c r="L100" s="83"/>
      <c r="M100" s="83"/>
      <c r="N100" s="78"/>
      <c r="O100" s="85" t="s">
        <v>418</v>
      </c>
      <c r="P100" s="87">
        <v>43862.871493055558</v>
      </c>
      <c r="Q100" s="85" t="s">
        <v>1898</v>
      </c>
      <c r="R100" s="85"/>
      <c r="S100" s="85"/>
      <c r="T100" s="85"/>
      <c r="U100" s="85"/>
      <c r="V100" s="88" t="s">
        <v>554</v>
      </c>
      <c r="W100" s="87">
        <v>43862.871493055558</v>
      </c>
      <c r="X100" s="90">
        <v>43862</v>
      </c>
      <c r="Y100" s="91" t="s">
        <v>2217</v>
      </c>
      <c r="Z100" s="88" t="s">
        <v>2587</v>
      </c>
      <c r="AA100" s="85"/>
      <c r="AB100" s="85"/>
      <c r="AC100" s="91" t="s">
        <v>2973</v>
      </c>
      <c r="AD100" s="85"/>
      <c r="AE100" s="85" t="b">
        <v>0</v>
      </c>
      <c r="AF100" s="85">
        <v>0</v>
      </c>
      <c r="AG100" s="91" t="s">
        <v>778</v>
      </c>
      <c r="AH100" s="85" t="b">
        <v>0</v>
      </c>
      <c r="AI100" s="85" t="s">
        <v>782</v>
      </c>
      <c r="AJ100" s="85"/>
      <c r="AK100" s="91" t="s">
        <v>778</v>
      </c>
      <c r="AL100" s="85" t="b">
        <v>0</v>
      </c>
      <c r="AM100" s="85">
        <v>91</v>
      </c>
      <c r="AN100" s="91" t="s">
        <v>3265</v>
      </c>
      <c r="AO100" s="85" t="s">
        <v>786</v>
      </c>
      <c r="AP100" s="85" t="b">
        <v>0</v>
      </c>
      <c r="AQ100" s="91" t="s">
        <v>3265</v>
      </c>
      <c r="AR100" s="85" t="s">
        <v>179</v>
      </c>
      <c r="AS100" s="85">
        <v>0</v>
      </c>
      <c r="AT100" s="85">
        <v>0</v>
      </c>
      <c r="AU100" s="85"/>
      <c r="AV100" s="85"/>
      <c r="AW100" s="85"/>
      <c r="AX100" s="85"/>
      <c r="AY100" s="85"/>
      <c r="AZ100" s="85"/>
      <c r="BA100" s="85"/>
      <c r="BB100" s="85"/>
      <c r="BC100" s="85"/>
      <c r="BD100" s="85"/>
      <c r="BE100" s="85"/>
      <c r="BF100" s="85"/>
      <c r="BG100" s="85"/>
      <c r="BH100" s="85"/>
    </row>
    <row r="101" spans="1:60" x14ac:dyDescent="0.3">
      <c r="A101" s="70" t="s">
        <v>315</v>
      </c>
      <c r="B101" s="70" t="s">
        <v>404</v>
      </c>
      <c r="C101" s="71"/>
      <c r="D101" s="72"/>
      <c r="E101" s="73"/>
      <c r="F101" s="74"/>
      <c r="G101" s="71"/>
      <c r="H101" s="75"/>
      <c r="I101" s="76"/>
      <c r="J101" s="76"/>
      <c r="K101" s="36"/>
      <c r="L101" s="83"/>
      <c r="M101" s="83"/>
      <c r="N101" s="78"/>
      <c r="O101" s="85" t="s">
        <v>418</v>
      </c>
      <c r="P101" s="87">
        <v>43862.873900462961</v>
      </c>
      <c r="Q101" s="85" t="s">
        <v>1898</v>
      </c>
      <c r="R101" s="85"/>
      <c r="S101" s="85"/>
      <c r="T101" s="85"/>
      <c r="U101" s="85"/>
      <c r="V101" s="88" t="s">
        <v>542</v>
      </c>
      <c r="W101" s="87">
        <v>43862.873900462961</v>
      </c>
      <c r="X101" s="90">
        <v>43862</v>
      </c>
      <c r="Y101" s="91" t="s">
        <v>2218</v>
      </c>
      <c r="Z101" s="88" t="s">
        <v>2588</v>
      </c>
      <c r="AA101" s="85"/>
      <c r="AB101" s="85"/>
      <c r="AC101" s="91" t="s">
        <v>2974</v>
      </c>
      <c r="AD101" s="85"/>
      <c r="AE101" s="85" t="b">
        <v>0</v>
      </c>
      <c r="AF101" s="85">
        <v>0</v>
      </c>
      <c r="AG101" s="91" t="s">
        <v>778</v>
      </c>
      <c r="AH101" s="85" t="b">
        <v>0</v>
      </c>
      <c r="AI101" s="85" t="s">
        <v>782</v>
      </c>
      <c r="AJ101" s="85"/>
      <c r="AK101" s="91" t="s">
        <v>778</v>
      </c>
      <c r="AL101" s="85" t="b">
        <v>0</v>
      </c>
      <c r="AM101" s="85">
        <v>91</v>
      </c>
      <c r="AN101" s="91" t="s">
        <v>3265</v>
      </c>
      <c r="AO101" s="85" t="s">
        <v>786</v>
      </c>
      <c r="AP101" s="85" t="b">
        <v>0</v>
      </c>
      <c r="AQ101" s="91" t="s">
        <v>3265</v>
      </c>
      <c r="AR101" s="85" t="s">
        <v>179</v>
      </c>
      <c r="AS101" s="85">
        <v>0</v>
      </c>
      <c r="AT101" s="85">
        <v>0</v>
      </c>
      <c r="AU101" s="85"/>
      <c r="AV101" s="85"/>
      <c r="AW101" s="85"/>
      <c r="AX101" s="85"/>
      <c r="AY101" s="85"/>
      <c r="AZ101" s="85"/>
      <c r="BA101" s="85"/>
      <c r="BB101" s="85"/>
      <c r="BC101" s="85"/>
      <c r="BD101" s="85"/>
      <c r="BE101" s="85"/>
      <c r="BF101" s="85"/>
      <c r="BG101" s="85"/>
      <c r="BH101" s="85"/>
    </row>
    <row r="102" spans="1:60" x14ac:dyDescent="0.3">
      <c r="A102" s="70" t="s">
        <v>381</v>
      </c>
      <c r="B102" s="70" t="s">
        <v>404</v>
      </c>
      <c r="C102" s="71"/>
      <c r="D102" s="72"/>
      <c r="E102" s="73"/>
      <c r="F102" s="74"/>
      <c r="G102" s="71"/>
      <c r="H102" s="75"/>
      <c r="I102" s="76"/>
      <c r="J102" s="76"/>
      <c r="K102" s="36"/>
      <c r="L102" s="83"/>
      <c r="M102" s="83"/>
      <c r="N102" s="78"/>
      <c r="O102" s="85" t="s">
        <v>418</v>
      </c>
      <c r="P102" s="87">
        <v>43862.874548611115</v>
      </c>
      <c r="Q102" s="85" t="s">
        <v>1898</v>
      </c>
      <c r="R102" s="85"/>
      <c r="S102" s="85"/>
      <c r="T102" s="85"/>
      <c r="U102" s="85"/>
      <c r="V102" s="88" t="s">
        <v>603</v>
      </c>
      <c r="W102" s="87">
        <v>43862.874548611115</v>
      </c>
      <c r="X102" s="90">
        <v>43862</v>
      </c>
      <c r="Y102" s="91" t="s">
        <v>2219</v>
      </c>
      <c r="Z102" s="88" t="s">
        <v>2589</v>
      </c>
      <c r="AA102" s="85"/>
      <c r="AB102" s="85"/>
      <c r="AC102" s="91" t="s">
        <v>2975</v>
      </c>
      <c r="AD102" s="85"/>
      <c r="AE102" s="85" t="b">
        <v>0</v>
      </c>
      <c r="AF102" s="85">
        <v>0</v>
      </c>
      <c r="AG102" s="91" t="s">
        <v>778</v>
      </c>
      <c r="AH102" s="85" t="b">
        <v>0</v>
      </c>
      <c r="AI102" s="85" t="s">
        <v>782</v>
      </c>
      <c r="AJ102" s="85"/>
      <c r="AK102" s="91" t="s">
        <v>778</v>
      </c>
      <c r="AL102" s="85" t="b">
        <v>0</v>
      </c>
      <c r="AM102" s="85">
        <v>91</v>
      </c>
      <c r="AN102" s="91" t="s">
        <v>3265</v>
      </c>
      <c r="AO102" s="85" t="s">
        <v>787</v>
      </c>
      <c r="AP102" s="85" t="b">
        <v>0</v>
      </c>
      <c r="AQ102" s="91" t="s">
        <v>3265</v>
      </c>
      <c r="AR102" s="85" t="s">
        <v>179</v>
      </c>
      <c r="AS102" s="85">
        <v>0</v>
      </c>
      <c r="AT102" s="85">
        <v>0</v>
      </c>
      <c r="AU102" s="85"/>
      <c r="AV102" s="85"/>
      <c r="AW102" s="85"/>
      <c r="AX102" s="85"/>
      <c r="AY102" s="85"/>
      <c r="AZ102" s="85"/>
      <c r="BA102" s="85"/>
      <c r="BB102" s="85"/>
      <c r="BC102" s="85"/>
      <c r="BD102" s="85"/>
      <c r="BE102" s="85"/>
      <c r="BF102" s="85"/>
      <c r="BG102" s="85"/>
      <c r="BH102" s="85"/>
    </row>
    <row r="103" spans="1:60" x14ac:dyDescent="0.3">
      <c r="A103" s="70" t="s">
        <v>341</v>
      </c>
      <c r="B103" s="70" t="s">
        <v>404</v>
      </c>
      <c r="C103" s="71"/>
      <c r="D103" s="72"/>
      <c r="E103" s="73"/>
      <c r="F103" s="74"/>
      <c r="G103" s="71"/>
      <c r="H103" s="75"/>
      <c r="I103" s="76"/>
      <c r="J103" s="76"/>
      <c r="K103" s="36"/>
      <c r="L103" s="83"/>
      <c r="M103" s="83"/>
      <c r="N103" s="78"/>
      <c r="O103" s="85" t="s">
        <v>418</v>
      </c>
      <c r="P103" s="87">
        <v>43862.874594907407</v>
      </c>
      <c r="Q103" s="85" t="s">
        <v>1898</v>
      </c>
      <c r="R103" s="85"/>
      <c r="S103" s="85"/>
      <c r="T103" s="85"/>
      <c r="U103" s="85"/>
      <c r="V103" s="88" t="s">
        <v>566</v>
      </c>
      <c r="W103" s="87">
        <v>43862.874594907407</v>
      </c>
      <c r="X103" s="90">
        <v>43862</v>
      </c>
      <c r="Y103" s="91" t="s">
        <v>2220</v>
      </c>
      <c r="Z103" s="88" t="s">
        <v>2590</v>
      </c>
      <c r="AA103" s="85"/>
      <c r="AB103" s="85"/>
      <c r="AC103" s="91" t="s">
        <v>2976</v>
      </c>
      <c r="AD103" s="85"/>
      <c r="AE103" s="85" t="b">
        <v>0</v>
      </c>
      <c r="AF103" s="85">
        <v>0</v>
      </c>
      <c r="AG103" s="91" t="s">
        <v>778</v>
      </c>
      <c r="AH103" s="85" t="b">
        <v>0</v>
      </c>
      <c r="AI103" s="85" t="s">
        <v>782</v>
      </c>
      <c r="AJ103" s="85"/>
      <c r="AK103" s="91" t="s">
        <v>778</v>
      </c>
      <c r="AL103" s="85" t="b">
        <v>0</v>
      </c>
      <c r="AM103" s="85">
        <v>91</v>
      </c>
      <c r="AN103" s="91" t="s">
        <v>3265</v>
      </c>
      <c r="AO103" s="85" t="s">
        <v>787</v>
      </c>
      <c r="AP103" s="85" t="b">
        <v>0</v>
      </c>
      <c r="AQ103" s="91" t="s">
        <v>3265</v>
      </c>
      <c r="AR103" s="85" t="s">
        <v>179</v>
      </c>
      <c r="AS103" s="85">
        <v>0</v>
      </c>
      <c r="AT103" s="85">
        <v>0</v>
      </c>
      <c r="AU103" s="85"/>
      <c r="AV103" s="85"/>
      <c r="AW103" s="85"/>
      <c r="AX103" s="85"/>
      <c r="AY103" s="85"/>
      <c r="AZ103" s="85"/>
      <c r="BA103" s="85"/>
      <c r="BB103" s="85"/>
      <c r="BC103" s="85"/>
      <c r="BD103" s="85"/>
      <c r="BE103" s="85"/>
      <c r="BF103" s="85"/>
      <c r="BG103" s="85"/>
      <c r="BH103" s="85"/>
    </row>
    <row r="104" spans="1:60" x14ac:dyDescent="0.3">
      <c r="A104" s="70" t="s">
        <v>233</v>
      </c>
      <c r="B104" s="70" t="s">
        <v>233</v>
      </c>
      <c r="C104" s="71"/>
      <c r="D104" s="72"/>
      <c r="E104" s="73"/>
      <c r="F104" s="74"/>
      <c r="G104" s="71"/>
      <c r="H104" s="75"/>
      <c r="I104" s="76"/>
      <c r="J104" s="76"/>
      <c r="K104" s="36"/>
      <c r="L104" s="83"/>
      <c r="M104" s="83"/>
      <c r="N104" s="78"/>
      <c r="O104" s="85" t="s">
        <v>179</v>
      </c>
      <c r="P104" s="87">
        <v>43861.98060185185</v>
      </c>
      <c r="Q104" s="85" t="s">
        <v>1883</v>
      </c>
      <c r="R104" s="85"/>
      <c r="S104" s="85"/>
      <c r="T104" s="85" t="s">
        <v>442</v>
      </c>
      <c r="U104" s="85"/>
      <c r="V104" s="88" t="s">
        <v>462</v>
      </c>
      <c r="W104" s="87">
        <v>43861.98060185185</v>
      </c>
      <c r="X104" s="90">
        <v>43861</v>
      </c>
      <c r="Y104" s="91" t="s">
        <v>2221</v>
      </c>
      <c r="Z104" s="88" t="s">
        <v>2591</v>
      </c>
      <c r="AA104" s="85"/>
      <c r="AB104" s="85"/>
      <c r="AC104" s="91" t="s">
        <v>2977</v>
      </c>
      <c r="AD104" s="85"/>
      <c r="AE104" s="85" t="b">
        <v>0</v>
      </c>
      <c r="AF104" s="85">
        <v>15</v>
      </c>
      <c r="AG104" s="91" t="s">
        <v>778</v>
      </c>
      <c r="AH104" s="85" t="b">
        <v>0</v>
      </c>
      <c r="AI104" s="85" t="s">
        <v>783</v>
      </c>
      <c r="AJ104" s="85"/>
      <c r="AK104" s="91" t="s">
        <v>778</v>
      </c>
      <c r="AL104" s="85" t="b">
        <v>0</v>
      </c>
      <c r="AM104" s="85">
        <v>5</v>
      </c>
      <c r="AN104" s="91" t="s">
        <v>778</v>
      </c>
      <c r="AO104" s="85" t="s">
        <v>787</v>
      </c>
      <c r="AP104" s="85" t="b">
        <v>0</v>
      </c>
      <c r="AQ104" s="91" t="s">
        <v>2977</v>
      </c>
      <c r="AR104" s="85" t="s">
        <v>179</v>
      </c>
      <c r="AS104" s="85">
        <v>0</v>
      </c>
      <c r="AT104" s="85">
        <v>0</v>
      </c>
      <c r="AU104" s="85"/>
      <c r="AV104" s="85"/>
      <c r="AW104" s="85"/>
      <c r="AX104" s="85"/>
      <c r="AY104" s="85"/>
      <c r="AZ104" s="85"/>
      <c r="BA104" s="85"/>
      <c r="BB104" s="85"/>
      <c r="BC104" s="85"/>
      <c r="BD104" s="85"/>
      <c r="BE104" s="85"/>
      <c r="BF104" s="85"/>
      <c r="BG104" s="85"/>
      <c r="BH104" s="85"/>
    </row>
    <row r="105" spans="1:60" x14ac:dyDescent="0.3">
      <c r="A105" s="70" t="s">
        <v>233</v>
      </c>
      <c r="B105" s="70" t="s">
        <v>233</v>
      </c>
      <c r="C105" s="71"/>
      <c r="D105" s="72"/>
      <c r="E105" s="73"/>
      <c r="F105" s="74"/>
      <c r="G105" s="71"/>
      <c r="H105" s="75"/>
      <c r="I105" s="76"/>
      <c r="J105" s="76"/>
      <c r="K105" s="36"/>
      <c r="L105" s="83"/>
      <c r="M105" s="83"/>
      <c r="N105" s="78"/>
      <c r="O105" s="85" t="s">
        <v>179</v>
      </c>
      <c r="P105" s="87">
        <v>43862.876620370371</v>
      </c>
      <c r="Q105" s="85" t="s">
        <v>1907</v>
      </c>
      <c r="R105" s="85"/>
      <c r="S105" s="85"/>
      <c r="T105" s="85" t="s">
        <v>442</v>
      </c>
      <c r="U105" s="85"/>
      <c r="V105" s="88" t="s">
        <v>462</v>
      </c>
      <c r="W105" s="87">
        <v>43862.876620370371</v>
      </c>
      <c r="X105" s="90">
        <v>43862</v>
      </c>
      <c r="Y105" s="91" t="s">
        <v>2222</v>
      </c>
      <c r="Z105" s="88" t="s">
        <v>2592</v>
      </c>
      <c r="AA105" s="85"/>
      <c r="AB105" s="85"/>
      <c r="AC105" s="91" t="s">
        <v>2978</v>
      </c>
      <c r="AD105" s="85"/>
      <c r="AE105" s="85" t="b">
        <v>0</v>
      </c>
      <c r="AF105" s="85">
        <v>1</v>
      </c>
      <c r="AG105" s="91" t="s">
        <v>778</v>
      </c>
      <c r="AH105" s="85" t="b">
        <v>0</v>
      </c>
      <c r="AI105" s="85" t="s">
        <v>782</v>
      </c>
      <c r="AJ105" s="85"/>
      <c r="AK105" s="91" t="s">
        <v>778</v>
      </c>
      <c r="AL105" s="85" t="b">
        <v>0</v>
      </c>
      <c r="AM105" s="85">
        <v>0</v>
      </c>
      <c r="AN105" s="91" t="s">
        <v>778</v>
      </c>
      <c r="AO105" s="85" t="s">
        <v>787</v>
      </c>
      <c r="AP105" s="85" t="b">
        <v>0</v>
      </c>
      <c r="AQ105" s="91" t="s">
        <v>2978</v>
      </c>
      <c r="AR105" s="85" t="s">
        <v>179</v>
      </c>
      <c r="AS105" s="85">
        <v>0</v>
      </c>
      <c r="AT105" s="85">
        <v>0</v>
      </c>
      <c r="AU105" s="85"/>
      <c r="AV105" s="85"/>
      <c r="AW105" s="85"/>
      <c r="AX105" s="85"/>
      <c r="AY105" s="85"/>
      <c r="AZ105" s="85"/>
      <c r="BA105" s="85"/>
      <c r="BB105" s="85"/>
      <c r="BC105" s="85"/>
      <c r="BD105" s="85"/>
      <c r="BE105" s="85"/>
      <c r="BF105" s="85"/>
      <c r="BG105" s="85"/>
      <c r="BH105" s="85"/>
    </row>
    <row r="106" spans="1:60" x14ac:dyDescent="0.3">
      <c r="A106" s="70" t="s">
        <v>1747</v>
      </c>
      <c r="B106" s="70" t="s">
        <v>333</v>
      </c>
      <c r="C106" s="71"/>
      <c r="D106" s="72"/>
      <c r="E106" s="73"/>
      <c r="F106" s="74"/>
      <c r="G106" s="71"/>
      <c r="H106" s="75"/>
      <c r="I106" s="76"/>
      <c r="J106" s="76"/>
      <c r="K106" s="36"/>
      <c r="L106" s="83"/>
      <c r="M106" s="83"/>
      <c r="N106" s="78"/>
      <c r="O106" s="85" t="s">
        <v>418</v>
      </c>
      <c r="P106" s="87">
        <v>43862.89230324074</v>
      </c>
      <c r="Q106" s="85" t="s">
        <v>1903</v>
      </c>
      <c r="R106" s="85"/>
      <c r="S106" s="85"/>
      <c r="T106" s="85" t="s">
        <v>442</v>
      </c>
      <c r="U106" s="85"/>
      <c r="V106" s="88" t="s">
        <v>2014</v>
      </c>
      <c r="W106" s="87">
        <v>43862.89230324074</v>
      </c>
      <c r="X106" s="90">
        <v>43862</v>
      </c>
      <c r="Y106" s="91" t="s">
        <v>2223</v>
      </c>
      <c r="Z106" s="88" t="s">
        <v>2593</v>
      </c>
      <c r="AA106" s="85"/>
      <c r="AB106" s="85"/>
      <c r="AC106" s="91" t="s">
        <v>2979</v>
      </c>
      <c r="AD106" s="85"/>
      <c r="AE106" s="85" t="b">
        <v>0</v>
      </c>
      <c r="AF106" s="85">
        <v>0</v>
      </c>
      <c r="AG106" s="91" t="s">
        <v>778</v>
      </c>
      <c r="AH106" s="85" t="b">
        <v>0</v>
      </c>
      <c r="AI106" s="85" t="s">
        <v>782</v>
      </c>
      <c r="AJ106" s="85"/>
      <c r="AK106" s="91" t="s">
        <v>778</v>
      </c>
      <c r="AL106" s="85" t="b">
        <v>0</v>
      </c>
      <c r="AM106" s="85">
        <v>45</v>
      </c>
      <c r="AN106" s="91" t="s">
        <v>3258</v>
      </c>
      <c r="AO106" s="85" t="s">
        <v>786</v>
      </c>
      <c r="AP106" s="85" t="b">
        <v>0</v>
      </c>
      <c r="AQ106" s="91" t="s">
        <v>3258</v>
      </c>
      <c r="AR106" s="85" t="s">
        <v>179</v>
      </c>
      <c r="AS106" s="85">
        <v>0</v>
      </c>
      <c r="AT106" s="85">
        <v>0</v>
      </c>
      <c r="AU106" s="85"/>
      <c r="AV106" s="85"/>
      <c r="AW106" s="85"/>
      <c r="AX106" s="85"/>
      <c r="AY106" s="85"/>
      <c r="AZ106" s="85"/>
      <c r="BA106" s="85"/>
      <c r="BB106" s="85"/>
      <c r="BC106" s="85"/>
      <c r="BD106" s="85"/>
      <c r="BE106" s="85"/>
      <c r="BF106" s="85"/>
      <c r="BG106" s="85"/>
      <c r="BH106" s="85"/>
    </row>
    <row r="107" spans="1:60" x14ac:dyDescent="0.3">
      <c r="A107" s="70" t="s">
        <v>317</v>
      </c>
      <c r="B107" s="70" t="s">
        <v>382</v>
      </c>
      <c r="C107" s="71"/>
      <c r="D107" s="72"/>
      <c r="E107" s="73"/>
      <c r="F107" s="74"/>
      <c r="G107" s="71"/>
      <c r="H107" s="75"/>
      <c r="I107" s="76"/>
      <c r="J107" s="76"/>
      <c r="K107" s="36"/>
      <c r="L107" s="83"/>
      <c r="M107" s="83"/>
      <c r="N107" s="78"/>
      <c r="O107" s="85" t="s">
        <v>418</v>
      </c>
      <c r="P107" s="87">
        <v>43862.893877314818</v>
      </c>
      <c r="Q107" s="85" t="s">
        <v>426</v>
      </c>
      <c r="R107" s="85"/>
      <c r="S107" s="85"/>
      <c r="T107" s="85"/>
      <c r="U107" s="85"/>
      <c r="V107" s="88" t="s">
        <v>2015</v>
      </c>
      <c r="W107" s="87">
        <v>43862.893877314818</v>
      </c>
      <c r="X107" s="90">
        <v>43862</v>
      </c>
      <c r="Y107" s="91" t="s">
        <v>663</v>
      </c>
      <c r="Z107" s="88" t="s">
        <v>709</v>
      </c>
      <c r="AA107" s="85"/>
      <c r="AB107" s="85"/>
      <c r="AC107" s="91" t="s">
        <v>751</v>
      </c>
      <c r="AD107" s="85"/>
      <c r="AE107" s="85" t="b">
        <v>0</v>
      </c>
      <c r="AF107" s="85">
        <v>0</v>
      </c>
      <c r="AG107" s="91" t="s">
        <v>778</v>
      </c>
      <c r="AH107" s="85" t="b">
        <v>1</v>
      </c>
      <c r="AI107" s="85" t="s">
        <v>783</v>
      </c>
      <c r="AJ107" s="85"/>
      <c r="AK107" s="91" t="s">
        <v>776</v>
      </c>
      <c r="AL107" s="85" t="b">
        <v>0</v>
      </c>
      <c r="AM107" s="85">
        <v>10</v>
      </c>
      <c r="AN107" s="91" t="s">
        <v>766</v>
      </c>
      <c r="AO107" s="85" t="s">
        <v>786</v>
      </c>
      <c r="AP107" s="85" t="b">
        <v>0</v>
      </c>
      <c r="AQ107" s="91" t="s">
        <v>766</v>
      </c>
      <c r="AR107" s="85" t="s">
        <v>179</v>
      </c>
      <c r="AS107" s="85">
        <v>0</v>
      </c>
      <c r="AT107" s="85">
        <v>0</v>
      </c>
      <c r="AU107" s="85"/>
      <c r="AV107" s="85"/>
      <c r="AW107" s="85"/>
      <c r="AX107" s="85"/>
      <c r="AY107" s="85"/>
      <c r="AZ107" s="85"/>
      <c r="BA107" s="85"/>
      <c r="BB107" s="85"/>
      <c r="BC107" s="85"/>
      <c r="BD107" s="85"/>
      <c r="BE107" s="85"/>
      <c r="BF107" s="85"/>
      <c r="BG107" s="85"/>
      <c r="BH107" s="85"/>
    </row>
    <row r="108" spans="1:60" x14ac:dyDescent="0.3">
      <c r="A108" s="70" t="s">
        <v>353</v>
      </c>
      <c r="B108" s="70" t="s">
        <v>405</v>
      </c>
      <c r="C108" s="71"/>
      <c r="D108" s="72"/>
      <c r="E108" s="73"/>
      <c r="F108" s="74"/>
      <c r="G108" s="71"/>
      <c r="H108" s="75"/>
      <c r="I108" s="76"/>
      <c r="J108" s="76"/>
      <c r="K108" s="36"/>
      <c r="L108" s="83"/>
      <c r="M108" s="83"/>
      <c r="N108" s="78"/>
      <c r="O108" s="85" t="s">
        <v>418</v>
      </c>
      <c r="P108" s="87">
        <v>43862.895115740743</v>
      </c>
      <c r="Q108" s="85" t="s">
        <v>431</v>
      </c>
      <c r="R108" s="85"/>
      <c r="S108" s="85"/>
      <c r="T108" s="85"/>
      <c r="U108" s="85"/>
      <c r="V108" s="88" t="s">
        <v>578</v>
      </c>
      <c r="W108" s="87">
        <v>43862.895115740743</v>
      </c>
      <c r="X108" s="90">
        <v>43862</v>
      </c>
      <c r="Y108" s="91" t="s">
        <v>671</v>
      </c>
      <c r="Z108" s="88" t="s">
        <v>717</v>
      </c>
      <c r="AA108" s="85"/>
      <c r="AB108" s="85"/>
      <c r="AC108" s="91" t="s">
        <v>759</v>
      </c>
      <c r="AD108" s="85"/>
      <c r="AE108" s="85" t="b">
        <v>0</v>
      </c>
      <c r="AF108" s="85">
        <v>0</v>
      </c>
      <c r="AG108" s="91" t="s">
        <v>778</v>
      </c>
      <c r="AH108" s="85" t="b">
        <v>0</v>
      </c>
      <c r="AI108" s="85" t="s">
        <v>782</v>
      </c>
      <c r="AJ108" s="85"/>
      <c r="AK108" s="91" t="s">
        <v>778</v>
      </c>
      <c r="AL108" s="85" t="b">
        <v>0</v>
      </c>
      <c r="AM108" s="85">
        <v>31</v>
      </c>
      <c r="AN108" s="91" t="s">
        <v>773</v>
      </c>
      <c r="AO108" s="85" t="s">
        <v>786</v>
      </c>
      <c r="AP108" s="85" t="b">
        <v>0</v>
      </c>
      <c r="AQ108" s="91" t="s">
        <v>773</v>
      </c>
      <c r="AR108" s="85" t="s">
        <v>179</v>
      </c>
      <c r="AS108" s="85">
        <v>0</v>
      </c>
      <c r="AT108" s="85">
        <v>0</v>
      </c>
      <c r="AU108" s="85"/>
      <c r="AV108" s="85"/>
      <c r="AW108" s="85"/>
      <c r="AX108" s="85"/>
      <c r="AY108" s="85"/>
      <c r="AZ108" s="85"/>
      <c r="BA108" s="85"/>
      <c r="BB108" s="85"/>
      <c r="BC108" s="85"/>
      <c r="BD108" s="85"/>
      <c r="BE108" s="85"/>
      <c r="BF108" s="85"/>
      <c r="BG108" s="85"/>
      <c r="BH108" s="85"/>
    </row>
    <row r="109" spans="1:60" x14ac:dyDescent="0.3">
      <c r="A109" s="70" t="s">
        <v>318</v>
      </c>
      <c r="B109" s="70" t="s">
        <v>382</v>
      </c>
      <c r="C109" s="71"/>
      <c r="D109" s="72"/>
      <c r="E109" s="73"/>
      <c r="F109" s="74"/>
      <c r="G109" s="71"/>
      <c r="H109" s="75"/>
      <c r="I109" s="76"/>
      <c r="J109" s="76"/>
      <c r="K109" s="36"/>
      <c r="L109" s="83"/>
      <c r="M109" s="83"/>
      <c r="N109" s="78"/>
      <c r="O109" s="85" t="s">
        <v>418</v>
      </c>
      <c r="P109" s="87">
        <v>43862.898101851853</v>
      </c>
      <c r="Q109" s="85" t="s">
        <v>426</v>
      </c>
      <c r="R109" s="85"/>
      <c r="S109" s="85"/>
      <c r="T109" s="85"/>
      <c r="U109" s="85"/>
      <c r="V109" s="88" t="s">
        <v>544</v>
      </c>
      <c r="W109" s="87">
        <v>43862.898101851853</v>
      </c>
      <c r="X109" s="90">
        <v>43862</v>
      </c>
      <c r="Y109" s="91" t="s">
        <v>664</v>
      </c>
      <c r="Z109" s="88" t="s">
        <v>710</v>
      </c>
      <c r="AA109" s="85"/>
      <c r="AB109" s="85"/>
      <c r="AC109" s="91" t="s">
        <v>752</v>
      </c>
      <c r="AD109" s="85"/>
      <c r="AE109" s="85" t="b">
        <v>0</v>
      </c>
      <c r="AF109" s="85">
        <v>0</v>
      </c>
      <c r="AG109" s="91" t="s">
        <v>778</v>
      </c>
      <c r="AH109" s="85" t="b">
        <v>1</v>
      </c>
      <c r="AI109" s="85" t="s">
        <v>783</v>
      </c>
      <c r="AJ109" s="85"/>
      <c r="AK109" s="91" t="s">
        <v>776</v>
      </c>
      <c r="AL109" s="85" t="b">
        <v>0</v>
      </c>
      <c r="AM109" s="85">
        <v>10</v>
      </c>
      <c r="AN109" s="91" t="s">
        <v>766</v>
      </c>
      <c r="AO109" s="85" t="s">
        <v>787</v>
      </c>
      <c r="AP109" s="85" t="b">
        <v>0</v>
      </c>
      <c r="AQ109" s="91" t="s">
        <v>766</v>
      </c>
      <c r="AR109" s="85" t="s">
        <v>179</v>
      </c>
      <c r="AS109" s="85">
        <v>0</v>
      </c>
      <c r="AT109" s="85">
        <v>0</v>
      </c>
      <c r="AU109" s="85"/>
      <c r="AV109" s="85"/>
      <c r="AW109" s="85"/>
      <c r="AX109" s="85"/>
      <c r="AY109" s="85"/>
      <c r="AZ109" s="85"/>
      <c r="BA109" s="85"/>
      <c r="BB109" s="85"/>
      <c r="BC109" s="85"/>
      <c r="BD109" s="85"/>
      <c r="BE109" s="85"/>
      <c r="BF109" s="85"/>
      <c r="BG109" s="85"/>
      <c r="BH109" s="85"/>
    </row>
    <row r="110" spans="1:60" x14ac:dyDescent="0.3">
      <c r="A110" s="70" t="s">
        <v>1748</v>
      </c>
      <c r="B110" s="70" t="s">
        <v>1748</v>
      </c>
      <c r="C110" s="71"/>
      <c r="D110" s="72"/>
      <c r="E110" s="73"/>
      <c r="F110" s="74"/>
      <c r="G110" s="71"/>
      <c r="H110" s="75"/>
      <c r="I110" s="76"/>
      <c r="J110" s="76"/>
      <c r="K110" s="36"/>
      <c r="L110" s="83"/>
      <c r="M110" s="83"/>
      <c r="N110" s="78"/>
      <c r="O110" s="85" t="s">
        <v>179</v>
      </c>
      <c r="P110" s="87">
        <v>43862.898888888885</v>
      </c>
      <c r="Q110" s="85" t="s">
        <v>1908</v>
      </c>
      <c r="R110" s="85"/>
      <c r="S110" s="85"/>
      <c r="T110" s="85" t="s">
        <v>442</v>
      </c>
      <c r="U110" s="85"/>
      <c r="V110" s="88" t="s">
        <v>2016</v>
      </c>
      <c r="W110" s="87">
        <v>43862.898888888885</v>
      </c>
      <c r="X110" s="90">
        <v>43862</v>
      </c>
      <c r="Y110" s="91" t="s">
        <v>2224</v>
      </c>
      <c r="Z110" s="88" t="s">
        <v>2594</v>
      </c>
      <c r="AA110" s="85"/>
      <c r="AB110" s="85"/>
      <c r="AC110" s="91" t="s">
        <v>2980</v>
      </c>
      <c r="AD110" s="85"/>
      <c r="AE110" s="85" t="b">
        <v>0</v>
      </c>
      <c r="AF110" s="85">
        <v>8</v>
      </c>
      <c r="AG110" s="91" t="s">
        <v>778</v>
      </c>
      <c r="AH110" s="85" t="b">
        <v>0</v>
      </c>
      <c r="AI110" s="85" t="s">
        <v>782</v>
      </c>
      <c r="AJ110" s="85"/>
      <c r="AK110" s="91" t="s">
        <v>778</v>
      </c>
      <c r="AL110" s="85" t="b">
        <v>0</v>
      </c>
      <c r="AM110" s="85">
        <v>0</v>
      </c>
      <c r="AN110" s="91" t="s">
        <v>778</v>
      </c>
      <c r="AO110" s="85" t="s">
        <v>786</v>
      </c>
      <c r="AP110" s="85" t="b">
        <v>0</v>
      </c>
      <c r="AQ110" s="91" t="s">
        <v>2980</v>
      </c>
      <c r="AR110" s="85" t="s">
        <v>179</v>
      </c>
      <c r="AS110" s="85">
        <v>0</v>
      </c>
      <c r="AT110" s="85">
        <v>0</v>
      </c>
      <c r="AU110" s="85" t="s">
        <v>3283</v>
      </c>
      <c r="AV110" s="85" t="s">
        <v>3284</v>
      </c>
      <c r="AW110" s="85" t="s">
        <v>3285</v>
      </c>
      <c r="AX110" s="85" t="s">
        <v>3286</v>
      </c>
      <c r="AY110" s="85" t="s">
        <v>3287</v>
      </c>
      <c r="AZ110" s="85" t="s">
        <v>3288</v>
      </c>
      <c r="BA110" s="85" t="s">
        <v>816</v>
      </c>
      <c r="BB110" s="88" t="s">
        <v>3289</v>
      </c>
      <c r="BC110" s="85"/>
      <c r="BD110" s="85"/>
      <c r="BE110" s="85"/>
      <c r="BF110" s="85"/>
      <c r="BG110" s="85"/>
      <c r="BH110" s="85"/>
    </row>
    <row r="111" spans="1:60" x14ac:dyDescent="0.3">
      <c r="A111" s="70" t="s">
        <v>1749</v>
      </c>
      <c r="B111" s="70" t="s">
        <v>1749</v>
      </c>
      <c r="C111" s="71"/>
      <c r="D111" s="72"/>
      <c r="E111" s="73"/>
      <c r="F111" s="74"/>
      <c r="G111" s="71"/>
      <c r="H111" s="75"/>
      <c r="I111" s="76"/>
      <c r="J111" s="76"/>
      <c r="K111" s="36"/>
      <c r="L111" s="83"/>
      <c r="M111" s="83"/>
      <c r="N111" s="78"/>
      <c r="O111" s="85" t="s">
        <v>179</v>
      </c>
      <c r="P111" s="87">
        <v>43862.899143518516</v>
      </c>
      <c r="Q111" s="85" t="s">
        <v>1909</v>
      </c>
      <c r="R111" s="85"/>
      <c r="S111" s="85"/>
      <c r="T111" s="85" t="s">
        <v>442</v>
      </c>
      <c r="U111" s="88" t="s">
        <v>1977</v>
      </c>
      <c r="V111" s="88" t="s">
        <v>1977</v>
      </c>
      <c r="W111" s="87">
        <v>43862.899143518516</v>
      </c>
      <c r="X111" s="90">
        <v>43862</v>
      </c>
      <c r="Y111" s="91" t="s">
        <v>2225</v>
      </c>
      <c r="Z111" s="88" t="s">
        <v>2595</v>
      </c>
      <c r="AA111" s="85"/>
      <c r="AB111" s="85"/>
      <c r="AC111" s="91" t="s">
        <v>2981</v>
      </c>
      <c r="AD111" s="85"/>
      <c r="AE111" s="85" t="b">
        <v>0</v>
      </c>
      <c r="AF111" s="85">
        <v>0</v>
      </c>
      <c r="AG111" s="91" t="s">
        <v>778</v>
      </c>
      <c r="AH111" s="85" t="b">
        <v>0</v>
      </c>
      <c r="AI111" s="85" t="s">
        <v>782</v>
      </c>
      <c r="AJ111" s="85"/>
      <c r="AK111" s="91" t="s">
        <v>778</v>
      </c>
      <c r="AL111" s="85" t="b">
        <v>0</v>
      </c>
      <c r="AM111" s="85">
        <v>0</v>
      </c>
      <c r="AN111" s="91" t="s">
        <v>778</v>
      </c>
      <c r="AO111" s="85" t="s">
        <v>786</v>
      </c>
      <c r="AP111" s="85" t="b">
        <v>0</v>
      </c>
      <c r="AQ111" s="91" t="s">
        <v>2981</v>
      </c>
      <c r="AR111" s="85" t="s">
        <v>179</v>
      </c>
      <c r="AS111" s="85">
        <v>0</v>
      </c>
      <c r="AT111" s="85">
        <v>0</v>
      </c>
      <c r="AU111" s="85" t="s">
        <v>793</v>
      </c>
      <c r="AV111" s="85" t="s">
        <v>797</v>
      </c>
      <c r="AW111" s="85" t="s">
        <v>800</v>
      </c>
      <c r="AX111" s="85" t="s">
        <v>802</v>
      </c>
      <c r="AY111" s="85" t="s">
        <v>808</v>
      </c>
      <c r="AZ111" s="85" t="s">
        <v>812</v>
      </c>
      <c r="BA111" s="85" t="s">
        <v>816</v>
      </c>
      <c r="BB111" s="88" t="s">
        <v>818</v>
      </c>
      <c r="BC111" s="85"/>
      <c r="BD111" s="85"/>
      <c r="BE111" s="85"/>
      <c r="BF111" s="85"/>
      <c r="BG111" s="85"/>
      <c r="BH111" s="85"/>
    </row>
    <row r="112" spans="1:60" x14ac:dyDescent="0.3">
      <c r="A112" s="70" t="s">
        <v>229</v>
      </c>
      <c r="B112" s="70" t="s">
        <v>333</v>
      </c>
      <c r="C112" s="71"/>
      <c r="D112" s="72"/>
      <c r="E112" s="73"/>
      <c r="F112" s="74"/>
      <c r="G112" s="71"/>
      <c r="H112" s="75"/>
      <c r="I112" s="76"/>
      <c r="J112" s="76"/>
      <c r="K112" s="36"/>
      <c r="L112" s="83"/>
      <c r="M112" s="83"/>
      <c r="N112" s="78"/>
      <c r="O112" s="85" t="s">
        <v>418</v>
      </c>
      <c r="P112" s="87">
        <v>43862.899525462963</v>
      </c>
      <c r="Q112" s="85" t="s">
        <v>1903</v>
      </c>
      <c r="R112" s="85"/>
      <c r="S112" s="85"/>
      <c r="T112" s="85" t="s">
        <v>442</v>
      </c>
      <c r="U112" s="85"/>
      <c r="V112" s="88" t="s">
        <v>458</v>
      </c>
      <c r="W112" s="87">
        <v>43862.899525462963</v>
      </c>
      <c r="X112" s="90">
        <v>43862</v>
      </c>
      <c r="Y112" s="91" t="s">
        <v>2226</v>
      </c>
      <c r="Z112" s="88" t="s">
        <v>2596</v>
      </c>
      <c r="AA112" s="85"/>
      <c r="AB112" s="85"/>
      <c r="AC112" s="91" t="s">
        <v>2982</v>
      </c>
      <c r="AD112" s="85"/>
      <c r="AE112" s="85" t="b">
        <v>0</v>
      </c>
      <c r="AF112" s="85">
        <v>0</v>
      </c>
      <c r="AG112" s="91" t="s">
        <v>778</v>
      </c>
      <c r="AH112" s="85" t="b">
        <v>0</v>
      </c>
      <c r="AI112" s="85" t="s">
        <v>782</v>
      </c>
      <c r="AJ112" s="85"/>
      <c r="AK112" s="91" t="s">
        <v>778</v>
      </c>
      <c r="AL112" s="85" t="b">
        <v>0</v>
      </c>
      <c r="AM112" s="85">
        <v>45</v>
      </c>
      <c r="AN112" s="91" t="s">
        <v>3258</v>
      </c>
      <c r="AO112" s="85" t="s">
        <v>786</v>
      </c>
      <c r="AP112" s="85" t="b">
        <v>0</v>
      </c>
      <c r="AQ112" s="91" t="s">
        <v>3258</v>
      </c>
      <c r="AR112" s="85" t="s">
        <v>179</v>
      </c>
      <c r="AS112" s="85">
        <v>0</v>
      </c>
      <c r="AT112" s="85">
        <v>0</v>
      </c>
      <c r="AU112" s="85"/>
      <c r="AV112" s="85"/>
      <c r="AW112" s="85"/>
      <c r="AX112" s="85"/>
      <c r="AY112" s="85"/>
      <c r="AZ112" s="85"/>
      <c r="BA112" s="85"/>
      <c r="BB112" s="85"/>
      <c r="BC112" s="85"/>
      <c r="BD112" s="85"/>
      <c r="BE112" s="85"/>
      <c r="BF112" s="85"/>
      <c r="BG112" s="85"/>
      <c r="BH112" s="85"/>
    </row>
    <row r="113" spans="1:60" x14ac:dyDescent="0.3">
      <c r="A113" s="70" t="s">
        <v>1750</v>
      </c>
      <c r="B113" s="70" t="s">
        <v>404</v>
      </c>
      <c r="C113" s="71"/>
      <c r="D113" s="72"/>
      <c r="E113" s="73"/>
      <c r="F113" s="74"/>
      <c r="G113" s="71"/>
      <c r="H113" s="75"/>
      <c r="I113" s="76"/>
      <c r="J113" s="76"/>
      <c r="K113" s="36"/>
      <c r="L113" s="83"/>
      <c r="M113" s="83"/>
      <c r="N113" s="78"/>
      <c r="O113" s="85" t="s">
        <v>418</v>
      </c>
      <c r="P113" s="87">
        <v>43862.899988425925</v>
      </c>
      <c r="Q113" s="85" t="s">
        <v>1898</v>
      </c>
      <c r="R113" s="85"/>
      <c r="S113" s="85"/>
      <c r="T113" s="85"/>
      <c r="U113" s="85"/>
      <c r="V113" s="88" t="s">
        <v>2017</v>
      </c>
      <c r="W113" s="87">
        <v>43862.899988425925</v>
      </c>
      <c r="X113" s="90">
        <v>43862</v>
      </c>
      <c r="Y113" s="91" t="s">
        <v>2227</v>
      </c>
      <c r="Z113" s="88" t="s">
        <v>2597</v>
      </c>
      <c r="AA113" s="85"/>
      <c r="AB113" s="85"/>
      <c r="AC113" s="91" t="s">
        <v>2983</v>
      </c>
      <c r="AD113" s="85"/>
      <c r="AE113" s="85" t="b">
        <v>0</v>
      </c>
      <c r="AF113" s="85">
        <v>0</v>
      </c>
      <c r="AG113" s="91" t="s">
        <v>778</v>
      </c>
      <c r="AH113" s="85" t="b">
        <v>0</v>
      </c>
      <c r="AI113" s="85" t="s">
        <v>782</v>
      </c>
      <c r="AJ113" s="85"/>
      <c r="AK113" s="91" t="s">
        <v>778</v>
      </c>
      <c r="AL113" s="85" t="b">
        <v>0</v>
      </c>
      <c r="AM113" s="85">
        <v>91</v>
      </c>
      <c r="AN113" s="91" t="s">
        <v>3265</v>
      </c>
      <c r="AO113" s="85" t="s">
        <v>787</v>
      </c>
      <c r="AP113" s="85" t="b">
        <v>0</v>
      </c>
      <c r="AQ113" s="91" t="s">
        <v>3265</v>
      </c>
      <c r="AR113" s="85" t="s">
        <v>179</v>
      </c>
      <c r="AS113" s="85">
        <v>0</v>
      </c>
      <c r="AT113" s="85">
        <v>0</v>
      </c>
      <c r="AU113" s="85"/>
      <c r="AV113" s="85"/>
      <c r="AW113" s="85"/>
      <c r="AX113" s="85"/>
      <c r="AY113" s="85"/>
      <c r="AZ113" s="85"/>
      <c r="BA113" s="85"/>
      <c r="BB113" s="85"/>
      <c r="BC113" s="85"/>
      <c r="BD113" s="85"/>
      <c r="BE113" s="85"/>
      <c r="BF113" s="85"/>
      <c r="BG113" s="85"/>
      <c r="BH113" s="85"/>
    </row>
    <row r="114" spans="1:60" x14ac:dyDescent="0.3">
      <c r="A114" s="70" t="s">
        <v>1751</v>
      </c>
      <c r="B114" s="70" t="s">
        <v>1751</v>
      </c>
      <c r="C114" s="71"/>
      <c r="D114" s="72"/>
      <c r="E114" s="73"/>
      <c r="F114" s="74"/>
      <c r="G114" s="71"/>
      <c r="H114" s="75"/>
      <c r="I114" s="76"/>
      <c r="J114" s="76"/>
      <c r="K114" s="36"/>
      <c r="L114" s="83"/>
      <c r="M114" s="83"/>
      <c r="N114" s="78"/>
      <c r="O114" s="85" t="s">
        <v>179</v>
      </c>
      <c r="P114" s="87">
        <v>43862.902048611111</v>
      </c>
      <c r="Q114" s="85" t="s">
        <v>1910</v>
      </c>
      <c r="R114" s="85"/>
      <c r="S114" s="85"/>
      <c r="T114" s="85" t="s">
        <v>442</v>
      </c>
      <c r="U114" s="85"/>
      <c r="V114" s="88" t="s">
        <v>2018</v>
      </c>
      <c r="W114" s="87">
        <v>43862.902048611111</v>
      </c>
      <c r="X114" s="90">
        <v>43862</v>
      </c>
      <c r="Y114" s="91" t="s">
        <v>2228</v>
      </c>
      <c r="Z114" s="88" t="s">
        <v>2598</v>
      </c>
      <c r="AA114" s="85"/>
      <c r="AB114" s="85"/>
      <c r="AC114" s="91" t="s">
        <v>2984</v>
      </c>
      <c r="AD114" s="85"/>
      <c r="AE114" s="85" t="b">
        <v>0</v>
      </c>
      <c r="AF114" s="85">
        <v>0</v>
      </c>
      <c r="AG114" s="91" t="s">
        <v>778</v>
      </c>
      <c r="AH114" s="85" t="b">
        <v>0</v>
      </c>
      <c r="AI114" s="85" t="s">
        <v>782</v>
      </c>
      <c r="AJ114" s="85"/>
      <c r="AK114" s="91" t="s">
        <v>778</v>
      </c>
      <c r="AL114" s="85" t="b">
        <v>0</v>
      </c>
      <c r="AM114" s="85">
        <v>0</v>
      </c>
      <c r="AN114" s="91" t="s">
        <v>778</v>
      </c>
      <c r="AO114" s="85" t="s">
        <v>787</v>
      </c>
      <c r="AP114" s="85" t="b">
        <v>0</v>
      </c>
      <c r="AQ114" s="91" t="s">
        <v>2984</v>
      </c>
      <c r="AR114" s="85" t="s">
        <v>179</v>
      </c>
      <c r="AS114" s="85">
        <v>0</v>
      </c>
      <c r="AT114" s="85">
        <v>0</v>
      </c>
      <c r="AU114" s="85"/>
      <c r="AV114" s="85"/>
      <c r="AW114" s="85"/>
      <c r="AX114" s="85"/>
      <c r="AY114" s="85"/>
      <c r="AZ114" s="85"/>
      <c r="BA114" s="85"/>
      <c r="BB114" s="85"/>
      <c r="BC114" s="85"/>
      <c r="BD114" s="85"/>
      <c r="BE114" s="85"/>
      <c r="BF114" s="85"/>
      <c r="BG114" s="85"/>
      <c r="BH114" s="85"/>
    </row>
    <row r="115" spans="1:60" x14ac:dyDescent="0.3">
      <c r="A115" s="70" t="s">
        <v>350</v>
      </c>
      <c r="B115" s="70" t="s">
        <v>404</v>
      </c>
      <c r="C115" s="71"/>
      <c r="D115" s="72"/>
      <c r="E115" s="73"/>
      <c r="F115" s="74"/>
      <c r="G115" s="71"/>
      <c r="H115" s="75"/>
      <c r="I115" s="76"/>
      <c r="J115" s="76"/>
      <c r="K115" s="36"/>
      <c r="L115" s="83"/>
      <c r="M115" s="83"/>
      <c r="N115" s="78"/>
      <c r="O115" s="85" t="s">
        <v>418</v>
      </c>
      <c r="P115" s="87">
        <v>43862.903553240743</v>
      </c>
      <c r="Q115" s="85" t="s">
        <v>1898</v>
      </c>
      <c r="R115" s="85"/>
      <c r="S115" s="85"/>
      <c r="T115" s="85"/>
      <c r="U115" s="85"/>
      <c r="V115" s="88" t="s">
        <v>575</v>
      </c>
      <c r="W115" s="87">
        <v>43862.903553240743</v>
      </c>
      <c r="X115" s="90">
        <v>43862</v>
      </c>
      <c r="Y115" s="91" t="s">
        <v>2229</v>
      </c>
      <c r="Z115" s="88" t="s">
        <v>2599</v>
      </c>
      <c r="AA115" s="85"/>
      <c r="AB115" s="85"/>
      <c r="AC115" s="91" t="s">
        <v>2985</v>
      </c>
      <c r="AD115" s="85"/>
      <c r="AE115" s="85" t="b">
        <v>0</v>
      </c>
      <c r="AF115" s="85">
        <v>0</v>
      </c>
      <c r="AG115" s="91" t="s">
        <v>778</v>
      </c>
      <c r="AH115" s="85" t="b">
        <v>0</v>
      </c>
      <c r="AI115" s="85" t="s">
        <v>782</v>
      </c>
      <c r="AJ115" s="85"/>
      <c r="AK115" s="91" t="s">
        <v>778</v>
      </c>
      <c r="AL115" s="85" t="b">
        <v>0</v>
      </c>
      <c r="AM115" s="85">
        <v>91</v>
      </c>
      <c r="AN115" s="91" t="s">
        <v>3265</v>
      </c>
      <c r="AO115" s="85" t="s">
        <v>786</v>
      </c>
      <c r="AP115" s="85" t="b">
        <v>0</v>
      </c>
      <c r="AQ115" s="91" t="s">
        <v>3265</v>
      </c>
      <c r="AR115" s="85" t="s">
        <v>179</v>
      </c>
      <c r="AS115" s="85">
        <v>0</v>
      </c>
      <c r="AT115" s="85">
        <v>0</v>
      </c>
      <c r="AU115" s="85"/>
      <c r="AV115" s="85"/>
      <c r="AW115" s="85"/>
      <c r="AX115" s="85"/>
      <c r="AY115" s="85"/>
      <c r="AZ115" s="85"/>
      <c r="BA115" s="85"/>
      <c r="BB115" s="85"/>
      <c r="BC115" s="85"/>
      <c r="BD115" s="85"/>
      <c r="BE115" s="85"/>
      <c r="BF115" s="85"/>
      <c r="BG115" s="85"/>
      <c r="BH115" s="85"/>
    </row>
    <row r="116" spans="1:60" x14ac:dyDescent="0.3">
      <c r="A116" s="70" t="s">
        <v>320</v>
      </c>
      <c r="B116" s="70" t="s">
        <v>375</v>
      </c>
      <c r="C116" s="71"/>
      <c r="D116" s="72"/>
      <c r="E116" s="73"/>
      <c r="F116" s="74"/>
      <c r="G116" s="71"/>
      <c r="H116" s="75"/>
      <c r="I116" s="76"/>
      <c r="J116" s="76"/>
      <c r="K116" s="36"/>
      <c r="L116" s="83"/>
      <c r="M116" s="83"/>
      <c r="N116" s="78"/>
      <c r="O116" s="85" t="s">
        <v>418</v>
      </c>
      <c r="P116" s="87">
        <v>43862.905590277776</v>
      </c>
      <c r="Q116" s="85" t="s">
        <v>429</v>
      </c>
      <c r="R116" s="85"/>
      <c r="S116" s="85"/>
      <c r="T116" s="85"/>
      <c r="U116" s="85"/>
      <c r="V116" s="88" t="s">
        <v>546</v>
      </c>
      <c r="W116" s="87">
        <v>43862.905590277776</v>
      </c>
      <c r="X116" s="90">
        <v>43862</v>
      </c>
      <c r="Y116" s="91" t="s">
        <v>665</v>
      </c>
      <c r="Z116" s="88" t="s">
        <v>711</v>
      </c>
      <c r="AA116" s="85"/>
      <c r="AB116" s="85"/>
      <c r="AC116" s="91" t="s">
        <v>753</v>
      </c>
      <c r="AD116" s="85"/>
      <c r="AE116" s="85" t="b">
        <v>0</v>
      </c>
      <c r="AF116" s="85">
        <v>0</v>
      </c>
      <c r="AG116" s="91" t="s">
        <v>778</v>
      </c>
      <c r="AH116" s="85" t="b">
        <v>0</v>
      </c>
      <c r="AI116" s="85" t="s">
        <v>782</v>
      </c>
      <c r="AJ116" s="85"/>
      <c r="AK116" s="91" t="s">
        <v>778</v>
      </c>
      <c r="AL116" s="85" t="b">
        <v>0</v>
      </c>
      <c r="AM116" s="85">
        <v>3</v>
      </c>
      <c r="AN116" s="91" t="s">
        <v>765</v>
      </c>
      <c r="AO116" s="85" t="s">
        <v>786</v>
      </c>
      <c r="AP116" s="85" t="b">
        <v>0</v>
      </c>
      <c r="AQ116" s="91" t="s">
        <v>765</v>
      </c>
      <c r="AR116" s="85" t="s">
        <v>179</v>
      </c>
      <c r="AS116" s="85">
        <v>0</v>
      </c>
      <c r="AT116" s="85">
        <v>0</v>
      </c>
      <c r="AU116" s="85"/>
      <c r="AV116" s="85"/>
      <c r="AW116" s="85"/>
      <c r="AX116" s="85"/>
      <c r="AY116" s="85"/>
      <c r="AZ116" s="85"/>
      <c r="BA116" s="85"/>
      <c r="BB116" s="85"/>
      <c r="BC116" s="85"/>
      <c r="BD116" s="85"/>
      <c r="BE116" s="85"/>
      <c r="BF116" s="85"/>
      <c r="BG116" s="85"/>
      <c r="BH116" s="85"/>
    </row>
    <row r="117" spans="1:60" x14ac:dyDescent="0.3">
      <c r="A117" s="70" t="s">
        <v>1752</v>
      </c>
      <c r="B117" s="70" t="s">
        <v>1881</v>
      </c>
      <c r="C117" s="71"/>
      <c r="D117" s="72"/>
      <c r="E117" s="73"/>
      <c r="F117" s="74"/>
      <c r="G117" s="71"/>
      <c r="H117" s="75"/>
      <c r="I117" s="76"/>
      <c r="J117" s="76"/>
      <c r="K117" s="36"/>
      <c r="L117" s="83"/>
      <c r="M117" s="83"/>
      <c r="N117" s="78"/>
      <c r="O117" s="85" t="s">
        <v>418</v>
      </c>
      <c r="P117" s="87">
        <v>43862.906724537039</v>
      </c>
      <c r="Q117" s="85" t="s">
        <v>1902</v>
      </c>
      <c r="R117" s="85"/>
      <c r="S117" s="85"/>
      <c r="T117" s="85" t="s">
        <v>442</v>
      </c>
      <c r="U117" s="85"/>
      <c r="V117" s="88" t="s">
        <v>2019</v>
      </c>
      <c r="W117" s="87">
        <v>43862.906724537039</v>
      </c>
      <c r="X117" s="90">
        <v>43862</v>
      </c>
      <c r="Y117" s="91" t="s">
        <v>2230</v>
      </c>
      <c r="Z117" s="88" t="s">
        <v>2600</v>
      </c>
      <c r="AA117" s="85"/>
      <c r="AB117" s="85"/>
      <c r="AC117" s="91" t="s">
        <v>2986</v>
      </c>
      <c r="AD117" s="85"/>
      <c r="AE117" s="85" t="b">
        <v>0</v>
      </c>
      <c r="AF117" s="85">
        <v>0</v>
      </c>
      <c r="AG117" s="91" t="s">
        <v>778</v>
      </c>
      <c r="AH117" s="85" t="b">
        <v>0</v>
      </c>
      <c r="AI117" s="85" t="s">
        <v>782</v>
      </c>
      <c r="AJ117" s="85"/>
      <c r="AK117" s="91" t="s">
        <v>778</v>
      </c>
      <c r="AL117" s="85" t="b">
        <v>0</v>
      </c>
      <c r="AM117" s="85">
        <v>59</v>
      </c>
      <c r="AN117" s="91" t="s">
        <v>3276</v>
      </c>
      <c r="AO117" s="85" t="s">
        <v>786</v>
      </c>
      <c r="AP117" s="85" t="b">
        <v>0</v>
      </c>
      <c r="AQ117" s="91" t="s">
        <v>3276</v>
      </c>
      <c r="AR117" s="85" t="s">
        <v>179</v>
      </c>
      <c r="AS117" s="85">
        <v>0</v>
      </c>
      <c r="AT117" s="85">
        <v>0</v>
      </c>
      <c r="AU117" s="85"/>
      <c r="AV117" s="85"/>
      <c r="AW117" s="85"/>
      <c r="AX117" s="85"/>
      <c r="AY117" s="85"/>
      <c r="AZ117" s="85"/>
      <c r="BA117" s="85"/>
      <c r="BB117" s="85"/>
      <c r="BC117" s="85"/>
      <c r="BD117" s="85"/>
      <c r="BE117" s="85"/>
      <c r="BF117" s="85"/>
      <c r="BG117" s="85"/>
      <c r="BH117" s="85"/>
    </row>
    <row r="118" spans="1:60" x14ac:dyDescent="0.3">
      <c r="A118" s="70" t="s">
        <v>1753</v>
      </c>
      <c r="B118" s="70" t="s">
        <v>1881</v>
      </c>
      <c r="C118" s="71"/>
      <c r="D118" s="72"/>
      <c r="E118" s="73"/>
      <c r="F118" s="74"/>
      <c r="G118" s="71"/>
      <c r="H118" s="75"/>
      <c r="I118" s="76"/>
      <c r="J118" s="76"/>
      <c r="K118" s="36"/>
      <c r="L118" s="83"/>
      <c r="M118" s="83"/>
      <c r="N118" s="78"/>
      <c r="O118" s="85" t="s">
        <v>418</v>
      </c>
      <c r="P118" s="87">
        <v>43862.912824074076</v>
      </c>
      <c r="Q118" s="85" t="s">
        <v>1902</v>
      </c>
      <c r="R118" s="85"/>
      <c r="S118" s="85"/>
      <c r="T118" s="85" t="s">
        <v>442</v>
      </c>
      <c r="U118" s="85"/>
      <c r="V118" s="88" t="s">
        <v>2020</v>
      </c>
      <c r="W118" s="87">
        <v>43862.912824074076</v>
      </c>
      <c r="X118" s="90">
        <v>43862</v>
      </c>
      <c r="Y118" s="91" t="s">
        <v>2231</v>
      </c>
      <c r="Z118" s="88" t="s">
        <v>2601</v>
      </c>
      <c r="AA118" s="85"/>
      <c r="AB118" s="85"/>
      <c r="AC118" s="91" t="s">
        <v>2987</v>
      </c>
      <c r="AD118" s="85"/>
      <c r="AE118" s="85" t="b">
        <v>0</v>
      </c>
      <c r="AF118" s="85">
        <v>0</v>
      </c>
      <c r="AG118" s="91" t="s">
        <v>778</v>
      </c>
      <c r="AH118" s="85" t="b">
        <v>0</v>
      </c>
      <c r="AI118" s="85" t="s">
        <v>782</v>
      </c>
      <c r="AJ118" s="85"/>
      <c r="AK118" s="91" t="s">
        <v>778</v>
      </c>
      <c r="AL118" s="85" t="b">
        <v>0</v>
      </c>
      <c r="AM118" s="85">
        <v>59</v>
      </c>
      <c r="AN118" s="91" t="s">
        <v>3276</v>
      </c>
      <c r="AO118" s="85" t="s">
        <v>786</v>
      </c>
      <c r="AP118" s="85" t="b">
        <v>0</v>
      </c>
      <c r="AQ118" s="91" t="s">
        <v>3276</v>
      </c>
      <c r="AR118" s="85" t="s">
        <v>179</v>
      </c>
      <c r="AS118" s="85">
        <v>0</v>
      </c>
      <c r="AT118" s="85">
        <v>0</v>
      </c>
      <c r="AU118" s="85"/>
      <c r="AV118" s="85"/>
      <c r="AW118" s="85"/>
      <c r="AX118" s="85"/>
      <c r="AY118" s="85"/>
      <c r="AZ118" s="85"/>
      <c r="BA118" s="85"/>
      <c r="BB118" s="85"/>
      <c r="BC118" s="85"/>
      <c r="BD118" s="85"/>
      <c r="BE118" s="85"/>
      <c r="BF118" s="85"/>
      <c r="BG118" s="85"/>
      <c r="BH118" s="85"/>
    </row>
    <row r="119" spans="1:60" x14ac:dyDescent="0.3">
      <c r="A119" s="70" t="s">
        <v>1754</v>
      </c>
      <c r="B119" s="70" t="s">
        <v>404</v>
      </c>
      <c r="C119" s="71"/>
      <c r="D119" s="72"/>
      <c r="E119" s="73"/>
      <c r="F119" s="74"/>
      <c r="G119" s="71"/>
      <c r="H119" s="75"/>
      <c r="I119" s="76"/>
      <c r="J119" s="76"/>
      <c r="K119" s="36"/>
      <c r="L119" s="83"/>
      <c r="M119" s="83"/>
      <c r="N119" s="78"/>
      <c r="O119" s="85" t="s">
        <v>418</v>
      </c>
      <c r="P119" s="87">
        <v>43862.914756944447</v>
      </c>
      <c r="Q119" s="85" t="s">
        <v>1898</v>
      </c>
      <c r="R119" s="85"/>
      <c r="S119" s="85"/>
      <c r="T119" s="85"/>
      <c r="U119" s="85"/>
      <c r="V119" s="88" t="s">
        <v>2021</v>
      </c>
      <c r="W119" s="87">
        <v>43862.914756944447</v>
      </c>
      <c r="X119" s="90">
        <v>43862</v>
      </c>
      <c r="Y119" s="91" t="s">
        <v>2232</v>
      </c>
      <c r="Z119" s="88" t="s">
        <v>2602</v>
      </c>
      <c r="AA119" s="85"/>
      <c r="AB119" s="85"/>
      <c r="AC119" s="91" t="s">
        <v>2988</v>
      </c>
      <c r="AD119" s="85"/>
      <c r="AE119" s="85" t="b">
        <v>0</v>
      </c>
      <c r="AF119" s="85">
        <v>0</v>
      </c>
      <c r="AG119" s="91" t="s">
        <v>778</v>
      </c>
      <c r="AH119" s="85" t="b">
        <v>0</v>
      </c>
      <c r="AI119" s="85" t="s">
        <v>782</v>
      </c>
      <c r="AJ119" s="85"/>
      <c r="AK119" s="91" t="s">
        <v>778</v>
      </c>
      <c r="AL119" s="85" t="b">
        <v>0</v>
      </c>
      <c r="AM119" s="85">
        <v>91</v>
      </c>
      <c r="AN119" s="91" t="s">
        <v>3265</v>
      </c>
      <c r="AO119" s="85" t="s">
        <v>787</v>
      </c>
      <c r="AP119" s="85" t="b">
        <v>0</v>
      </c>
      <c r="AQ119" s="91" t="s">
        <v>3265</v>
      </c>
      <c r="AR119" s="85" t="s">
        <v>179</v>
      </c>
      <c r="AS119" s="85">
        <v>0</v>
      </c>
      <c r="AT119" s="85">
        <v>0</v>
      </c>
      <c r="AU119" s="85"/>
      <c r="AV119" s="85"/>
      <c r="AW119" s="85"/>
      <c r="AX119" s="85"/>
      <c r="AY119" s="85"/>
      <c r="AZ119" s="85"/>
      <c r="BA119" s="85"/>
      <c r="BB119" s="85"/>
      <c r="BC119" s="85"/>
      <c r="BD119" s="85"/>
      <c r="BE119" s="85"/>
      <c r="BF119" s="85"/>
      <c r="BG119" s="85"/>
      <c r="BH119" s="85"/>
    </row>
    <row r="120" spans="1:60" x14ac:dyDescent="0.3">
      <c r="A120" s="70" t="s">
        <v>375</v>
      </c>
      <c r="B120" s="70" t="s">
        <v>375</v>
      </c>
      <c r="C120" s="71"/>
      <c r="D120" s="72"/>
      <c r="E120" s="73"/>
      <c r="F120" s="74"/>
      <c r="G120" s="71"/>
      <c r="H120" s="75"/>
      <c r="I120" s="76"/>
      <c r="J120" s="76"/>
      <c r="K120" s="36"/>
      <c r="L120" s="83"/>
      <c r="M120" s="83"/>
      <c r="N120" s="78"/>
      <c r="O120" s="85" t="s">
        <v>179</v>
      </c>
      <c r="P120" s="87">
        <v>43862.853414351855</v>
      </c>
      <c r="Q120" s="85" t="s">
        <v>429</v>
      </c>
      <c r="R120" s="85"/>
      <c r="S120" s="85"/>
      <c r="T120" s="85" t="s">
        <v>438</v>
      </c>
      <c r="U120" s="85"/>
      <c r="V120" s="88" t="s">
        <v>597</v>
      </c>
      <c r="W120" s="87">
        <v>43862.853414351855</v>
      </c>
      <c r="X120" s="90">
        <v>43862</v>
      </c>
      <c r="Y120" s="91" t="s">
        <v>677</v>
      </c>
      <c r="Z120" s="88" t="s">
        <v>723</v>
      </c>
      <c r="AA120" s="85"/>
      <c r="AB120" s="85"/>
      <c r="AC120" s="91" t="s">
        <v>765</v>
      </c>
      <c r="AD120" s="85"/>
      <c r="AE120" s="85" t="b">
        <v>0</v>
      </c>
      <c r="AF120" s="85">
        <v>13</v>
      </c>
      <c r="AG120" s="91" t="s">
        <v>778</v>
      </c>
      <c r="AH120" s="85" t="b">
        <v>0</v>
      </c>
      <c r="AI120" s="85" t="s">
        <v>782</v>
      </c>
      <c r="AJ120" s="85"/>
      <c r="AK120" s="91" t="s">
        <v>778</v>
      </c>
      <c r="AL120" s="85" t="b">
        <v>0</v>
      </c>
      <c r="AM120" s="85">
        <v>3</v>
      </c>
      <c r="AN120" s="91" t="s">
        <v>778</v>
      </c>
      <c r="AO120" s="85" t="s">
        <v>786</v>
      </c>
      <c r="AP120" s="85" t="b">
        <v>0</v>
      </c>
      <c r="AQ120" s="91" t="s">
        <v>765</v>
      </c>
      <c r="AR120" s="85" t="s">
        <v>179</v>
      </c>
      <c r="AS120" s="85">
        <v>0</v>
      </c>
      <c r="AT120" s="85">
        <v>0</v>
      </c>
      <c r="AU120" s="85"/>
      <c r="AV120" s="85"/>
      <c r="AW120" s="85"/>
      <c r="AX120" s="85"/>
      <c r="AY120" s="85"/>
      <c r="AZ120" s="85"/>
      <c r="BA120" s="85"/>
      <c r="BB120" s="85"/>
      <c r="BC120" s="85"/>
      <c r="BD120" s="85"/>
      <c r="BE120" s="85"/>
      <c r="BF120" s="85"/>
      <c r="BG120" s="85"/>
      <c r="BH120" s="85"/>
    </row>
    <row r="121" spans="1:60" x14ac:dyDescent="0.3">
      <c r="A121" s="70" t="s">
        <v>370</v>
      </c>
      <c r="B121" s="70" t="s">
        <v>375</v>
      </c>
      <c r="C121" s="71"/>
      <c r="D121" s="72"/>
      <c r="E121" s="73"/>
      <c r="F121" s="74"/>
      <c r="G121" s="71"/>
      <c r="H121" s="75"/>
      <c r="I121" s="76"/>
      <c r="J121" s="76"/>
      <c r="K121" s="36"/>
      <c r="L121" s="83"/>
      <c r="M121" s="83"/>
      <c r="N121" s="78"/>
      <c r="O121" s="85" t="s">
        <v>418</v>
      </c>
      <c r="P121" s="87">
        <v>43862.918599537035</v>
      </c>
      <c r="Q121" s="85" t="s">
        <v>429</v>
      </c>
      <c r="R121" s="85"/>
      <c r="S121" s="85"/>
      <c r="T121" s="85"/>
      <c r="U121" s="85"/>
      <c r="V121" s="88" t="s">
        <v>593</v>
      </c>
      <c r="W121" s="87">
        <v>43862.918599537035</v>
      </c>
      <c r="X121" s="90">
        <v>43862</v>
      </c>
      <c r="Y121" s="91" t="s">
        <v>676</v>
      </c>
      <c r="Z121" s="88" t="s">
        <v>722</v>
      </c>
      <c r="AA121" s="85"/>
      <c r="AB121" s="85"/>
      <c r="AC121" s="91" t="s">
        <v>764</v>
      </c>
      <c r="AD121" s="85"/>
      <c r="AE121" s="85" t="b">
        <v>0</v>
      </c>
      <c r="AF121" s="85">
        <v>0</v>
      </c>
      <c r="AG121" s="91" t="s">
        <v>778</v>
      </c>
      <c r="AH121" s="85" t="b">
        <v>0</v>
      </c>
      <c r="AI121" s="85" t="s">
        <v>782</v>
      </c>
      <c r="AJ121" s="85"/>
      <c r="AK121" s="91" t="s">
        <v>778</v>
      </c>
      <c r="AL121" s="85" t="b">
        <v>0</v>
      </c>
      <c r="AM121" s="85">
        <v>3</v>
      </c>
      <c r="AN121" s="91" t="s">
        <v>765</v>
      </c>
      <c r="AO121" s="85" t="s">
        <v>786</v>
      </c>
      <c r="AP121" s="85" t="b">
        <v>0</v>
      </c>
      <c r="AQ121" s="91" t="s">
        <v>765</v>
      </c>
      <c r="AR121" s="85" t="s">
        <v>179</v>
      </c>
      <c r="AS121" s="85">
        <v>0</v>
      </c>
      <c r="AT121" s="85">
        <v>0</v>
      </c>
      <c r="AU121" s="85"/>
      <c r="AV121" s="85"/>
      <c r="AW121" s="85"/>
      <c r="AX121" s="85"/>
      <c r="AY121" s="85"/>
      <c r="AZ121" s="85"/>
      <c r="BA121" s="85"/>
      <c r="BB121" s="85"/>
      <c r="BC121" s="85"/>
      <c r="BD121" s="85"/>
      <c r="BE121" s="85"/>
      <c r="BF121" s="85"/>
      <c r="BG121" s="85"/>
      <c r="BH121" s="85"/>
    </row>
    <row r="122" spans="1:60" x14ac:dyDescent="0.3">
      <c r="A122" s="70" t="s">
        <v>291</v>
      </c>
      <c r="B122" s="70" t="s">
        <v>333</v>
      </c>
      <c r="C122" s="71"/>
      <c r="D122" s="72"/>
      <c r="E122" s="73"/>
      <c r="F122" s="74"/>
      <c r="G122" s="71"/>
      <c r="H122" s="75"/>
      <c r="I122" s="76"/>
      <c r="J122" s="76"/>
      <c r="K122" s="36"/>
      <c r="L122" s="83"/>
      <c r="M122" s="83"/>
      <c r="N122" s="78"/>
      <c r="O122" s="85" t="s">
        <v>418</v>
      </c>
      <c r="P122" s="87">
        <v>43862.921782407408</v>
      </c>
      <c r="Q122" s="85" t="s">
        <v>1903</v>
      </c>
      <c r="R122" s="85"/>
      <c r="S122" s="85"/>
      <c r="T122" s="85" t="s">
        <v>442</v>
      </c>
      <c r="U122" s="85"/>
      <c r="V122" s="88" t="s">
        <v>519</v>
      </c>
      <c r="W122" s="87">
        <v>43862.921782407408</v>
      </c>
      <c r="X122" s="90">
        <v>43862</v>
      </c>
      <c r="Y122" s="91" t="s">
        <v>2233</v>
      </c>
      <c r="Z122" s="88" t="s">
        <v>2603</v>
      </c>
      <c r="AA122" s="85"/>
      <c r="AB122" s="85"/>
      <c r="AC122" s="91" t="s">
        <v>2989</v>
      </c>
      <c r="AD122" s="85"/>
      <c r="AE122" s="85" t="b">
        <v>0</v>
      </c>
      <c r="AF122" s="85">
        <v>0</v>
      </c>
      <c r="AG122" s="91" t="s">
        <v>778</v>
      </c>
      <c r="AH122" s="85" t="b">
        <v>0</v>
      </c>
      <c r="AI122" s="85" t="s">
        <v>782</v>
      </c>
      <c r="AJ122" s="85"/>
      <c r="AK122" s="91" t="s">
        <v>778</v>
      </c>
      <c r="AL122" s="85" t="b">
        <v>0</v>
      </c>
      <c r="AM122" s="85">
        <v>45</v>
      </c>
      <c r="AN122" s="91" t="s">
        <v>3258</v>
      </c>
      <c r="AO122" s="85" t="s">
        <v>786</v>
      </c>
      <c r="AP122" s="85" t="b">
        <v>0</v>
      </c>
      <c r="AQ122" s="91" t="s">
        <v>3258</v>
      </c>
      <c r="AR122" s="85" t="s">
        <v>179</v>
      </c>
      <c r="AS122" s="85">
        <v>0</v>
      </c>
      <c r="AT122" s="85">
        <v>0</v>
      </c>
      <c r="AU122" s="85"/>
      <c r="AV122" s="85"/>
      <c r="AW122" s="85"/>
      <c r="AX122" s="85"/>
      <c r="AY122" s="85"/>
      <c r="AZ122" s="85"/>
      <c r="BA122" s="85"/>
      <c r="BB122" s="85"/>
      <c r="BC122" s="85"/>
      <c r="BD122" s="85"/>
      <c r="BE122" s="85"/>
      <c r="BF122" s="85"/>
      <c r="BG122" s="85"/>
      <c r="BH122" s="85"/>
    </row>
    <row r="123" spans="1:60" x14ac:dyDescent="0.3">
      <c r="A123" s="70" t="s">
        <v>249</v>
      </c>
      <c r="B123" s="70" t="s">
        <v>249</v>
      </c>
      <c r="C123" s="71"/>
      <c r="D123" s="72"/>
      <c r="E123" s="73"/>
      <c r="F123" s="74"/>
      <c r="G123" s="71"/>
      <c r="H123" s="75"/>
      <c r="I123" s="76"/>
      <c r="J123" s="76"/>
      <c r="K123" s="36"/>
      <c r="L123" s="83"/>
      <c r="M123" s="83"/>
      <c r="N123" s="78"/>
      <c r="O123" s="85" t="s">
        <v>179</v>
      </c>
      <c r="P123" s="87">
        <v>43862.922731481478</v>
      </c>
      <c r="Q123" s="85" t="s">
        <v>1911</v>
      </c>
      <c r="R123" s="85"/>
      <c r="S123" s="85"/>
      <c r="T123" s="85" t="s">
        <v>442</v>
      </c>
      <c r="U123" s="85"/>
      <c r="V123" s="88" t="s">
        <v>478</v>
      </c>
      <c r="W123" s="87">
        <v>43862.922731481478</v>
      </c>
      <c r="X123" s="90">
        <v>43862</v>
      </c>
      <c r="Y123" s="91" t="s">
        <v>2234</v>
      </c>
      <c r="Z123" s="88" t="s">
        <v>2604</v>
      </c>
      <c r="AA123" s="85"/>
      <c r="AB123" s="85"/>
      <c r="AC123" s="91" t="s">
        <v>2990</v>
      </c>
      <c r="AD123" s="85"/>
      <c r="AE123" s="85" t="b">
        <v>0</v>
      </c>
      <c r="AF123" s="85">
        <v>1</v>
      </c>
      <c r="AG123" s="91" t="s">
        <v>778</v>
      </c>
      <c r="AH123" s="85" t="b">
        <v>0</v>
      </c>
      <c r="AI123" s="85" t="s">
        <v>783</v>
      </c>
      <c r="AJ123" s="85"/>
      <c r="AK123" s="91" t="s">
        <v>778</v>
      </c>
      <c r="AL123" s="85" t="b">
        <v>0</v>
      </c>
      <c r="AM123" s="85">
        <v>0</v>
      </c>
      <c r="AN123" s="91" t="s">
        <v>778</v>
      </c>
      <c r="AO123" s="85" t="s">
        <v>786</v>
      </c>
      <c r="AP123" s="85" t="b">
        <v>0</v>
      </c>
      <c r="AQ123" s="91" t="s">
        <v>2990</v>
      </c>
      <c r="AR123" s="85" t="s">
        <v>179</v>
      </c>
      <c r="AS123" s="85">
        <v>0</v>
      </c>
      <c r="AT123" s="85">
        <v>0</v>
      </c>
      <c r="AU123" s="85"/>
      <c r="AV123" s="85"/>
      <c r="AW123" s="85"/>
      <c r="AX123" s="85"/>
      <c r="AY123" s="85"/>
      <c r="AZ123" s="85"/>
      <c r="BA123" s="85"/>
      <c r="BB123" s="85"/>
      <c r="BC123" s="85"/>
      <c r="BD123" s="85"/>
      <c r="BE123" s="85"/>
      <c r="BF123" s="85"/>
      <c r="BG123" s="85"/>
      <c r="BH123" s="85"/>
    </row>
    <row r="124" spans="1:60" x14ac:dyDescent="0.3">
      <c r="A124" s="70" t="s">
        <v>368</v>
      </c>
      <c r="B124" s="70" t="s">
        <v>333</v>
      </c>
      <c r="C124" s="71"/>
      <c r="D124" s="72"/>
      <c r="E124" s="73"/>
      <c r="F124" s="74"/>
      <c r="G124" s="71"/>
      <c r="H124" s="75"/>
      <c r="I124" s="76"/>
      <c r="J124" s="76"/>
      <c r="K124" s="36"/>
      <c r="L124" s="83"/>
      <c r="M124" s="83"/>
      <c r="N124" s="78"/>
      <c r="O124" s="85" t="s">
        <v>418</v>
      </c>
      <c r="P124" s="87">
        <v>43862.925740740742</v>
      </c>
      <c r="Q124" s="85" t="s">
        <v>1903</v>
      </c>
      <c r="R124" s="85"/>
      <c r="S124" s="85"/>
      <c r="T124" s="85" t="s">
        <v>442</v>
      </c>
      <c r="U124" s="85"/>
      <c r="V124" s="88" t="s">
        <v>591</v>
      </c>
      <c r="W124" s="87">
        <v>43862.925740740742</v>
      </c>
      <c r="X124" s="90">
        <v>43862</v>
      </c>
      <c r="Y124" s="91" t="s">
        <v>2235</v>
      </c>
      <c r="Z124" s="88" t="s">
        <v>2605</v>
      </c>
      <c r="AA124" s="85"/>
      <c r="AB124" s="85"/>
      <c r="AC124" s="91" t="s">
        <v>2991</v>
      </c>
      <c r="AD124" s="85"/>
      <c r="AE124" s="85" t="b">
        <v>0</v>
      </c>
      <c r="AF124" s="85">
        <v>0</v>
      </c>
      <c r="AG124" s="91" t="s">
        <v>778</v>
      </c>
      <c r="AH124" s="85" t="b">
        <v>0</v>
      </c>
      <c r="AI124" s="85" t="s">
        <v>782</v>
      </c>
      <c r="AJ124" s="85"/>
      <c r="AK124" s="91" t="s">
        <v>778</v>
      </c>
      <c r="AL124" s="85" t="b">
        <v>0</v>
      </c>
      <c r="AM124" s="85">
        <v>45</v>
      </c>
      <c r="AN124" s="91" t="s">
        <v>3258</v>
      </c>
      <c r="AO124" s="85" t="s">
        <v>786</v>
      </c>
      <c r="AP124" s="85" t="b">
        <v>0</v>
      </c>
      <c r="AQ124" s="91" t="s">
        <v>3258</v>
      </c>
      <c r="AR124" s="85" t="s">
        <v>179</v>
      </c>
      <c r="AS124" s="85">
        <v>0</v>
      </c>
      <c r="AT124" s="85">
        <v>0</v>
      </c>
      <c r="AU124" s="85"/>
      <c r="AV124" s="85"/>
      <c r="AW124" s="85"/>
      <c r="AX124" s="85"/>
      <c r="AY124" s="85"/>
      <c r="AZ124" s="85"/>
      <c r="BA124" s="85"/>
      <c r="BB124" s="85"/>
      <c r="BC124" s="85"/>
      <c r="BD124" s="85"/>
      <c r="BE124" s="85"/>
      <c r="BF124" s="85"/>
      <c r="BG124" s="85"/>
      <c r="BH124" s="85"/>
    </row>
    <row r="125" spans="1:60" x14ac:dyDescent="0.3">
      <c r="A125" s="70" t="s">
        <v>368</v>
      </c>
      <c r="B125" s="70" t="s">
        <v>382</v>
      </c>
      <c r="C125" s="71"/>
      <c r="D125" s="72"/>
      <c r="E125" s="73"/>
      <c r="F125" s="74"/>
      <c r="G125" s="71"/>
      <c r="H125" s="75"/>
      <c r="I125" s="76"/>
      <c r="J125" s="76"/>
      <c r="K125" s="36"/>
      <c r="L125" s="83"/>
      <c r="M125" s="83"/>
      <c r="N125" s="78"/>
      <c r="O125" s="85" t="s">
        <v>418</v>
      </c>
      <c r="P125" s="87">
        <v>43862.927037037036</v>
      </c>
      <c r="Q125" s="85" t="s">
        <v>1884</v>
      </c>
      <c r="R125" s="85"/>
      <c r="S125" s="85"/>
      <c r="T125" s="85"/>
      <c r="U125" s="85"/>
      <c r="V125" s="88" t="s">
        <v>591</v>
      </c>
      <c r="W125" s="87">
        <v>43862.927037037036</v>
      </c>
      <c r="X125" s="90">
        <v>43862</v>
      </c>
      <c r="Y125" s="91" t="s">
        <v>2236</v>
      </c>
      <c r="Z125" s="88" t="s">
        <v>2606</v>
      </c>
      <c r="AA125" s="85"/>
      <c r="AB125" s="85"/>
      <c r="AC125" s="91" t="s">
        <v>2992</v>
      </c>
      <c r="AD125" s="85"/>
      <c r="AE125" s="85" t="b">
        <v>0</v>
      </c>
      <c r="AF125" s="85">
        <v>0</v>
      </c>
      <c r="AG125" s="91" t="s">
        <v>778</v>
      </c>
      <c r="AH125" s="85" t="b">
        <v>0</v>
      </c>
      <c r="AI125" s="85" t="s">
        <v>783</v>
      </c>
      <c r="AJ125" s="85"/>
      <c r="AK125" s="91" t="s">
        <v>778</v>
      </c>
      <c r="AL125" s="85" t="b">
        <v>0</v>
      </c>
      <c r="AM125" s="85">
        <v>5</v>
      </c>
      <c r="AN125" s="91" t="s">
        <v>3030</v>
      </c>
      <c r="AO125" s="85" t="s">
        <v>786</v>
      </c>
      <c r="AP125" s="85" t="b">
        <v>0</v>
      </c>
      <c r="AQ125" s="91" t="s">
        <v>3030</v>
      </c>
      <c r="AR125" s="85" t="s">
        <v>179</v>
      </c>
      <c r="AS125" s="85">
        <v>0</v>
      </c>
      <c r="AT125" s="85">
        <v>0</v>
      </c>
      <c r="AU125" s="85"/>
      <c r="AV125" s="85"/>
      <c r="AW125" s="85"/>
      <c r="AX125" s="85"/>
      <c r="AY125" s="85"/>
      <c r="AZ125" s="85"/>
      <c r="BA125" s="85"/>
      <c r="BB125" s="85"/>
      <c r="BC125" s="85"/>
      <c r="BD125" s="85"/>
      <c r="BE125" s="85"/>
      <c r="BF125" s="85"/>
      <c r="BG125" s="85"/>
      <c r="BH125" s="85"/>
    </row>
    <row r="126" spans="1:60" x14ac:dyDescent="0.3">
      <c r="A126" s="70" t="s">
        <v>1755</v>
      </c>
      <c r="B126" s="70" t="s">
        <v>404</v>
      </c>
      <c r="C126" s="71"/>
      <c r="D126" s="72"/>
      <c r="E126" s="73"/>
      <c r="F126" s="74"/>
      <c r="G126" s="71"/>
      <c r="H126" s="75"/>
      <c r="I126" s="76"/>
      <c r="J126" s="76"/>
      <c r="K126" s="36"/>
      <c r="L126" s="83"/>
      <c r="M126" s="83"/>
      <c r="N126" s="78"/>
      <c r="O126" s="85" t="s">
        <v>418</v>
      </c>
      <c r="P126" s="87">
        <v>43862.927754629629</v>
      </c>
      <c r="Q126" s="85" t="s">
        <v>1898</v>
      </c>
      <c r="R126" s="85"/>
      <c r="S126" s="85"/>
      <c r="T126" s="85"/>
      <c r="U126" s="85"/>
      <c r="V126" s="88" t="s">
        <v>2022</v>
      </c>
      <c r="W126" s="87">
        <v>43862.927754629629</v>
      </c>
      <c r="X126" s="90">
        <v>43862</v>
      </c>
      <c r="Y126" s="91" t="s">
        <v>2237</v>
      </c>
      <c r="Z126" s="88" t="s">
        <v>2607</v>
      </c>
      <c r="AA126" s="85"/>
      <c r="AB126" s="85"/>
      <c r="AC126" s="91" t="s">
        <v>2993</v>
      </c>
      <c r="AD126" s="85"/>
      <c r="AE126" s="85" t="b">
        <v>0</v>
      </c>
      <c r="AF126" s="85">
        <v>0</v>
      </c>
      <c r="AG126" s="91" t="s">
        <v>778</v>
      </c>
      <c r="AH126" s="85" t="b">
        <v>0</v>
      </c>
      <c r="AI126" s="85" t="s">
        <v>782</v>
      </c>
      <c r="AJ126" s="85"/>
      <c r="AK126" s="91" t="s">
        <v>778</v>
      </c>
      <c r="AL126" s="85" t="b">
        <v>0</v>
      </c>
      <c r="AM126" s="85">
        <v>91</v>
      </c>
      <c r="AN126" s="91" t="s">
        <v>3265</v>
      </c>
      <c r="AO126" s="85" t="s">
        <v>787</v>
      </c>
      <c r="AP126" s="85" t="b">
        <v>0</v>
      </c>
      <c r="AQ126" s="91" t="s">
        <v>3265</v>
      </c>
      <c r="AR126" s="85" t="s">
        <v>179</v>
      </c>
      <c r="AS126" s="85">
        <v>0</v>
      </c>
      <c r="AT126" s="85">
        <v>0</v>
      </c>
      <c r="AU126" s="85"/>
      <c r="AV126" s="85"/>
      <c r="AW126" s="85"/>
      <c r="AX126" s="85"/>
      <c r="AY126" s="85"/>
      <c r="AZ126" s="85"/>
      <c r="BA126" s="85"/>
      <c r="BB126" s="85"/>
      <c r="BC126" s="85"/>
      <c r="BD126" s="85"/>
      <c r="BE126" s="85"/>
      <c r="BF126" s="85"/>
      <c r="BG126" s="85"/>
      <c r="BH126" s="85"/>
    </row>
    <row r="127" spans="1:60" x14ac:dyDescent="0.3">
      <c r="A127" s="70" t="s">
        <v>324</v>
      </c>
      <c r="B127" s="70" t="s">
        <v>333</v>
      </c>
      <c r="C127" s="71"/>
      <c r="D127" s="72"/>
      <c r="E127" s="73"/>
      <c r="F127" s="74"/>
      <c r="G127" s="71"/>
      <c r="H127" s="75"/>
      <c r="I127" s="76"/>
      <c r="J127" s="76"/>
      <c r="K127" s="36"/>
      <c r="L127" s="83"/>
      <c r="M127" s="83"/>
      <c r="N127" s="78"/>
      <c r="O127" s="85" t="s">
        <v>418</v>
      </c>
      <c r="P127" s="87">
        <v>43862.930717592593</v>
      </c>
      <c r="Q127" s="85" t="s">
        <v>1903</v>
      </c>
      <c r="R127" s="85"/>
      <c r="S127" s="85"/>
      <c r="T127" s="85" t="s">
        <v>442</v>
      </c>
      <c r="U127" s="85"/>
      <c r="V127" s="88" t="s">
        <v>550</v>
      </c>
      <c r="W127" s="87">
        <v>43862.930717592593</v>
      </c>
      <c r="X127" s="90">
        <v>43862</v>
      </c>
      <c r="Y127" s="91" t="s">
        <v>2238</v>
      </c>
      <c r="Z127" s="88" t="s">
        <v>2608</v>
      </c>
      <c r="AA127" s="85"/>
      <c r="AB127" s="85"/>
      <c r="AC127" s="91" t="s">
        <v>2994</v>
      </c>
      <c r="AD127" s="85"/>
      <c r="AE127" s="85" t="b">
        <v>0</v>
      </c>
      <c r="AF127" s="85">
        <v>0</v>
      </c>
      <c r="AG127" s="91" t="s">
        <v>778</v>
      </c>
      <c r="AH127" s="85" t="b">
        <v>0</v>
      </c>
      <c r="AI127" s="85" t="s">
        <v>782</v>
      </c>
      <c r="AJ127" s="85"/>
      <c r="AK127" s="91" t="s">
        <v>778</v>
      </c>
      <c r="AL127" s="85" t="b">
        <v>0</v>
      </c>
      <c r="AM127" s="85">
        <v>45</v>
      </c>
      <c r="AN127" s="91" t="s">
        <v>3258</v>
      </c>
      <c r="AO127" s="85" t="s">
        <v>786</v>
      </c>
      <c r="AP127" s="85" t="b">
        <v>0</v>
      </c>
      <c r="AQ127" s="91" t="s">
        <v>3258</v>
      </c>
      <c r="AR127" s="85" t="s">
        <v>179</v>
      </c>
      <c r="AS127" s="85">
        <v>0</v>
      </c>
      <c r="AT127" s="85">
        <v>0</v>
      </c>
      <c r="AU127" s="85"/>
      <c r="AV127" s="85"/>
      <c r="AW127" s="85"/>
      <c r="AX127" s="85"/>
      <c r="AY127" s="85"/>
      <c r="AZ127" s="85"/>
      <c r="BA127" s="85"/>
      <c r="BB127" s="85"/>
      <c r="BC127" s="85"/>
      <c r="BD127" s="85"/>
      <c r="BE127" s="85"/>
      <c r="BF127" s="85"/>
      <c r="BG127" s="85"/>
      <c r="BH127" s="85"/>
    </row>
    <row r="128" spans="1:60" x14ac:dyDescent="0.3">
      <c r="A128" s="70" t="s">
        <v>319</v>
      </c>
      <c r="B128" s="70" t="s">
        <v>319</v>
      </c>
      <c r="C128" s="71"/>
      <c r="D128" s="72"/>
      <c r="E128" s="73"/>
      <c r="F128" s="74"/>
      <c r="G128" s="71"/>
      <c r="H128" s="75"/>
      <c r="I128" s="76"/>
      <c r="J128" s="76"/>
      <c r="K128" s="36"/>
      <c r="L128" s="83"/>
      <c r="M128" s="83"/>
      <c r="N128" s="78"/>
      <c r="O128" s="85" t="s">
        <v>179</v>
      </c>
      <c r="P128" s="87">
        <v>43862.403831018521</v>
      </c>
      <c r="Q128" s="85" t="s">
        <v>1888</v>
      </c>
      <c r="R128" s="85"/>
      <c r="S128" s="85"/>
      <c r="T128" s="85" t="s">
        <v>442</v>
      </c>
      <c r="U128" s="85"/>
      <c r="V128" s="88" t="s">
        <v>545</v>
      </c>
      <c r="W128" s="87">
        <v>43862.403831018521</v>
      </c>
      <c r="X128" s="90">
        <v>43862</v>
      </c>
      <c r="Y128" s="91" t="s">
        <v>2239</v>
      </c>
      <c r="Z128" s="88" t="s">
        <v>2609</v>
      </c>
      <c r="AA128" s="85"/>
      <c r="AB128" s="85"/>
      <c r="AC128" s="91" t="s">
        <v>777</v>
      </c>
      <c r="AD128" s="85"/>
      <c r="AE128" s="85" t="b">
        <v>0</v>
      </c>
      <c r="AF128" s="85">
        <v>19</v>
      </c>
      <c r="AG128" s="91" t="s">
        <v>778</v>
      </c>
      <c r="AH128" s="85" t="b">
        <v>0</v>
      </c>
      <c r="AI128" s="85" t="s">
        <v>782</v>
      </c>
      <c r="AJ128" s="85"/>
      <c r="AK128" s="91" t="s">
        <v>778</v>
      </c>
      <c r="AL128" s="85" t="b">
        <v>0</v>
      </c>
      <c r="AM128" s="85">
        <v>7</v>
      </c>
      <c r="AN128" s="91" t="s">
        <v>778</v>
      </c>
      <c r="AO128" s="85" t="s">
        <v>786</v>
      </c>
      <c r="AP128" s="85" t="b">
        <v>0</v>
      </c>
      <c r="AQ128" s="91" t="s">
        <v>777</v>
      </c>
      <c r="AR128" s="85" t="s">
        <v>179</v>
      </c>
      <c r="AS128" s="85">
        <v>0</v>
      </c>
      <c r="AT128" s="85">
        <v>0</v>
      </c>
      <c r="AU128" s="85"/>
      <c r="AV128" s="85"/>
      <c r="AW128" s="85"/>
      <c r="AX128" s="85"/>
      <c r="AY128" s="85"/>
      <c r="AZ128" s="85"/>
      <c r="BA128" s="85"/>
      <c r="BB128" s="85"/>
      <c r="BC128" s="85"/>
      <c r="BD128" s="85"/>
      <c r="BE128" s="85"/>
      <c r="BF128" s="85"/>
      <c r="BG128" s="85"/>
      <c r="BH128" s="85"/>
    </row>
    <row r="129" spans="1:60" x14ac:dyDescent="0.3">
      <c r="A129" s="70" t="s">
        <v>289</v>
      </c>
      <c r="B129" s="70" t="s">
        <v>319</v>
      </c>
      <c r="C129" s="71"/>
      <c r="D129" s="72"/>
      <c r="E129" s="73"/>
      <c r="F129" s="74"/>
      <c r="G129" s="71"/>
      <c r="H129" s="75"/>
      <c r="I129" s="76"/>
      <c r="J129" s="76"/>
      <c r="K129" s="36"/>
      <c r="L129" s="83"/>
      <c r="M129" s="83"/>
      <c r="N129" s="78"/>
      <c r="O129" s="85" t="s">
        <v>418</v>
      </c>
      <c r="P129" s="87">
        <v>43862.802928240744</v>
      </c>
      <c r="Q129" s="85" t="s">
        <v>1888</v>
      </c>
      <c r="R129" s="85"/>
      <c r="S129" s="85"/>
      <c r="T129" s="85"/>
      <c r="U129" s="85"/>
      <c r="V129" s="88" t="s">
        <v>517</v>
      </c>
      <c r="W129" s="87">
        <v>43862.802928240744</v>
      </c>
      <c r="X129" s="90">
        <v>43862</v>
      </c>
      <c r="Y129" s="91" t="s">
        <v>2240</v>
      </c>
      <c r="Z129" s="88" t="s">
        <v>2610</v>
      </c>
      <c r="AA129" s="85"/>
      <c r="AB129" s="85"/>
      <c r="AC129" s="91" t="s">
        <v>2995</v>
      </c>
      <c r="AD129" s="85"/>
      <c r="AE129" s="85" t="b">
        <v>0</v>
      </c>
      <c r="AF129" s="85">
        <v>0</v>
      </c>
      <c r="AG129" s="91" t="s">
        <v>778</v>
      </c>
      <c r="AH129" s="85" t="b">
        <v>0</v>
      </c>
      <c r="AI129" s="85" t="s">
        <v>782</v>
      </c>
      <c r="AJ129" s="85"/>
      <c r="AK129" s="91" t="s">
        <v>778</v>
      </c>
      <c r="AL129" s="85" t="b">
        <v>0</v>
      </c>
      <c r="AM129" s="85">
        <v>7</v>
      </c>
      <c r="AN129" s="91" t="s">
        <v>777</v>
      </c>
      <c r="AO129" s="85" t="s">
        <v>787</v>
      </c>
      <c r="AP129" s="85" t="b">
        <v>0</v>
      </c>
      <c r="AQ129" s="91" t="s">
        <v>777</v>
      </c>
      <c r="AR129" s="85" t="s">
        <v>179</v>
      </c>
      <c r="AS129" s="85">
        <v>0</v>
      </c>
      <c r="AT129" s="85">
        <v>0</v>
      </c>
      <c r="AU129" s="85"/>
      <c r="AV129" s="85"/>
      <c r="AW129" s="85"/>
      <c r="AX129" s="85"/>
      <c r="AY129" s="85"/>
      <c r="AZ129" s="85"/>
      <c r="BA129" s="85"/>
      <c r="BB129" s="85"/>
      <c r="BC129" s="85"/>
      <c r="BD129" s="85"/>
      <c r="BE129" s="85"/>
      <c r="BF129" s="85"/>
      <c r="BG129" s="85"/>
      <c r="BH129" s="85"/>
    </row>
    <row r="130" spans="1:60" x14ac:dyDescent="0.3">
      <c r="A130" s="70" t="s">
        <v>1756</v>
      </c>
      <c r="B130" s="70" t="s">
        <v>319</v>
      </c>
      <c r="C130" s="71"/>
      <c r="D130" s="72"/>
      <c r="E130" s="73"/>
      <c r="F130" s="74"/>
      <c r="G130" s="71"/>
      <c r="H130" s="75"/>
      <c r="I130" s="76"/>
      <c r="J130" s="76"/>
      <c r="K130" s="36"/>
      <c r="L130" s="83"/>
      <c r="M130" s="83"/>
      <c r="N130" s="78"/>
      <c r="O130" s="85" t="s">
        <v>418</v>
      </c>
      <c r="P130" s="87">
        <v>43862.933252314811</v>
      </c>
      <c r="Q130" s="85" t="s">
        <v>1888</v>
      </c>
      <c r="R130" s="85"/>
      <c r="S130" s="85"/>
      <c r="T130" s="85"/>
      <c r="U130" s="85"/>
      <c r="V130" s="88" t="s">
        <v>2023</v>
      </c>
      <c r="W130" s="87">
        <v>43862.933252314811</v>
      </c>
      <c r="X130" s="90">
        <v>43862</v>
      </c>
      <c r="Y130" s="91" t="s">
        <v>2241</v>
      </c>
      <c r="Z130" s="88" t="s">
        <v>2611</v>
      </c>
      <c r="AA130" s="85"/>
      <c r="AB130" s="85"/>
      <c r="AC130" s="91" t="s">
        <v>2996</v>
      </c>
      <c r="AD130" s="85"/>
      <c r="AE130" s="85" t="b">
        <v>0</v>
      </c>
      <c r="AF130" s="85">
        <v>0</v>
      </c>
      <c r="AG130" s="91" t="s">
        <v>778</v>
      </c>
      <c r="AH130" s="85" t="b">
        <v>0</v>
      </c>
      <c r="AI130" s="85" t="s">
        <v>782</v>
      </c>
      <c r="AJ130" s="85"/>
      <c r="AK130" s="91" t="s">
        <v>778</v>
      </c>
      <c r="AL130" s="85" t="b">
        <v>0</v>
      </c>
      <c r="AM130" s="85">
        <v>7</v>
      </c>
      <c r="AN130" s="91" t="s">
        <v>777</v>
      </c>
      <c r="AO130" s="85" t="s">
        <v>787</v>
      </c>
      <c r="AP130" s="85" t="b">
        <v>0</v>
      </c>
      <c r="AQ130" s="91" t="s">
        <v>777</v>
      </c>
      <c r="AR130" s="85" t="s">
        <v>179</v>
      </c>
      <c r="AS130" s="85">
        <v>0</v>
      </c>
      <c r="AT130" s="85">
        <v>0</v>
      </c>
      <c r="AU130" s="85"/>
      <c r="AV130" s="85"/>
      <c r="AW130" s="85"/>
      <c r="AX130" s="85"/>
      <c r="AY130" s="85"/>
      <c r="AZ130" s="85"/>
      <c r="BA130" s="85"/>
      <c r="BB130" s="85"/>
      <c r="BC130" s="85"/>
      <c r="BD130" s="85"/>
      <c r="BE130" s="85"/>
      <c r="BF130" s="85"/>
      <c r="BG130" s="85"/>
      <c r="BH130" s="85"/>
    </row>
    <row r="131" spans="1:60" x14ac:dyDescent="0.3">
      <c r="A131" s="70" t="s">
        <v>1757</v>
      </c>
      <c r="B131" s="70" t="s">
        <v>333</v>
      </c>
      <c r="C131" s="71"/>
      <c r="D131" s="72"/>
      <c r="E131" s="73"/>
      <c r="F131" s="74"/>
      <c r="G131" s="71"/>
      <c r="H131" s="75"/>
      <c r="I131" s="76"/>
      <c r="J131" s="76"/>
      <c r="K131" s="36"/>
      <c r="L131" s="83"/>
      <c r="M131" s="83"/>
      <c r="N131" s="78"/>
      <c r="O131" s="85" t="s">
        <v>418</v>
      </c>
      <c r="P131" s="87">
        <v>43862.934560185182</v>
      </c>
      <c r="Q131" s="85" t="s">
        <v>1903</v>
      </c>
      <c r="R131" s="85"/>
      <c r="S131" s="85"/>
      <c r="T131" s="85" t="s">
        <v>442</v>
      </c>
      <c r="U131" s="85"/>
      <c r="V131" s="88" t="s">
        <v>2024</v>
      </c>
      <c r="W131" s="87">
        <v>43862.934560185182</v>
      </c>
      <c r="X131" s="90">
        <v>43862</v>
      </c>
      <c r="Y131" s="91" t="s">
        <v>2242</v>
      </c>
      <c r="Z131" s="88" t="s">
        <v>2612</v>
      </c>
      <c r="AA131" s="85"/>
      <c r="AB131" s="85"/>
      <c r="AC131" s="91" t="s">
        <v>2997</v>
      </c>
      <c r="AD131" s="85"/>
      <c r="AE131" s="85" t="b">
        <v>0</v>
      </c>
      <c r="AF131" s="85">
        <v>0</v>
      </c>
      <c r="AG131" s="91" t="s">
        <v>778</v>
      </c>
      <c r="AH131" s="85" t="b">
        <v>0</v>
      </c>
      <c r="AI131" s="85" t="s">
        <v>782</v>
      </c>
      <c r="AJ131" s="85"/>
      <c r="AK131" s="91" t="s">
        <v>778</v>
      </c>
      <c r="AL131" s="85" t="b">
        <v>0</v>
      </c>
      <c r="AM131" s="85">
        <v>45</v>
      </c>
      <c r="AN131" s="91" t="s">
        <v>3258</v>
      </c>
      <c r="AO131" s="85" t="s">
        <v>786</v>
      </c>
      <c r="AP131" s="85" t="b">
        <v>0</v>
      </c>
      <c r="AQ131" s="91" t="s">
        <v>3258</v>
      </c>
      <c r="AR131" s="85" t="s">
        <v>179</v>
      </c>
      <c r="AS131" s="85">
        <v>0</v>
      </c>
      <c r="AT131" s="85">
        <v>0</v>
      </c>
      <c r="AU131" s="85"/>
      <c r="AV131" s="85"/>
      <c r="AW131" s="85"/>
      <c r="AX131" s="85"/>
      <c r="AY131" s="85"/>
      <c r="AZ131" s="85"/>
      <c r="BA131" s="85"/>
      <c r="BB131" s="85"/>
      <c r="BC131" s="85"/>
      <c r="BD131" s="85"/>
      <c r="BE131" s="85"/>
      <c r="BF131" s="85"/>
      <c r="BG131" s="85"/>
      <c r="BH131" s="85"/>
    </row>
    <row r="132" spans="1:60" x14ac:dyDescent="0.3">
      <c r="A132" s="70" t="s">
        <v>344</v>
      </c>
      <c r="B132" s="70" t="s">
        <v>1881</v>
      </c>
      <c r="C132" s="71"/>
      <c r="D132" s="72"/>
      <c r="E132" s="73"/>
      <c r="F132" s="74"/>
      <c r="G132" s="71"/>
      <c r="H132" s="75"/>
      <c r="I132" s="76"/>
      <c r="J132" s="76"/>
      <c r="K132" s="36"/>
      <c r="L132" s="83"/>
      <c r="M132" s="83"/>
      <c r="N132" s="78"/>
      <c r="O132" s="85" t="s">
        <v>418</v>
      </c>
      <c r="P132" s="87">
        <v>43862.937094907407</v>
      </c>
      <c r="Q132" s="85" t="s">
        <v>1902</v>
      </c>
      <c r="R132" s="85"/>
      <c r="S132" s="85"/>
      <c r="T132" s="85" t="s">
        <v>442</v>
      </c>
      <c r="U132" s="85"/>
      <c r="V132" s="88" t="s">
        <v>569</v>
      </c>
      <c r="W132" s="87">
        <v>43862.937094907407</v>
      </c>
      <c r="X132" s="90">
        <v>43862</v>
      </c>
      <c r="Y132" s="91" t="s">
        <v>2243</v>
      </c>
      <c r="Z132" s="88" t="s">
        <v>2613</v>
      </c>
      <c r="AA132" s="85"/>
      <c r="AB132" s="85"/>
      <c r="AC132" s="91" t="s">
        <v>2998</v>
      </c>
      <c r="AD132" s="85"/>
      <c r="AE132" s="85" t="b">
        <v>0</v>
      </c>
      <c r="AF132" s="85">
        <v>0</v>
      </c>
      <c r="AG132" s="91" t="s">
        <v>778</v>
      </c>
      <c r="AH132" s="85" t="b">
        <v>0</v>
      </c>
      <c r="AI132" s="85" t="s">
        <v>782</v>
      </c>
      <c r="AJ132" s="85"/>
      <c r="AK132" s="91" t="s">
        <v>778</v>
      </c>
      <c r="AL132" s="85" t="b">
        <v>0</v>
      </c>
      <c r="AM132" s="85">
        <v>59</v>
      </c>
      <c r="AN132" s="91" t="s">
        <v>3276</v>
      </c>
      <c r="AO132" s="85" t="s">
        <v>786</v>
      </c>
      <c r="AP132" s="85" t="b">
        <v>0</v>
      </c>
      <c r="AQ132" s="91" t="s">
        <v>3276</v>
      </c>
      <c r="AR132" s="85" t="s">
        <v>179</v>
      </c>
      <c r="AS132" s="85">
        <v>0</v>
      </c>
      <c r="AT132" s="85">
        <v>0</v>
      </c>
      <c r="AU132" s="85"/>
      <c r="AV132" s="85"/>
      <c r="AW132" s="85"/>
      <c r="AX132" s="85"/>
      <c r="AY132" s="85"/>
      <c r="AZ132" s="85"/>
      <c r="BA132" s="85"/>
      <c r="BB132" s="85"/>
      <c r="BC132" s="85"/>
      <c r="BD132" s="85"/>
      <c r="BE132" s="85"/>
      <c r="BF132" s="85"/>
      <c r="BG132" s="85"/>
      <c r="BH132" s="85"/>
    </row>
    <row r="133" spans="1:60" x14ac:dyDescent="0.3">
      <c r="A133" s="70" t="s">
        <v>332</v>
      </c>
      <c r="B133" s="70" t="s">
        <v>404</v>
      </c>
      <c r="C133" s="71"/>
      <c r="D133" s="72"/>
      <c r="E133" s="73"/>
      <c r="F133" s="74"/>
      <c r="G133" s="71"/>
      <c r="H133" s="75"/>
      <c r="I133" s="76"/>
      <c r="J133" s="76"/>
      <c r="K133" s="36"/>
      <c r="L133" s="83"/>
      <c r="M133" s="83"/>
      <c r="N133" s="78"/>
      <c r="O133" s="85" t="s">
        <v>418</v>
      </c>
      <c r="P133" s="87">
        <v>43862.938032407408</v>
      </c>
      <c r="Q133" s="85" t="s">
        <v>1898</v>
      </c>
      <c r="R133" s="85"/>
      <c r="S133" s="85"/>
      <c r="T133" s="85"/>
      <c r="U133" s="85"/>
      <c r="V133" s="88" t="s">
        <v>558</v>
      </c>
      <c r="W133" s="87">
        <v>43862.938032407408</v>
      </c>
      <c r="X133" s="90">
        <v>43862</v>
      </c>
      <c r="Y133" s="91" t="s">
        <v>2244</v>
      </c>
      <c r="Z133" s="88" t="s">
        <v>2614</v>
      </c>
      <c r="AA133" s="85"/>
      <c r="AB133" s="85"/>
      <c r="AC133" s="91" t="s">
        <v>2999</v>
      </c>
      <c r="AD133" s="85"/>
      <c r="AE133" s="85" t="b">
        <v>0</v>
      </c>
      <c r="AF133" s="85">
        <v>0</v>
      </c>
      <c r="AG133" s="91" t="s">
        <v>778</v>
      </c>
      <c r="AH133" s="85" t="b">
        <v>0</v>
      </c>
      <c r="AI133" s="85" t="s">
        <v>782</v>
      </c>
      <c r="AJ133" s="85"/>
      <c r="AK133" s="91" t="s">
        <v>778</v>
      </c>
      <c r="AL133" s="85" t="b">
        <v>0</v>
      </c>
      <c r="AM133" s="85">
        <v>91</v>
      </c>
      <c r="AN133" s="91" t="s">
        <v>3265</v>
      </c>
      <c r="AO133" s="85" t="s">
        <v>786</v>
      </c>
      <c r="AP133" s="85" t="b">
        <v>0</v>
      </c>
      <c r="AQ133" s="91" t="s">
        <v>3265</v>
      </c>
      <c r="AR133" s="85" t="s">
        <v>179</v>
      </c>
      <c r="AS133" s="85">
        <v>0</v>
      </c>
      <c r="AT133" s="85">
        <v>0</v>
      </c>
      <c r="AU133" s="85"/>
      <c r="AV133" s="85"/>
      <c r="AW133" s="85"/>
      <c r="AX133" s="85"/>
      <c r="AY133" s="85"/>
      <c r="AZ133" s="85"/>
      <c r="BA133" s="85"/>
      <c r="BB133" s="85"/>
      <c r="BC133" s="85"/>
      <c r="BD133" s="85"/>
      <c r="BE133" s="85"/>
      <c r="BF133" s="85"/>
      <c r="BG133" s="85"/>
      <c r="BH133" s="85"/>
    </row>
    <row r="134" spans="1:60" x14ac:dyDescent="0.3">
      <c r="A134" s="70" t="s">
        <v>330</v>
      </c>
      <c r="B134" s="70" t="s">
        <v>333</v>
      </c>
      <c r="C134" s="71"/>
      <c r="D134" s="72"/>
      <c r="E134" s="73"/>
      <c r="F134" s="74"/>
      <c r="G134" s="71"/>
      <c r="H134" s="75"/>
      <c r="I134" s="76"/>
      <c r="J134" s="76"/>
      <c r="K134" s="36"/>
      <c r="L134" s="83"/>
      <c r="M134" s="83"/>
      <c r="N134" s="78"/>
      <c r="O134" s="85" t="s">
        <v>418</v>
      </c>
      <c r="P134" s="87">
        <v>43862.874016203707</v>
      </c>
      <c r="Q134" s="85" t="s">
        <v>1903</v>
      </c>
      <c r="R134" s="85"/>
      <c r="S134" s="85"/>
      <c r="T134" s="85" t="s">
        <v>442</v>
      </c>
      <c r="U134" s="85"/>
      <c r="V134" s="88" t="s">
        <v>556</v>
      </c>
      <c r="W134" s="87">
        <v>43862.874016203707</v>
      </c>
      <c r="X134" s="90">
        <v>43862</v>
      </c>
      <c r="Y134" s="91" t="s">
        <v>2245</v>
      </c>
      <c r="Z134" s="88" t="s">
        <v>2615</v>
      </c>
      <c r="AA134" s="85"/>
      <c r="AB134" s="85"/>
      <c r="AC134" s="91" t="s">
        <v>3000</v>
      </c>
      <c r="AD134" s="85"/>
      <c r="AE134" s="85" t="b">
        <v>0</v>
      </c>
      <c r="AF134" s="85">
        <v>0</v>
      </c>
      <c r="AG134" s="91" t="s">
        <v>778</v>
      </c>
      <c r="AH134" s="85" t="b">
        <v>0</v>
      </c>
      <c r="AI134" s="85" t="s">
        <v>782</v>
      </c>
      <c r="AJ134" s="85"/>
      <c r="AK134" s="91" t="s">
        <v>778</v>
      </c>
      <c r="AL134" s="85" t="b">
        <v>0</v>
      </c>
      <c r="AM134" s="85">
        <v>45</v>
      </c>
      <c r="AN134" s="91" t="s">
        <v>3258</v>
      </c>
      <c r="AO134" s="85" t="s">
        <v>786</v>
      </c>
      <c r="AP134" s="85" t="b">
        <v>0</v>
      </c>
      <c r="AQ134" s="91" t="s">
        <v>3258</v>
      </c>
      <c r="AR134" s="85" t="s">
        <v>179</v>
      </c>
      <c r="AS134" s="85">
        <v>0</v>
      </c>
      <c r="AT134" s="85">
        <v>0</v>
      </c>
      <c r="AU134" s="85"/>
      <c r="AV134" s="85"/>
      <c r="AW134" s="85"/>
      <c r="AX134" s="85"/>
      <c r="AY134" s="85"/>
      <c r="AZ134" s="85"/>
      <c r="BA134" s="85"/>
      <c r="BB134" s="85"/>
      <c r="BC134" s="85"/>
      <c r="BD134" s="85"/>
      <c r="BE134" s="85"/>
      <c r="BF134" s="85"/>
      <c r="BG134" s="85"/>
      <c r="BH134" s="85"/>
    </row>
    <row r="135" spans="1:60" x14ac:dyDescent="0.3">
      <c r="A135" s="70" t="s">
        <v>330</v>
      </c>
      <c r="B135" s="70" t="s">
        <v>404</v>
      </c>
      <c r="C135" s="71"/>
      <c r="D135" s="72"/>
      <c r="E135" s="73"/>
      <c r="F135" s="74"/>
      <c r="G135" s="71"/>
      <c r="H135" s="75"/>
      <c r="I135" s="76"/>
      <c r="J135" s="76"/>
      <c r="K135" s="36"/>
      <c r="L135" s="83"/>
      <c r="M135" s="83"/>
      <c r="N135" s="78"/>
      <c r="O135" s="85" t="s">
        <v>418</v>
      </c>
      <c r="P135" s="87">
        <v>43862.940729166665</v>
      </c>
      <c r="Q135" s="85" t="s">
        <v>1898</v>
      </c>
      <c r="R135" s="85"/>
      <c r="S135" s="85"/>
      <c r="T135" s="85"/>
      <c r="U135" s="85"/>
      <c r="V135" s="88" t="s">
        <v>556</v>
      </c>
      <c r="W135" s="87">
        <v>43862.940729166665</v>
      </c>
      <c r="X135" s="90">
        <v>43862</v>
      </c>
      <c r="Y135" s="91" t="s">
        <v>2246</v>
      </c>
      <c r="Z135" s="88" t="s">
        <v>2616</v>
      </c>
      <c r="AA135" s="85"/>
      <c r="AB135" s="85"/>
      <c r="AC135" s="91" t="s">
        <v>3001</v>
      </c>
      <c r="AD135" s="85"/>
      <c r="AE135" s="85" t="b">
        <v>0</v>
      </c>
      <c r="AF135" s="85">
        <v>0</v>
      </c>
      <c r="AG135" s="91" t="s">
        <v>778</v>
      </c>
      <c r="AH135" s="85" t="b">
        <v>0</v>
      </c>
      <c r="AI135" s="85" t="s">
        <v>782</v>
      </c>
      <c r="AJ135" s="85"/>
      <c r="AK135" s="91" t="s">
        <v>778</v>
      </c>
      <c r="AL135" s="85" t="b">
        <v>0</v>
      </c>
      <c r="AM135" s="85">
        <v>91</v>
      </c>
      <c r="AN135" s="91" t="s">
        <v>3265</v>
      </c>
      <c r="AO135" s="85" t="s">
        <v>786</v>
      </c>
      <c r="AP135" s="85" t="b">
        <v>0</v>
      </c>
      <c r="AQ135" s="91" t="s">
        <v>3265</v>
      </c>
      <c r="AR135" s="85" t="s">
        <v>179</v>
      </c>
      <c r="AS135" s="85">
        <v>0</v>
      </c>
      <c r="AT135" s="85">
        <v>0</v>
      </c>
      <c r="AU135" s="85"/>
      <c r="AV135" s="85"/>
      <c r="AW135" s="85"/>
      <c r="AX135" s="85"/>
      <c r="AY135" s="85"/>
      <c r="AZ135" s="85"/>
      <c r="BA135" s="85"/>
      <c r="BB135" s="85"/>
      <c r="BC135" s="85"/>
      <c r="BD135" s="85"/>
      <c r="BE135" s="85"/>
      <c r="BF135" s="85"/>
      <c r="BG135" s="85"/>
      <c r="BH135" s="85"/>
    </row>
    <row r="136" spans="1:60" x14ac:dyDescent="0.3">
      <c r="A136" s="70" t="s">
        <v>285</v>
      </c>
      <c r="B136" s="70" t="s">
        <v>404</v>
      </c>
      <c r="C136" s="71"/>
      <c r="D136" s="72"/>
      <c r="E136" s="73"/>
      <c r="F136" s="74"/>
      <c r="G136" s="71"/>
      <c r="H136" s="75"/>
      <c r="I136" s="76"/>
      <c r="J136" s="76"/>
      <c r="K136" s="36"/>
      <c r="L136" s="83"/>
      <c r="M136" s="83"/>
      <c r="N136" s="78"/>
      <c r="O136" s="85" t="s">
        <v>418</v>
      </c>
      <c r="P136" s="87">
        <v>43862.946203703701</v>
      </c>
      <c r="Q136" s="85" t="s">
        <v>1898</v>
      </c>
      <c r="R136" s="85"/>
      <c r="S136" s="85"/>
      <c r="T136" s="85"/>
      <c r="U136" s="85"/>
      <c r="V136" s="88" t="s">
        <v>513</v>
      </c>
      <c r="W136" s="87">
        <v>43862.946203703701</v>
      </c>
      <c r="X136" s="90">
        <v>43862</v>
      </c>
      <c r="Y136" s="91" t="s">
        <v>2247</v>
      </c>
      <c r="Z136" s="88" t="s">
        <v>2617</v>
      </c>
      <c r="AA136" s="85"/>
      <c r="AB136" s="85"/>
      <c r="AC136" s="91" t="s">
        <v>3002</v>
      </c>
      <c r="AD136" s="85"/>
      <c r="AE136" s="85" t="b">
        <v>0</v>
      </c>
      <c r="AF136" s="85">
        <v>0</v>
      </c>
      <c r="AG136" s="91" t="s">
        <v>778</v>
      </c>
      <c r="AH136" s="85" t="b">
        <v>0</v>
      </c>
      <c r="AI136" s="85" t="s">
        <v>782</v>
      </c>
      <c r="AJ136" s="85"/>
      <c r="AK136" s="91" t="s">
        <v>778</v>
      </c>
      <c r="AL136" s="85" t="b">
        <v>0</v>
      </c>
      <c r="AM136" s="85">
        <v>91</v>
      </c>
      <c r="AN136" s="91" t="s">
        <v>3265</v>
      </c>
      <c r="AO136" s="85" t="s">
        <v>786</v>
      </c>
      <c r="AP136" s="85" t="b">
        <v>0</v>
      </c>
      <c r="AQ136" s="91" t="s">
        <v>3265</v>
      </c>
      <c r="AR136" s="85" t="s">
        <v>179</v>
      </c>
      <c r="AS136" s="85">
        <v>0</v>
      </c>
      <c r="AT136" s="85">
        <v>0</v>
      </c>
      <c r="AU136" s="85"/>
      <c r="AV136" s="85"/>
      <c r="AW136" s="85"/>
      <c r="AX136" s="85"/>
      <c r="AY136" s="85"/>
      <c r="AZ136" s="85"/>
      <c r="BA136" s="85"/>
      <c r="BB136" s="85"/>
      <c r="BC136" s="85"/>
      <c r="BD136" s="85"/>
      <c r="BE136" s="85"/>
      <c r="BF136" s="85"/>
      <c r="BG136" s="85"/>
      <c r="BH136" s="85"/>
    </row>
    <row r="137" spans="1:60" x14ac:dyDescent="0.3">
      <c r="A137" s="70" t="s">
        <v>219</v>
      </c>
      <c r="B137" s="70" t="s">
        <v>1881</v>
      </c>
      <c r="C137" s="71"/>
      <c r="D137" s="72"/>
      <c r="E137" s="73"/>
      <c r="F137" s="74"/>
      <c r="G137" s="71"/>
      <c r="H137" s="75"/>
      <c r="I137" s="76"/>
      <c r="J137" s="76"/>
      <c r="K137" s="36"/>
      <c r="L137" s="83"/>
      <c r="M137" s="83"/>
      <c r="N137" s="78"/>
      <c r="O137" s="85" t="s">
        <v>418</v>
      </c>
      <c r="P137" s="87">
        <v>43862.948738425926</v>
      </c>
      <c r="Q137" s="85" t="s">
        <v>1902</v>
      </c>
      <c r="R137" s="85"/>
      <c r="S137" s="85"/>
      <c r="T137" s="85" t="s">
        <v>442</v>
      </c>
      <c r="U137" s="85"/>
      <c r="V137" s="88" t="s">
        <v>448</v>
      </c>
      <c r="W137" s="87">
        <v>43862.948738425926</v>
      </c>
      <c r="X137" s="90">
        <v>43862</v>
      </c>
      <c r="Y137" s="91" t="s">
        <v>668</v>
      </c>
      <c r="Z137" s="88" t="s">
        <v>2618</v>
      </c>
      <c r="AA137" s="85"/>
      <c r="AB137" s="85"/>
      <c r="AC137" s="91" t="s">
        <v>3003</v>
      </c>
      <c r="AD137" s="85"/>
      <c r="AE137" s="85" t="b">
        <v>0</v>
      </c>
      <c r="AF137" s="85">
        <v>0</v>
      </c>
      <c r="AG137" s="91" t="s">
        <v>778</v>
      </c>
      <c r="AH137" s="85" t="b">
        <v>0</v>
      </c>
      <c r="AI137" s="85" t="s">
        <v>782</v>
      </c>
      <c r="AJ137" s="85"/>
      <c r="AK137" s="91" t="s">
        <v>778</v>
      </c>
      <c r="AL137" s="85" t="b">
        <v>0</v>
      </c>
      <c r="AM137" s="85">
        <v>59</v>
      </c>
      <c r="AN137" s="91" t="s">
        <v>3276</v>
      </c>
      <c r="AO137" s="85" t="s">
        <v>787</v>
      </c>
      <c r="AP137" s="85" t="b">
        <v>0</v>
      </c>
      <c r="AQ137" s="91" t="s">
        <v>3276</v>
      </c>
      <c r="AR137" s="85" t="s">
        <v>179</v>
      </c>
      <c r="AS137" s="85">
        <v>0</v>
      </c>
      <c r="AT137" s="85">
        <v>0</v>
      </c>
      <c r="AU137" s="85"/>
      <c r="AV137" s="85"/>
      <c r="AW137" s="85"/>
      <c r="AX137" s="85"/>
      <c r="AY137" s="85"/>
      <c r="AZ137" s="85"/>
      <c r="BA137" s="85"/>
      <c r="BB137" s="85"/>
      <c r="BC137" s="85"/>
      <c r="BD137" s="85"/>
      <c r="BE137" s="85"/>
      <c r="BF137" s="85"/>
      <c r="BG137" s="85"/>
      <c r="BH137" s="85"/>
    </row>
    <row r="138" spans="1:60" x14ac:dyDescent="0.3">
      <c r="A138" s="70" t="s">
        <v>348</v>
      </c>
      <c r="B138" s="70" t="s">
        <v>382</v>
      </c>
      <c r="C138" s="71"/>
      <c r="D138" s="72"/>
      <c r="E138" s="73"/>
      <c r="F138" s="74"/>
      <c r="G138" s="71"/>
      <c r="H138" s="75"/>
      <c r="I138" s="76"/>
      <c r="J138" s="76"/>
      <c r="K138" s="36"/>
      <c r="L138" s="83"/>
      <c r="M138" s="83"/>
      <c r="N138" s="78"/>
      <c r="O138" s="85" t="s">
        <v>418</v>
      </c>
      <c r="P138" s="87">
        <v>43862.953842592593</v>
      </c>
      <c r="Q138" s="85" t="s">
        <v>426</v>
      </c>
      <c r="R138" s="85"/>
      <c r="S138" s="85"/>
      <c r="T138" s="85"/>
      <c r="U138" s="85"/>
      <c r="V138" s="88" t="s">
        <v>573</v>
      </c>
      <c r="W138" s="87">
        <v>43862.953842592593</v>
      </c>
      <c r="X138" s="90">
        <v>43862</v>
      </c>
      <c r="Y138" s="91" t="s">
        <v>669</v>
      </c>
      <c r="Z138" s="88" t="s">
        <v>715</v>
      </c>
      <c r="AA138" s="85"/>
      <c r="AB138" s="85"/>
      <c r="AC138" s="91" t="s">
        <v>757</v>
      </c>
      <c r="AD138" s="85"/>
      <c r="AE138" s="85" t="b">
        <v>0</v>
      </c>
      <c r="AF138" s="85">
        <v>0</v>
      </c>
      <c r="AG138" s="91" t="s">
        <v>778</v>
      </c>
      <c r="AH138" s="85" t="b">
        <v>1</v>
      </c>
      <c r="AI138" s="85" t="s">
        <v>783</v>
      </c>
      <c r="AJ138" s="85"/>
      <c r="AK138" s="91" t="s">
        <v>776</v>
      </c>
      <c r="AL138" s="85" t="b">
        <v>0</v>
      </c>
      <c r="AM138" s="85">
        <v>10</v>
      </c>
      <c r="AN138" s="91" t="s">
        <v>766</v>
      </c>
      <c r="AO138" s="85" t="s">
        <v>786</v>
      </c>
      <c r="AP138" s="85" t="b">
        <v>0</v>
      </c>
      <c r="AQ138" s="91" t="s">
        <v>766</v>
      </c>
      <c r="AR138" s="85" t="s">
        <v>179</v>
      </c>
      <c r="AS138" s="85">
        <v>0</v>
      </c>
      <c r="AT138" s="85">
        <v>0</v>
      </c>
      <c r="AU138" s="85"/>
      <c r="AV138" s="85"/>
      <c r="AW138" s="85"/>
      <c r="AX138" s="85"/>
      <c r="AY138" s="85"/>
      <c r="AZ138" s="85"/>
      <c r="BA138" s="85"/>
      <c r="BB138" s="85"/>
      <c r="BC138" s="85"/>
      <c r="BD138" s="85"/>
      <c r="BE138" s="85"/>
      <c r="BF138" s="85"/>
      <c r="BG138" s="85"/>
      <c r="BH138" s="85"/>
    </row>
    <row r="139" spans="1:60" x14ac:dyDescent="0.3">
      <c r="A139" s="70" t="s">
        <v>1758</v>
      </c>
      <c r="B139" s="70" t="s">
        <v>1758</v>
      </c>
      <c r="C139" s="71"/>
      <c r="D139" s="72"/>
      <c r="E139" s="73"/>
      <c r="F139" s="74"/>
      <c r="G139" s="71"/>
      <c r="H139" s="75"/>
      <c r="I139" s="76"/>
      <c r="J139" s="76"/>
      <c r="K139" s="36"/>
      <c r="L139" s="83"/>
      <c r="M139" s="83"/>
      <c r="N139" s="78"/>
      <c r="O139" s="85" t="s">
        <v>179</v>
      </c>
      <c r="P139" s="87">
        <v>43862.958715277775</v>
      </c>
      <c r="Q139" s="85" t="s">
        <v>1912</v>
      </c>
      <c r="R139" s="85"/>
      <c r="S139" s="85"/>
      <c r="T139" s="85" t="s">
        <v>442</v>
      </c>
      <c r="U139" s="85"/>
      <c r="V139" s="88" t="s">
        <v>2025</v>
      </c>
      <c r="W139" s="87">
        <v>43862.958715277775</v>
      </c>
      <c r="X139" s="90">
        <v>43862</v>
      </c>
      <c r="Y139" s="91" t="s">
        <v>2248</v>
      </c>
      <c r="Z139" s="88" t="s">
        <v>2619</v>
      </c>
      <c r="AA139" s="85"/>
      <c r="AB139" s="85"/>
      <c r="AC139" s="91" t="s">
        <v>3004</v>
      </c>
      <c r="AD139" s="85"/>
      <c r="AE139" s="85" t="b">
        <v>0</v>
      </c>
      <c r="AF139" s="85">
        <v>0</v>
      </c>
      <c r="AG139" s="91" t="s">
        <v>778</v>
      </c>
      <c r="AH139" s="85" t="b">
        <v>0</v>
      </c>
      <c r="AI139" s="85" t="s">
        <v>782</v>
      </c>
      <c r="AJ139" s="85"/>
      <c r="AK139" s="91" t="s">
        <v>778</v>
      </c>
      <c r="AL139" s="85" t="b">
        <v>0</v>
      </c>
      <c r="AM139" s="85">
        <v>0</v>
      </c>
      <c r="AN139" s="91" t="s">
        <v>778</v>
      </c>
      <c r="AO139" s="85" t="s">
        <v>786</v>
      </c>
      <c r="AP139" s="85" t="b">
        <v>0</v>
      </c>
      <c r="AQ139" s="91" t="s">
        <v>3004</v>
      </c>
      <c r="AR139" s="85" t="s">
        <v>179</v>
      </c>
      <c r="AS139" s="85">
        <v>0</v>
      </c>
      <c r="AT139" s="85">
        <v>0</v>
      </c>
      <c r="AU139" s="85"/>
      <c r="AV139" s="85"/>
      <c r="AW139" s="85"/>
      <c r="AX139" s="85"/>
      <c r="AY139" s="85"/>
      <c r="AZ139" s="85"/>
      <c r="BA139" s="85"/>
      <c r="BB139" s="85"/>
      <c r="BC139" s="85"/>
      <c r="BD139" s="85"/>
      <c r="BE139" s="85"/>
      <c r="BF139" s="85"/>
      <c r="BG139" s="85"/>
      <c r="BH139" s="85"/>
    </row>
    <row r="140" spans="1:60" x14ac:dyDescent="0.3">
      <c r="A140" s="70" t="s">
        <v>410</v>
      </c>
      <c r="B140" s="70" t="s">
        <v>1881</v>
      </c>
      <c r="C140" s="71"/>
      <c r="D140" s="72"/>
      <c r="E140" s="73"/>
      <c r="F140" s="74"/>
      <c r="G140" s="71"/>
      <c r="H140" s="75"/>
      <c r="I140" s="76"/>
      <c r="J140" s="76"/>
      <c r="K140" s="36"/>
      <c r="L140" s="83"/>
      <c r="M140" s="83"/>
      <c r="N140" s="78"/>
      <c r="O140" s="85" t="s">
        <v>418</v>
      </c>
      <c r="P140" s="87">
        <v>43862.967592592591</v>
      </c>
      <c r="Q140" s="85" t="s">
        <v>1902</v>
      </c>
      <c r="R140" s="85"/>
      <c r="S140" s="85"/>
      <c r="T140" s="85" t="s">
        <v>442</v>
      </c>
      <c r="U140" s="85"/>
      <c r="V140" s="88" t="s">
        <v>632</v>
      </c>
      <c r="W140" s="87">
        <v>43862.967592592591</v>
      </c>
      <c r="X140" s="90">
        <v>43862</v>
      </c>
      <c r="Y140" s="91" t="s">
        <v>2249</v>
      </c>
      <c r="Z140" s="88" t="s">
        <v>2620</v>
      </c>
      <c r="AA140" s="85"/>
      <c r="AB140" s="85"/>
      <c r="AC140" s="91" t="s">
        <v>3005</v>
      </c>
      <c r="AD140" s="85"/>
      <c r="AE140" s="85" t="b">
        <v>0</v>
      </c>
      <c r="AF140" s="85">
        <v>0</v>
      </c>
      <c r="AG140" s="91" t="s">
        <v>778</v>
      </c>
      <c r="AH140" s="85" t="b">
        <v>0</v>
      </c>
      <c r="AI140" s="85" t="s">
        <v>782</v>
      </c>
      <c r="AJ140" s="85"/>
      <c r="AK140" s="91" t="s">
        <v>778</v>
      </c>
      <c r="AL140" s="85" t="b">
        <v>0</v>
      </c>
      <c r="AM140" s="85">
        <v>59</v>
      </c>
      <c r="AN140" s="91" t="s">
        <v>3276</v>
      </c>
      <c r="AO140" s="85" t="s">
        <v>786</v>
      </c>
      <c r="AP140" s="85" t="b">
        <v>0</v>
      </c>
      <c r="AQ140" s="91" t="s">
        <v>3276</v>
      </c>
      <c r="AR140" s="85" t="s">
        <v>179</v>
      </c>
      <c r="AS140" s="85">
        <v>0</v>
      </c>
      <c r="AT140" s="85">
        <v>0</v>
      </c>
      <c r="AU140" s="85"/>
      <c r="AV140" s="85"/>
      <c r="AW140" s="85"/>
      <c r="AX140" s="85"/>
      <c r="AY140" s="85"/>
      <c r="AZ140" s="85"/>
      <c r="BA140" s="85"/>
      <c r="BB140" s="85"/>
      <c r="BC140" s="85"/>
      <c r="BD140" s="85"/>
      <c r="BE140" s="85"/>
      <c r="BF140" s="85"/>
      <c r="BG140" s="85"/>
      <c r="BH140" s="85"/>
    </row>
    <row r="141" spans="1:60" x14ac:dyDescent="0.3">
      <c r="A141" s="70" t="s">
        <v>1759</v>
      </c>
      <c r="B141" s="70" t="s">
        <v>404</v>
      </c>
      <c r="C141" s="71"/>
      <c r="D141" s="72"/>
      <c r="E141" s="73"/>
      <c r="F141" s="74"/>
      <c r="G141" s="71"/>
      <c r="H141" s="75"/>
      <c r="I141" s="76"/>
      <c r="J141" s="76"/>
      <c r="K141" s="36"/>
      <c r="L141" s="83"/>
      <c r="M141" s="83"/>
      <c r="N141" s="78"/>
      <c r="O141" s="85" t="s">
        <v>418</v>
      </c>
      <c r="P141" s="87">
        <v>43862.968194444446</v>
      </c>
      <c r="Q141" s="85" t="s">
        <v>1898</v>
      </c>
      <c r="R141" s="85"/>
      <c r="S141" s="85"/>
      <c r="T141" s="85"/>
      <c r="U141" s="85"/>
      <c r="V141" s="88" t="s">
        <v>2026</v>
      </c>
      <c r="W141" s="87">
        <v>43862.968194444446</v>
      </c>
      <c r="X141" s="90">
        <v>43862</v>
      </c>
      <c r="Y141" s="91" t="s">
        <v>2250</v>
      </c>
      <c r="Z141" s="88" t="s">
        <v>2621</v>
      </c>
      <c r="AA141" s="85"/>
      <c r="AB141" s="85"/>
      <c r="AC141" s="91" t="s">
        <v>3006</v>
      </c>
      <c r="AD141" s="85"/>
      <c r="AE141" s="85" t="b">
        <v>0</v>
      </c>
      <c r="AF141" s="85">
        <v>0</v>
      </c>
      <c r="AG141" s="91" t="s">
        <v>778</v>
      </c>
      <c r="AH141" s="85" t="b">
        <v>0</v>
      </c>
      <c r="AI141" s="85" t="s">
        <v>782</v>
      </c>
      <c r="AJ141" s="85"/>
      <c r="AK141" s="91" t="s">
        <v>778</v>
      </c>
      <c r="AL141" s="85" t="b">
        <v>0</v>
      </c>
      <c r="AM141" s="85">
        <v>91</v>
      </c>
      <c r="AN141" s="91" t="s">
        <v>3265</v>
      </c>
      <c r="AO141" s="85" t="s">
        <v>786</v>
      </c>
      <c r="AP141" s="85" t="b">
        <v>0</v>
      </c>
      <c r="AQ141" s="91" t="s">
        <v>3265</v>
      </c>
      <c r="AR141" s="85" t="s">
        <v>179</v>
      </c>
      <c r="AS141" s="85">
        <v>0</v>
      </c>
      <c r="AT141" s="85">
        <v>0</v>
      </c>
      <c r="AU141" s="85"/>
      <c r="AV141" s="85"/>
      <c r="AW141" s="85"/>
      <c r="AX141" s="85"/>
      <c r="AY141" s="85"/>
      <c r="AZ141" s="85"/>
      <c r="BA141" s="85"/>
      <c r="BB141" s="85"/>
      <c r="BC141" s="85"/>
      <c r="BD141" s="85"/>
      <c r="BE141" s="85"/>
      <c r="BF141" s="85"/>
      <c r="BG141" s="85"/>
      <c r="BH141" s="85"/>
    </row>
    <row r="142" spans="1:60" x14ac:dyDescent="0.3">
      <c r="A142" s="70" t="s">
        <v>1760</v>
      </c>
      <c r="B142" s="70" t="s">
        <v>1760</v>
      </c>
      <c r="C142" s="71"/>
      <c r="D142" s="72"/>
      <c r="E142" s="73"/>
      <c r="F142" s="74"/>
      <c r="G142" s="71"/>
      <c r="H142" s="75"/>
      <c r="I142" s="76"/>
      <c r="J142" s="76"/>
      <c r="K142" s="36"/>
      <c r="L142" s="83"/>
      <c r="M142" s="83"/>
      <c r="N142" s="78"/>
      <c r="O142" s="85" t="s">
        <v>179</v>
      </c>
      <c r="P142" s="87">
        <v>43862.971504629626</v>
      </c>
      <c r="Q142" s="85" t="s">
        <v>1913</v>
      </c>
      <c r="R142" s="85"/>
      <c r="S142" s="85"/>
      <c r="T142" s="85" t="s">
        <v>442</v>
      </c>
      <c r="U142" s="85"/>
      <c r="V142" s="88" t="s">
        <v>2027</v>
      </c>
      <c r="W142" s="87">
        <v>43862.971504629626</v>
      </c>
      <c r="X142" s="90">
        <v>43862</v>
      </c>
      <c r="Y142" s="91" t="s">
        <v>2251</v>
      </c>
      <c r="Z142" s="88" t="s">
        <v>2622</v>
      </c>
      <c r="AA142" s="85"/>
      <c r="AB142" s="85"/>
      <c r="AC142" s="91" t="s">
        <v>3007</v>
      </c>
      <c r="AD142" s="85"/>
      <c r="AE142" s="85" t="b">
        <v>0</v>
      </c>
      <c r="AF142" s="85">
        <v>0</v>
      </c>
      <c r="AG142" s="91" t="s">
        <v>778</v>
      </c>
      <c r="AH142" s="85" t="b">
        <v>0</v>
      </c>
      <c r="AI142" s="85" t="s">
        <v>783</v>
      </c>
      <c r="AJ142" s="85"/>
      <c r="AK142" s="91" t="s">
        <v>778</v>
      </c>
      <c r="AL142" s="85" t="b">
        <v>0</v>
      </c>
      <c r="AM142" s="85">
        <v>0</v>
      </c>
      <c r="AN142" s="91" t="s">
        <v>778</v>
      </c>
      <c r="AO142" s="85" t="s">
        <v>786</v>
      </c>
      <c r="AP142" s="85" t="b">
        <v>0</v>
      </c>
      <c r="AQ142" s="91" t="s">
        <v>3007</v>
      </c>
      <c r="AR142" s="85" t="s">
        <v>179</v>
      </c>
      <c r="AS142" s="85">
        <v>0</v>
      </c>
      <c r="AT142" s="85">
        <v>0</v>
      </c>
      <c r="AU142" s="85"/>
      <c r="AV142" s="85"/>
      <c r="AW142" s="85"/>
      <c r="AX142" s="85"/>
      <c r="AY142" s="85"/>
      <c r="AZ142" s="85"/>
      <c r="BA142" s="85"/>
      <c r="BB142" s="85"/>
      <c r="BC142" s="85"/>
      <c r="BD142" s="85"/>
      <c r="BE142" s="85"/>
      <c r="BF142" s="85"/>
      <c r="BG142" s="85"/>
      <c r="BH142" s="85"/>
    </row>
    <row r="143" spans="1:60" x14ac:dyDescent="0.3">
      <c r="A143" s="70" t="s">
        <v>1761</v>
      </c>
      <c r="B143" s="70" t="s">
        <v>333</v>
      </c>
      <c r="C143" s="71"/>
      <c r="D143" s="72"/>
      <c r="E143" s="73"/>
      <c r="F143" s="74"/>
      <c r="G143" s="71"/>
      <c r="H143" s="75"/>
      <c r="I143" s="76"/>
      <c r="J143" s="76"/>
      <c r="K143" s="36"/>
      <c r="L143" s="83"/>
      <c r="M143" s="83"/>
      <c r="N143" s="78"/>
      <c r="O143" s="85" t="s">
        <v>418</v>
      </c>
      <c r="P143" s="87">
        <v>43862.999560185184</v>
      </c>
      <c r="Q143" s="85" t="s">
        <v>1903</v>
      </c>
      <c r="R143" s="85"/>
      <c r="S143" s="85"/>
      <c r="T143" s="85" t="s">
        <v>442</v>
      </c>
      <c r="U143" s="85"/>
      <c r="V143" s="88" t="s">
        <v>2028</v>
      </c>
      <c r="W143" s="87">
        <v>43862.999560185184</v>
      </c>
      <c r="X143" s="90">
        <v>43862</v>
      </c>
      <c r="Y143" s="91" t="s">
        <v>2252</v>
      </c>
      <c r="Z143" s="88" t="s">
        <v>2623</v>
      </c>
      <c r="AA143" s="85"/>
      <c r="AB143" s="85"/>
      <c r="AC143" s="91" t="s">
        <v>3008</v>
      </c>
      <c r="AD143" s="85"/>
      <c r="AE143" s="85" t="b">
        <v>0</v>
      </c>
      <c r="AF143" s="85">
        <v>0</v>
      </c>
      <c r="AG143" s="91" t="s">
        <v>778</v>
      </c>
      <c r="AH143" s="85" t="b">
        <v>0</v>
      </c>
      <c r="AI143" s="85" t="s">
        <v>782</v>
      </c>
      <c r="AJ143" s="85"/>
      <c r="AK143" s="91" t="s">
        <v>778</v>
      </c>
      <c r="AL143" s="85" t="b">
        <v>0</v>
      </c>
      <c r="AM143" s="85">
        <v>45</v>
      </c>
      <c r="AN143" s="91" t="s">
        <v>3258</v>
      </c>
      <c r="AO143" s="85" t="s">
        <v>786</v>
      </c>
      <c r="AP143" s="85" t="b">
        <v>0</v>
      </c>
      <c r="AQ143" s="91" t="s">
        <v>3258</v>
      </c>
      <c r="AR143" s="85" t="s">
        <v>179</v>
      </c>
      <c r="AS143" s="85">
        <v>0</v>
      </c>
      <c r="AT143" s="85">
        <v>0</v>
      </c>
      <c r="AU143" s="85"/>
      <c r="AV143" s="85"/>
      <c r="AW143" s="85"/>
      <c r="AX143" s="85"/>
      <c r="AY143" s="85"/>
      <c r="AZ143" s="85"/>
      <c r="BA143" s="85"/>
      <c r="BB143" s="85"/>
      <c r="BC143" s="85"/>
      <c r="BD143" s="85"/>
      <c r="BE143" s="85"/>
      <c r="BF143" s="85"/>
      <c r="BG143" s="85"/>
      <c r="BH143" s="85"/>
    </row>
    <row r="144" spans="1:60" x14ac:dyDescent="0.3">
      <c r="A144" s="70" t="s">
        <v>354</v>
      </c>
      <c r="B144" s="70" t="s">
        <v>382</v>
      </c>
      <c r="C144" s="71"/>
      <c r="D144" s="72"/>
      <c r="E144" s="73"/>
      <c r="F144" s="74"/>
      <c r="G144" s="71"/>
      <c r="H144" s="75"/>
      <c r="I144" s="76"/>
      <c r="J144" s="76"/>
      <c r="K144" s="36"/>
      <c r="L144" s="83"/>
      <c r="M144" s="83"/>
      <c r="N144" s="78"/>
      <c r="O144" s="85" t="s">
        <v>418</v>
      </c>
      <c r="P144" s="87">
        <v>43863.000185185185</v>
      </c>
      <c r="Q144" s="85" t="s">
        <v>426</v>
      </c>
      <c r="R144" s="85"/>
      <c r="S144" s="85"/>
      <c r="T144" s="85"/>
      <c r="U144" s="85"/>
      <c r="V144" s="88" t="s">
        <v>579</v>
      </c>
      <c r="W144" s="87">
        <v>43863.000185185185</v>
      </c>
      <c r="X144" s="90">
        <v>43863</v>
      </c>
      <c r="Y144" s="91" t="s">
        <v>672</v>
      </c>
      <c r="Z144" s="88" t="s">
        <v>718</v>
      </c>
      <c r="AA144" s="85"/>
      <c r="AB144" s="85"/>
      <c r="AC144" s="91" t="s">
        <v>760</v>
      </c>
      <c r="AD144" s="85"/>
      <c r="AE144" s="85" t="b">
        <v>0</v>
      </c>
      <c r="AF144" s="85">
        <v>0</v>
      </c>
      <c r="AG144" s="91" t="s">
        <v>778</v>
      </c>
      <c r="AH144" s="85" t="b">
        <v>1</v>
      </c>
      <c r="AI144" s="85" t="s">
        <v>783</v>
      </c>
      <c r="AJ144" s="85"/>
      <c r="AK144" s="91" t="s">
        <v>776</v>
      </c>
      <c r="AL144" s="85" t="b">
        <v>0</v>
      </c>
      <c r="AM144" s="85">
        <v>10</v>
      </c>
      <c r="AN144" s="91" t="s">
        <v>766</v>
      </c>
      <c r="AO144" s="85" t="s">
        <v>786</v>
      </c>
      <c r="AP144" s="85" t="b">
        <v>0</v>
      </c>
      <c r="AQ144" s="91" t="s">
        <v>766</v>
      </c>
      <c r="AR144" s="85" t="s">
        <v>179</v>
      </c>
      <c r="AS144" s="85">
        <v>0</v>
      </c>
      <c r="AT144" s="85">
        <v>0</v>
      </c>
      <c r="AU144" s="85"/>
      <c r="AV144" s="85"/>
      <c r="AW144" s="85"/>
      <c r="AX144" s="85"/>
      <c r="AY144" s="85"/>
      <c r="AZ144" s="85"/>
      <c r="BA144" s="85"/>
      <c r="BB144" s="85"/>
      <c r="BC144" s="85"/>
      <c r="BD144" s="85"/>
      <c r="BE144" s="85"/>
      <c r="BF144" s="85"/>
      <c r="BG144" s="85"/>
      <c r="BH144" s="85"/>
    </row>
    <row r="145" spans="1:60" x14ac:dyDescent="0.3">
      <c r="A145" s="70" t="s">
        <v>1762</v>
      </c>
      <c r="B145" s="70" t="s">
        <v>1881</v>
      </c>
      <c r="C145" s="71"/>
      <c r="D145" s="72"/>
      <c r="E145" s="73"/>
      <c r="F145" s="74"/>
      <c r="G145" s="71"/>
      <c r="H145" s="75"/>
      <c r="I145" s="76"/>
      <c r="J145" s="76"/>
      <c r="K145" s="36"/>
      <c r="L145" s="83"/>
      <c r="M145" s="83"/>
      <c r="N145" s="78"/>
      <c r="O145" s="85" t="s">
        <v>418</v>
      </c>
      <c r="P145" s="87">
        <v>43863.003993055558</v>
      </c>
      <c r="Q145" s="85" t="s">
        <v>1902</v>
      </c>
      <c r="R145" s="85"/>
      <c r="S145" s="85"/>
      <c r="T145" s="85" t="s">
        <v>442</v>
      </c>
      <c r="U145" s="85"/>
      <c r="V145" s="88" t="s">
        <v>2029</v>
      </c>
      <c r="W145" s="87">
        <v>43863.003993055558</v>
      </c>
      <c r="X145" s="90">
        <v>43863</v>
      </c>
      <c r="Y145" s="91" t="s">
        <v>2253</v>
      </c>
      <c r="Z145" s="88" t="s">
        <v>2624</v>
      </c>
      <c r="AA145" s="85"/>
      <c r="AB145" s="85"/>
      <c r="AC145" s="91" t="s">
        <v>3009</v>
      </c>
      <c r="AD145" s="85"/>
      <c r="AE145" s="85" t="b">
        <v>0</v>
      </c>
      <c r="AF145" s="85">
        <v>0</v>
      </c>
      <c r="AG145" s="91" t="s">
        <v>778</v>
      </c>
      <c r="AH145" s="85" t="b">
        <v>0</v>
      </c>
      <c r="AI145" s="85" t="s">
        <v>782</v>
      </c>
      <c r="AJ145" s="85"/>
      <c r="AK145" s="91" t="s">
        <v>778</v>
      </c>
      <c r="AL145" s="85" t="b">
        <v>0</v>
      </c>
      <c r="AM145" s="85">
        <v>59</v>
      </c>
      <c r="AN145" s="91" t="s">
        <v>3276</v>
      </c>
      <c r="AO145" s="85" t="s">
        <v>786</v>
      </c>
      <c r="AP145" s="85" t="b">
        <v>0</v>
      </c>
      <c r="AQ145" s="91" t="s">
        <v>3276</v>
      </c>
      <c r="AR145" s="85" t="s">
        <v>179</v>
      </c>
      <c r="AS145" s="85">
        <v>0</v>
      </c>
      <c r="AT145" s="85">
        <v>0</v>
      </c>
      <c r="AU145" s="85"/>
      <c r="AV145" s="85"/>
      <c r="AW145" s="85"/>
      <c r="AX145" s="85"/>
      <c r="AY145" s="85"/>
      <c r="AZ145" s="85"/>
      <c r="BA145" s="85"/>
      <c r="BB145" s="85"/>
      <c r="BC145" s="85"/>
      <c r="BD145" s="85"/>
      <c r="BE145" s="85"/>
      <c r="BF145" s="85"/>
      <c r="BG145" s="85"/>
      <c r="BH145" s="85"/>
    </row>
    <row r="146" spans="1:60" x14ac:dyDescent="0.3">
      <c r="A146" s="70" t="s">
        <v>1763</v>
      </c>
      <c r="B146" s="70" t="s">
        <v>404</v>
      </c>
      <c r="C146" s="71"/>
      <c r="D146" s="72"/>
      <c r="E146" s="73"/>
      <c r="F146" s="74"/>
      <c r="G146" s="71"/>
      <c r="H146" s="75"/>
      <c r="I146" s="76"/>
      <c r="J146" s="76"/>
      <c r="K146" s="36"/>
      <c r="L146" s="83"/>
      <c r="M146" s="83"/>
      <c r="N146" s="78"/>
      <c r="O146" s="85" t="s">
        <v>418</v>
      </c>
      <c r="P146" s="87">
        <v>43862.773113425923</v>
      </c>
      <c r="Q146" s="85" t="s">
        <v>1898</v>
      </c>
      <c r="R146" s="85"/>
      <c r="S146" s="85"/>
      <c r="T146" s="85"/>
      <c r="U146" s="85"/>
      <c r="V146" s="88" t="s">
        <v>2030</v>
      </c>
      <c r="W146" s="87">
        <v>43862.773113425923</v>
      </c>
      <c r="X146" s="90">
        <v>43862</v>
      </c>
      <c r="Y146" s="91" t="s">
        <v>2254</v>
      </c>
      <c r="Z146" s="88" t="s">
        <v>2625</v>
      </c>
      <c r="AA146" s="85"/>
      <c r="AB146" s="85"/>
      <c r="AC146" s="91" t="s">
        <v>3010</v>
      </c>
      <c r="AD146" s="85"/>
      <c r="AE146" s="85" t="b">
        <v>0</v>
      </c>
      <c r="AF146" s="85">
        <v>0</v>
      </c>
      <c r="AG146" s="91" t="s">
        <v>778</v>
      </c>
      <c r="AH146" s="85" t="b">
        <v>0</v>
      </c>
      <c r="AI146" s="85" t="s">
        <v>782</v>
      </c>
      <c r="AJ146" s="85"/>
      <c r="AK146" s="91" t="s">
        <v>778</v>
      </c>
      <c r="AL146" s="85" t="b">
        <v>0</v>
      </c>
      <c r="AM146" s="85">
        <v>91</v>
      </c>
      <c r="AN146" s="91" t="s">
        <v>3265</v>
      </c>
      <c r="AO146" s="85" t="s">
        <v>786</v>
      </c>
      <c r="AP146" s="85" t="b">
        <v>0</v>
      </c>
      <c r="AQ146" s="91" t="s">
        <v>3265</v>
      </c>
      <c r="AR146" s="85" t="s">
        <v>179</v>
      </c>
      <c r="AS146" s="85">
        <v>0</v>
      </c>
      <c r="AT146" s="85">
        <v>0</v>
      </c>
      <c r="AU146" s="85"/>
      <c r="AV146" s="85"/>
      <c r="AW146" s="85"/>
      <c r="AX146" s="85"/>
      <c r="AY146" s="85"/>
      <c r="AZ146" s="85"/>
      <c r="BA146" s="85"/>
      <c r="BB146" s="85"/>
      <c r="BC146" s="85"/>
      <c r="BD146" s="85"/>
      <c r="BE146" s="85"/>
      <c r="BF146" s="85"/>
      <c r="BG146" s="85"/>
      <c r="BH146" s="85"/>
    </row>
    <row r="147" spans="1:60" x14ac:dyDescent="0.3">
      <c r="A147" s="70" t="s">
        <v>1763</v>
      </c>
      <c r="B147" s="70" t="s">
        <v>1763</v>
      </c>
      <c r="C147" s="71"/>
      <c r="D147" s="72"/>
      <c r="E147" s="73"/>
      <c r="F147" s="74"/>
      <c r="G147" s="71"/>
      <c r="H147" s="75"/>
      <c r="I147" s="76"/>
      <c r="J147" s="76"/>
      <c r="K147" s="36"/>
      <c r="L147" s="83"/>
      <c r="M147" s="83"/>
      <c r="N147" s="78"/>
      <c r="O147" s="85" t="s">
        <v>179</v>
      </c>
      <c r="P147" s="87">
        <v>43862.776678240742</v>
      </c>
      <c r="Q147" s="85" t="s">
        <v>1899</v>
      </c>
      <c r="R147" s="85"/>
      <c r="S147" s="85"/>
      <c r="T147" s="85" t="s">
        <v>442</v>
      </c>
      <c r="U147" s="88" t="s">
        <v>1976</v>
      </c>
      <c r="V147" s="88" t="s">
        <v>1976</v>
      </c>
      <c r="W147" s="87">
        <v>43862.776678240742</v>
      </c>
      <c r="X147" s="90">
        <v>43862</v>
      </c>
      <c r="Y147" s="91" t="s">
        <v>2255</v>
      </c>
      <c r="Z147" s="88" t="s">
        <v>2626</v>
      </c>
      <c r="AA147" s="85"/>
      <c r="AB147" s="85"/>
      <c r="AC147" s="91" t="s">
        <v>3011</v>
      </c>
      <c r="AD147" s="85"/>
      <c r="AE147" s="85" t="b">
        <v>0</v>
      </c>
      <c r="AF147" s="85">
        <v>7</v>
      </c>
      <c r="AG147" s="91" t="s">
        <v>778</v>
      </c>
      <c r="AH147" s="85" t="b">
        <v>0</v>
      </c>
      <c r="AI147" s="85" t="s">
        <v>782</v>
      </c>
      <c r="AJ147" s="85"/>
      <c r="AK147" s="91" t="s">
        <v>778</v>
      </c>
      <c r="AL147" s="85" t="b">
        <v>0</v>
      </c>
      <c r="AM147" s="85">
        <v>3</v>
      </c>
      <c r="AN147" s="91" t="s">
        <v>778</v>
      </c>
      <c r="AO147" s="85" t="s">
        <v>786</v>
      </c>
      <c r="AP147" s="85" t="b">
        <v>0</v>
      </c>
      <c r="AQ147" s="91" t="s">
        <v>3011</v>
      </c>
      <c r="AR147" s="85" t="s">
        <v>179</v>
      </c>
      <c r="AS147" s="85">
        <v>0</v>
      </c>
      <c r="AT147" s="85">
        <v>0</v>
      </c>
      <c r="AU147" s="85"/>
      <c r="AV147" s="85"/>
      <c r="AW147" s="85"/>
      <c r="AX147" s="85"/>
      <c r="AY147" s="85"/>
      <c r="AZ147" s="85"/>
      <c r="BA147" s="85"/>
      <c r="BB147" s="85"/>
      <c r="BC147" s="85"/>
      <c r="BD147" s="85"/>
      <c r="BE147" s="85"/>
      <c r="BF147" s="85"/>
      <c r="BG147" s="85"/>
      <c r="BH147" s="85"/>
    </row>
    <row r="148" spans="1:60" x14ac:dyDescent="0.3">
      <c r="A148" s="70" t="s">
        <v>355</v>
      </c>
      <c r="B148" s="70" t="s">
        <v>1763</v>
      </c>
      <c r="C148" s="71"/>
      <c r="D148" s="72"/>
      <c r="E148" s="73"/>
      <c r="F148" s="74"/>
      <c r="G148" s="71"/>
      <c r="H148" s="75"/>
      <c r="I148" s="76"/>
      <c r="J148" s="76"/>
      <c r="K148" s="36"/>
      <c r="L148" s="83"/>
      <c r="M148" s="83"/>
      <c r="N148" s="78"/>
      <c r="O148" s="85" t="s">
        <v>418</v>
      </c>
      <c r="P148" s="87">
        <v>43863.003634259258</v>
      </c>
      <c r="Q148" s="85" t="s">
        <v>1899</v>
      </c>
      <c r="R148" s="85"/>
      <c r="S148" s="85"/>
      <c r="T148" s="85" t="s">
        <v>442</v>
      </c>
      <c r="U148" s="88" t="s">
        <v>1976</v>
      </c>
      <c r="V148" s="88" t="s">
        <v>1976</v>
      </c>
      <c r="W148" s="87">
        <v>43863.003634259258</v>
      </c>
      <c r="X148" s="90">
        <v>43863</v>
      </c>
      <c r="Y148" s="91" t="s">
        <v>2256</v>
      </c>
      <c r="Z148" s="88" t="s">
        <v>2627</v>
      </c>
      <c r="AA148" s="85"/>
      <c r="AB148" s="85"/>
      <c r="AC148" s="91" t="s">
        <v>3012</v>
      </c>
      <c r="AD148" s="85"/>
      <c r="AE148" s="85" t="b">
        <v>0</v>
      </c>
      <c r="AF148" s="85">
        <v>0</v>
      </c>
      <c r="AG148" s="91" t="s">
        <v>778</v>
      </c>
      <c r="AH148" s="85" t="b">
        <v>0</v>
      </c>
      <c r="AI148" s="85" t="s">
        <v>782</v>
      </c>
      <c r="AJ148" s="85"/>
      <c r="AK148" s="91" t="s">
        <v>778</v>
      </c>
      <c r="AL148" s="85" t="b">
        <v>0</v>
      </c>
      <c r="AM148" s="85">
        <v>3</v>
      </c>
      <c r="AN148" s="91" t="s">
        <v>3011</v>
      </c>
      <c r="AO148" s="85" t="s">
        <v>791</v>
      </c>
      <c r="AP148" s="85" t="b">
        <v>0</v>
      </c>
      <c r="AQ148" s="91" t="s">
        <v>3011</v>
      </c>
      <c r="AR148" s="85" t="s">
        <v>179</v>
      </c>
      <c r="AS148" s="85">
        <v>0</v>
      </c>
      <c r="AT148" s="85">
        <v>0</v>
      </c>
      <c r="AU148" s="85"/>
      <c r="AV148" s="85"/>
      <c r="AW148" s="85"/>
      <c r="AX148" s="85"/>
      <c r="AY148" s="85"/>
      <c r="AZ148" s="85"/>
      <c r="BA148" s="85"/>
      <c r="BB148" s="85"/>
      <c r="BC148" s="85"/>
      <c r="BD148" s="85"/>
      <c r="BE148" s="85"/>
      <c r="BF148" s="85"/>
      <c r="BG148" s="85"/>
      <c r="BH148" s="85"/>
    </row>
    <row r="149" spans="1:60" x14ac:dyDescent="0.3">
      <c r="A149" s="70" t="s">
        <v>355</v>
      </c>
      <c r="B149" s="70" t="s">
        <v>392</v>
      </c>
      <c r="C149" s="71"/>
      <c r="D149" s="72"/>
      <c r="E149" s="73"/>
      <c r="F149" s="74"/>
      <c r="G149" s="71"/>
      <c r="H149" s="75"/>
      <c r="I149" s="76"/>
      <c r="J149" s="76"/>
      <c r="K149" s="36"/>
      <c r="L149" s="83"/>
      <c r="M149" s="83"/>
      <c r="N149" s="78"/>
      <c r="O149" s="85" t="s">
        <v>418</v>
      </c>
      <c r="P149" s="87">
        <v>43863.005243055559</v>
      </c>
      <c r="Q149" s="85" t="s">
        <v>423</v>
      </c>
      <c r="R149" s="85"/>
      <c r="S149" s="85"/>
      <c r="T149" s="85"/>
      <c r="U149" s="85"/>
      <c r="V149" s="88" t="s">
        <v>580</v>
      </c>
      <c r="W149" s="87">
        <v>43863.005243055559</v>
      </c>
      <c r="X149" s="90">
        <v>43863</v>
      </c>
      <c r="Y149" s="91" t="s">
        <v>673</v>
      </c>
      <c r="Z149" s="88" t="s">
        <v>719</v>
      </c>
      <c r="AA149" s="85"/>
      <c r="AB149" s="85"/>
      <c r="AC149" s="91" t="s">
        <v>761</v>
      </c>
      <c r="AD149" s="85"/>
      <c r="AE149" s="85" t="b">
        <v>0</v>
      </c>
      <c r="AF149" s="85">
        <v>0</v>
      </c>
      <c r="AG149" s="91" t="s">
        <v>778</v>
      </c>
      <c r="AH149" s="85" t="b">
        <v>0</v>
      </c>
      <c r="AI149" s="85" t="s">
        <v>782</v>
      </c>
      <c r="AJ149" s="85"/>
      <c r="AK149" s="91" t="s">
        <v>778</v>
      </c>
      <c r="AL149" s="85" t="b">
        <v>0</v>
      </c>
      <c r="AM149" s="85">
        <v>5</v>
      </c>
      <c r="AN149" s="91" t="s">
        <v>769</v>
      </c>
      <c r="AO149" s="85" t="s">
        <v>791</v>
      </c>
      <c r="AP149" s="85" t="b">
        <v>0</v>
      </c>
      <c r="AQ149" s="91" t="s">
        <v>769</v>
      </c>
      <c r="AR149" s="85" t="s">
        <v>179</v>
      </c>
      <c r="AS149" s="85">
        <v>0</v>
      </c>
      <c r="AT149" s="85">
        <v>0</v>
      </c>
      <c r="AU149" s="85"/>
      <c r="AV149" s="85"/>
      <c r="AW149" s="85"/>
      <c r="AX149" s="85"/>
      <c r="AY149" s="85"/>
      <c r="AZ149" s="85"/>
      <c r="BA149" s="85"/>
      <c r="BB149" s="85"/>
      <c r="BC149" s="85"/>
      <c r="BD149" s="85"/>
      <c r="BE149" s="85"/>
      <c r="BF149" s="85"/>
      <c r="BG149" s="85"/>
      <c r="BH149" s="85"/>
    </row>
    <row r="150" spans="1:60" x14ac:dyDescent="0.3">
      <c r="A150" s="70" t="s">
        <v>1764</v>
      </c>
      <c r="B150" s="70" t="s">
        <v>1782</v>
      </c>
      <c r="C150" s="71"/>
      <c r="D150" s="72"/>
      <c r="E150" s="73"/>
      <c r="F150" s="74"/>
      <c r="G150" s="71"/>
      <c r="H150" s="75"/>
      <c r="I150" s="76"/>
      <c r="J150" s="76"/>
      <c r="K150" s="36"/>
      <c r="L150" s="83"/>
      <c r="M150" s="83"/>
      <c r="N150" s="78"/>
      <c r="O150" s="85" t="s">
        <v>418</v>
      </c>
      <c r="P150" s="87">
        <v>43863.019004629627</v>
      </c>
      <c r="Q150" s="85" t="s">
        <v>1914</v>
      </c>
      <c r="R150" s="85"/>
      <c r="S150" s="85"/>
      <c r="T150" s="85" t="s">
        <v>1969</v>
      </c>
      <c r="U150" s="85"/>
      <c r="V150" s="88" t="s">
        <v>2031</v>
      </c>
      <c r="W150" s="87">
        <v>43863.019004629627</v>
      </c>
      <c r="X150" s="90">
        <v>43863</v>
      </c>
      <c r="Y150" s="91" t="s">
        <v>2257</v>
      </c>
      <c r="Z150" s="88" t="s">
        <v>2628</v>
      </c>
      <c r="AA150" s="85"/>
      <c r="AB150" s="85"/>
      <c r="AC150" s="91" t="s">
        <v>3013</v>
      </c>
      <c r="AD150" s="85"/>
      <c r="AE150" s="85" t="b">
        <v>0</v>
      </c>
      <c r="AF150" s="85">
        <v>0</v>
      </c>
      <c r="AG150" s="91" t="s">
        <v>778</v>
      </c>
      <c r="AH150" s="85" t="b">
        <v>0</v>
      </c>
      <c r="AI150" s="85" t="s">
        <v>782</v>
      </c>
      <c r="AJ150" s="85"/>
      <c r="AK150" s="91" t="s">
        <v>778</v>
      </c>
      <c r="AL150" s="85" t="b">
        <v>0</v>
      </c>
      <c r="AM150" s="85">
        <v>1</v>
      </c>
      <c r="AN150" s="91" t="s">
        <v>3054</v>
      </c>
      <c r="AO150" s="85" t="s">
        <v>787</v>
      </c>
      <c r="AP150" s="85" t="b">
        <v>0</v>
      </c>
      <c r="AQ150" s="91" t="s">
        <v>3054</v>
      </c>
      <c r="AR150" s="85" t="s">
        <v>179</v>
      </c>
      <c r="AS150" s="85">
        <v>0</v>
      </c>
      <c r="AT150" s="85">
        <v>0</v>
      </c>
      <c r="AU150" s="85"/>
      <c r="AV150" s="85"/>
      <c r="AW150" s="85"/>
      <c r="AX150" s="85"/>
      <c r="AY150" s="85"/>
      <c r="AZ150" s="85"/>
      <c r="BA150" s="85"/>
      <c r="BB150" s="85"/>
      <c r="BC150" s="85"/>
      <c r="BD150" s="85"/>
      <c r="BE150" s="85"/>
      <c r="BF150" s="85"/>
      <c r="BG150" s="85"/>
      <c r="BH150" s="85"/>
    </row>
    <row r="151" spans="1:60" x14ac:dyDescent="0.3">
      <c r="A151" s="70" t="s">
        <v>1765</v>
      </c>
      <c r="B151" s="70" t="s">
        <v>404</v>
      </c>
      <c r="C151" s="71"/>
      <c r="D151" s="72"/>
      <c r="E151" s="73"/>
      <c r="F151" s="74"/>
      <c r="G151" s="71"/>
      <c r="H151" s="75"/>
      <c r="I151" s="76"/>
      <c r="J151" s="76"/>
      <c r="K151" s="36"/>
      <c r="L151" s="83"/>
      <c r="M151" s="83"/>
      <c r="N151" s="78"/>
      <c r="O151" s="85" t="s">
        <v>418</v>
      </c>
      <c r="P151" s="87">
        <v>43863.024699074071</v>
      </c>
      <c r="Q151" s="85" t="s">
        <v>1898</v>
      </c>
      <c r="R151" s="85"/>
      <c r="S151" s="85"/>
      <c r="T151" s="85"/>
      <c r="U151" s="85"/>
      <c r="V151" s="88" t="s">
        <v>2032</v>
      </c>
      <c r="W151" s="87">
        <v>43863.024699074071</v>
      </c>
      <c r="X151" s="90">
        <v>43863</v>
      </c>
      <c r="Y151" s="91" t="s">
        <v>2258</v>
      </c>
      <c r="Z151" s="88" t="s">
        <v>2629</v>
      </c>
      <c r="AA151" s="85"/>
      <c r="AB151" s="85"/>
      <c r="AC151" s="91" t="s">
        <v>3014</v>
      </c>
      <c r="AD151" s="85"/>
      <c r="AE151" s="85" t="b">
        <v>0</v>
      </c>
      <c r="AF151" s="85">
        <v>0</v>
      </c>
      <c r="AG151" s="91" t="s">
        <v>778</v>
      </c>
      <c r="AH151" s="85" t="b">
        <v>0</v>
      </c>
      <c r="AI151" s="85" t="s">
        <v>782</v>
      </c>
      <c r="AJ151" s="85"/>
      <c r="AK151" s="91" t="s">
        <v>778</v>
      </c>
      <c r="AL151" s="85" t="b">
        <v>0</v>
      </c>
      <c r="AM151" s="85">
        <v>91</v>
      </c>
      <c r="AN151" s="91" t="s">
        <v>3265</v>
      </c>
      <c r="AO151" s="85" t="s">
        <v>786</v>
      </c>
      <c r="AP151" s="85" t="b">
        <v>0</v>
      </c>
      <c r="AQ151" s="91" t="s">
        <v>3265</v>
      </c>
      <c r="AR151" s="85" t="s">
        <v>179</v>
      </c>
      <c r="AS151" s="85">
        <v>0</v>
      </c>
      <c r="AT151" s="85">
        <v>0</v>
      </c>
      <c r="AU151" s="85"/>
      <c r="AV151" s="85"/>
      <c r="AW151" s="85"/>
      <c r="AX151" s="85"/>
      <c r="AY151" s="85"/>
      <c r="AZ151" s="85"/>
      <c r="BA151" s="85"/>
      <c r="BB151" s="85"/>
      <c r="BC151" s="85"/>
      <c r="BD151" s="85"/>
      <c r="BE151" s="85"/>
      <c r="BF151" s="85"/>
      <c r="BG151" s="85"/>
      <c r="BH151" s="85"/>
    </row>
    <row r="152" spans="1:60" x14ac:dyDescent="0.3">
      <c r="A152" s="70" t="s">
        <v>363</v>
      </c>
      <c r="B152" s="70" t="s">
        <v>404</v>
      </c>
      <c r="C152" s="71"/>
      <c r="D152" s="72"/>
      <c r="E152" s="73"/>
      <c r="F152" s="74"/>
      <c r="G152" s="71"/>
      <c r="H152" s="75"/>
      <c r="I152" s="76"/>
      <c r="J152" s="76"/>
      <c r="K152" s="36"/>
      <c r="L152" s="83"/>
      <c r="M152" s="83"/>
      <c r="N152" s="78"/>
      <c r="O152" s="85" t="s">
        <v>418</v>
      </c>
      <c r="P152" s="87">
        <v>43863.051307870373</v>
      </c>
      <c r="Q152" s="85" t="s">
        <v>1898</v>
      </c>
      <c r="R152" s="85"/>
      <c r="S152" s="85"/>
      <c r="T152" s="85"/>
      <c r="U152" s="85"/>
      <c r="V152" s="88" t="s">
        <v>587</v>
      </c>
      <c r="W152" s="87">
        <v>43863.051307870373</v>
      </c>
      <c r="X152" s="90">
        <v>43863</v>
      </c>
      <c r="Y152" s="91" t="s">
        <v>2259</v>
      </c>
      <c r="Z152" s="88" t="s">
        <v>2630</v>
      </c>
      <c r="AA152" s="85"/>
      <c r="AB152" s="85"/>
      <c r="AC152" s="91" t="s">
        <v>3015</v>
      </c>
      <c r="AD152" s="85"/>
      <c r="AE152" s="85" t="b">
        <v>0</v>
      </c>
      <c r="AF152" s="85">
        <v>0</v>
      </c>
      <c r="AG152" s="91" t="s">
        <v>778</v>
      </c>
      <c r="AH152" s="85" t="b">
        <v>0</v>
      </c>
      <c r="AI152" s="85" t="s">
        <v>782</v>
      </c>
      <c r="AJ152" s="85"/>
      <c r="AK152" s="91" t="s">
        <v>778</v>
      </c>
      <c r="AL152" s="85" t="b">
        <v>0</v>
      </c>
      <c r="AM152" s="85">
        <v>91</v>
      </c>
      <c r="AN152" s="91" t="s">
        <v>3265</v>
      </c>
      <c r="AO152" s="85" t="s">
        <v>786</v>
      </c>
      <c r="AP152" s="85" t="b">
        <v>0</v>
      </c>
      <c r="AQ152" s="91" t="s">
        <v>3265</v>
      </c>
      <c r="AR152" s="85" t="s">
        <v>179</v>
      </c>
      <c r="AS152" s="85">
        <v>0</v>
      </c>
      <c r="AT152" s="85">
        <v>0</v>
      </c>
      <c r="AU152" s="85"/>
      <c r="AV152" s="85"/>
      <c r="AW152" s="85"/>
      <c r="AX152" s="85"/>
      <c r="AY152" s="85"/>
      <c r="AZ152" s="85"/>
      <c r="BA152" s="85"/>
      <c r="BB152" s="85"/>
      <c r="BC152" s="85"/>
      <c r="BD152" s="85"/>
      <c r="BE152" s="85"/>
      <c r="BF152" s="85"/>
      <c r="BG152" s="85"/>
      <c r="BH152" s="85"/>
    </row>
    <row r="153" spans="1:60" x14ac:dyDescent="0.3">
      <c r="A153" s="70" t="s">
        <v>299</v>
      </c>
      <c r="B153" s="70" t="s">
        <v>1881</v>
      </c>
      <c r="C153" s="71"/>
      <c r="D153" s="72"/>
      <c r="E153" s="73"/>
      <c r="F153" s="74"/>
      <c r="G153" s="71"/>
      <c r="H153" s="75"/>
      <c r="I153" s="76"/>
      <c r="J153" s="76"/>
      <c r="K153" s="36"/>
      <c r="L153" s="83"/>
      <c r="M153" s="83"/>
      <c r="N153" s="78"/>
      <c r="O153" s="85" t="s">
        <v>418</v>
      </c>
      <c r="P153" s="87">
        <v>43863.052268518521</v>
      </c>
      <c r="Q153" s="85" t="s">
        <v>1902</v>
      </c>
      <c r="R153" s="85"/>
      <c r="S153" s="85"/>
      <c r="T153" s="85" t="s">
        <v>442</v>
      </c>
      <c r="U153" s="85"/>
      <c r="V153" s="88" t="s">
        <v>527</v>
      </c>
      <c r="W153" s="87">
        <v>43863.052268518521</v>
      </c>
      <c r="X153" s="90">
        <v>43863</v>
      </c>
      <c r="Y153" s="91" t="s">
        <v>2260</v>
      </c>
      <c r="Z153" s="88" t="s">
        <v>2631</v>
      </c>
      <c r="AA153" s="85"/>
      <c r="AB153" s="85"/>
      <c r="AC153" s="91" t="s">
        <v>3016</v>
      </c>
      <c r="AD153" s="85"/>
      <c r="AE153" s="85" t="b">
        <v>0</v>
      </c>
      <c r="AF153" s="85">
        <v>0</v>
      </c>
      <c r="AG153" s="91" t="s">
        <v>778</v>
      </c>
      <c r="AH153" s="85" t="b">
        <v>0</v>
      </c>
      <c r="AI153" s="85" t="s">
        <v>782</v>
      </c>
      <c r="AJ153" s="85"/>
      <c r="AK153" s="91" t="s">
        <v>778</v>
      </c>
      <c r="AL153" s="85" t="b">
        <v>0</v>
      </c>
      <c r="AM153" s="85">
        <v>59</v>
      </c>
      <c r="AN153" s="91" t="s">
        <v>3276</v>
      </c>
      <c r="AO153" s="85" t="s">
        <v>786</v>
      </c>
      <c r="AP153" s="85" t="b">
        <v>0</v>
      </c>
      <c r="AQ153" s="91" t="s">
        <v>3276</v>
      </c>
      <c r="AR153" s="85" t="s">
        <v>179</v>
      </c>
      <c r="AS153" s="85">
        <v>0</v>
      </c>
      <c r="AT153" s="85">
        <v>0</v>
      </c>
      <c r="AU153" s="85"/>
      <c r="AV153" s="85"/>
      <c r="AW153" s="85"/>
      <c r="AX153" s="85"/>
      <c r="AY153" s="85"/>
      <c r="AZ153" s="85"/>
      <c r="BA153" s="85"/>
      <c r="BB153" s="85"/>
      <c r="BC153" s="85"/>
      <c r="BD153" s="85"/>
      <c r="BE153" s="85"/>
      <c r="BF153" s="85"/>
      <c r="BG153" s="85"/>
      <c r="BH153" s="85"/>
    </row>
    <row r="154" spans="1:60" x14ac:dyDescent="0.3">
      <c r="A154" s="70" t="s">
        <v>1766</v>
      </c>
      <c r="B154" s="70" t="s">
        <v>1881</v>
      </c>
      <c r="C154" s="71"/>
      <c r="D154" s="72"/>
      <c r="E154" s="73"/>
      <c r="F154" s="74"/>
      <c r="G154" s="71"/>
      <c r="H154" s="75"/>
      <c r="I154" s="76"/>
      <c r="J154" s="76"/>
      <c r="K154" s="36"/>
      <c r="L154" s="83"/>
      <c r="M154" s="83"/>
      <c r="N154" s="78"/>
      <c r="O154" s="85" t="s">
        <v>418</v>
      </c>
      <c r="P154" s="87">
        <v>43863.065659722219</v>
      </c>
      <c r="Q154" s="85" t="s">
        <v>1902</v>
      </c>
      <c r="R154" s="85"/>
      <c r="S154" s="85"/>
      <c r="T154" s="85" t="s">
        <v>442</v>
      </c>
      <c r="U154" s="85"/>
      <c r="V154" s="88" t="s">
        <v>2033</v>
      </c>
      <c r="W154" s="87">
        <v>43863.065659722219</v>
      </c>
      <c r="X154" s="90">
        <v>43863</v>
      </c>
      <c r="Y154" s="91" t="s">
        <v>2261</v>
      </c>
      <c r="Z154" s="88" t="s">
        <v>2632</v>
      </c>
      <c r="AA154" s="85"/>
      <c r="AB154" s="85"/>
      <c r="AC154" s="91" t="s">
        <v>3017</v>
      </c>
      <c r="AD154" s="85"/>
      <c r="AE154" s="85" t="b">
        <v>0</v>
      </c>
      <c r="AF154" s="85">
        <v>0</v>
      </c>
      <c r="AG154" s="91" t="s">
        <v>778</v>
      </c>
      <c r="AH154" s="85" t="b">
        <v>0</v>
      </c>
      <c r="AI154" s="85" t="s">
        <v>782</v>
      </c>
      <c r="AJ154" s="85"/>
      <c r="AK154" s="91" t="s">
        <v>778</v>
      </c>
      <c r="AL154" s="85" t="b">
        <v>0</v>
      </c>
      <c r="AM154" s="85">
        <v>59</v>
      </c>
      <c r="AN154" s="91" t="s">
        <v>3276</v>
      </c>
      <c r="AO154" s="85" t="s">
        <v>787</v>
      </c>
      <c r="AP154" s="85" t="b">
        <v>0</v>
      </c>
      <c r="AQ154" s="91" t="s">
        <v>3276</v>
      </c>
      <c r="AR154" s="85" t="s">
        <v>179</v>
      </c>
      <c r="AS154" s="85">
        <v>0</v>
      </c>
      <c r="AT154" s="85">
        <v>0</v>
      </c>
      <c r="AU154" s="85"/>
      <c r="AV154" s="85"/>
      <c r="AW154" s="85"/>
      <c r="AX154" s="85"/>
      <c r="AY154" s="85"/>
      <c r="AZ154" s="85"/>
      <c r="BA154" s="85"/>
      <c r="BB154" s="85"/>
      <c r="BC154" s="85"/>
      <c r="BD154" s="85"/>
      <c r="BE154" s="85"/>
      <c r="BF154" s="85"/>
      <c r="BG154" s="85"/>
      <c r="BH154" s="85"/>
    </row>
    <row r="155" spans="1:60" x14ac:dyDescent="0.3">
      <c r="A155" s="70" t="s">
        <v>365</v>
      </c>
      <c r="B155" s="70" t="s">
        <v>405</v>
      </c>
      <c r="C155" s="71"/>
      <c r="D155" s="72"/>
      <c r="E155" s="73"/>
      <c r="F155" s="74"/>
      <c r="G155" s="71"/>
      <c r="H155" s="75"/>
      <c r="I155" s="76"/>
      <c r="J155" s="76"/>
      <c r="K155" s="36"/>
      <c r="L155" s="83"/>
      <c r="M155" s="83"/>
      <c r="N155" s="78"/>
      <c r="O155" s="85" t="s">
        <v>418</v>
      </c>
      <c r="P155" s="87">
        <v>43863.075428240743</v>
      </c>
      <c r="Q155" s="85" t="s">
        <v>431</v>
      </c>
      <c r="R155" s="85"/>
      <c r="S155" s="85"/>
      <c r="T155" s="85"/>
      <c r="U155" s="85"/>
      <c r="V155" s="88" t="s">
        <v>589</v>
      </c>
      <c r="W155" s="87">
        <v>43863.075428240743</v>
      </c>
      <c r="X155" s="90">
        <v>43863</v>
      </c>
      <c r="Y155" s="91" t="s">
        <v>674</v>
      </c>
      <c r="Z155" s="88" t="s">
        <v>720</v>
      </c>
      <c r="AA155" s="85"/>
      <c r="AB155" s="85"/>
      <c r="AC155" s="91" t="s">
        <v>762</v>
      </c>
      <c r="AD155" s="85"/>
      <c r="AE155" s="85" t="b">
        <v>0</v>
      </c>
      <c r="AF155" s="85">
        <v>0</v>
      </c>
      <c r="AG155" s="91" t="s">
        <v>778</v>
      </c>
      <c r="AH155" s="85" t="b">
        <v>0</v>
      </c>
      <c r="AI155" s="85" t="s">
        <v>782</v>
      </c>
      <c r="AJ155" s="85"/>
      <c r="AK155" s="91" t="s">
        <v>778</v>
      </c>
      <c r="AL155" s="85" t="b">
        <v>0</v>
      </c>
      <c r="AM155" s="85">
        <v>31</v>
      </c>
      <c r="AN155" s="91" t="s">
        <v>773</v>
      </c>
      <c r="AO155" s="85" t="s">
        <v>786</v>
      </c>
      <c r="AP155" s="85" t="b">
        <v>0</v>
      </c>
      <c r="AQ155" s="91" t="s">
        <v>773</v>
      </c>
      <c r="AR155" s="85" t="s">
        <v>179</v>
      </c>
      <c r="AS155" s="85">
        <v>0</v>
      </c>
      <c r="AT155" s="85">
        <v>0</v>
      </c>
      <c r="AU155" s="85"/>
      <c r="AV155" s="85"/>
      <c r="AW155" s="85"/>
      <c r="AX155" s="85"/>
      <c r="AY155" s="85"/>
      <c r="AZ155" s="85"/>
      <c r="BA155" s="85"/>
      <c r="BB155" s="85"/>
      <c r="BC155" s="85"/>
      <c r="BD155" s="85"/>
      <c r="BE155" s="85"/>
      <c r="BF155" s="85"/>
      <c r="BG155" s="85"/>
      <c r="BH155" s="85"/>
    </row>
    <row r="156" spans="1:60" x14ac:dyDescent="0.3">
      <c r="A156" s="70" t="s">
        <v>1767</v>
      </c>
      <c r="B156" s="70" t="s">
        <v>404</v>
      </c>
      <c r="C156" s="71"/>
      <c r="D156" s="72"/>
      <c r="E156" s="73"/>
      <c r="F156" s="74"/>
      <c r="G156" s="71"/>
      <c r="H156" s="75"/>
      <c r="I156" s="76"/>
      <c r="J156" s="76"/>
      <c r="K156" s="36"/>
      <c r="L156" s="83"/>
      <c r="M156" s="83"/>
      <c r="N156" s="78"/>
      <c r="O156" s="85" t="s">
        <v>418</v>
      </c>
      <c r="P156" s="87">
        <v>43863.086701388886</v>
      </c>
      <c r="Q156" s="85" t="s">
        <v>1898</v>
      </c>
      <c r="R156" s="85"/>
      <c r="S156" s="85"/>
      <c r="T156" s="85"/>
      <c r="U156" s="85"/>
      <c r="V156" s="88" t="s">
        <v>2034</v>
      </c>
      <c r="W156" s="87">
        <v>43863.086701388886</v>
      </c>
      <c r="X156" s="90">
        <v>43863</v>
      </c>
      <c r="Y156" s="91" t="s">
        <v>2262</v>
      </c>
      <c r="Z156" s="88" t="s">
        <v>2633</v>
      </c>
      <c r="AA156" s="85"/>
      <c r="AB156" s="85"/>
      <c r="AC156" s="91" t="s">
        <v>3018</v>
      </c>
      <c r="AD156" s="85"/>
      <c r="AE156" s="85" t="b">
        <v>0</v>
      </c>
      <c r="AF156" s="85">
        <v>0</v>
      </c>
      <c r="AG156" s="91" t="s">
        <v>778</v>
      </c>
      <c r="AH156" s="85" t="b">
        <v>0</v>
      </c>
      <c r="AI156" s="85" t="s">
        <v>782</v>
      </c>
      <c r="AJ156" s="85"/>
      <c r="AK156" s="91" t="s">
        <v>778</v>
      </c>
      <c r="AL156" s="85" t="b">
        <v>0</v>
      </c>
      <c r="AM156" s="85">
        <v>91</v>
      </c>
      <c r="AN156" s="91" t="s">
        <v>3265</v>
      </c>
      <c r="AO156" s="85" t="s">
        <v>786</v>
      </c>
      <c r="AP156" s="85" t="b">
        <v>0</v>
      </c>
      <c r="AQ156" s="91" t="s">
        <v>3265</v>
      </c>
      <c r="AR156" s="85" t="s">
        <v>179</v>
      </c>
      <c r="AS156" s="85">
        <v>0</v>
      </c>
      <c r="AT156" s="85">
        <v>0</v>
      </c>
      <c r="AU156" s="85"/>
      <c r="AV156" s="85"/>
      <c r="AW156" s="85"/>
      <c r="AX156" s="85"/>
      <c r="AY156" s="85"/>
      <c r="AZ156" s="85"/>
      <c r="BA156" s="85"/>
      <c r="BB156" s="85"/>
      <c r="BC156" s="85"/>
      <c r="BD156" s="85"/>
      <c r="BE156" s="85"/>
      <c r="BF156" s="85"/>
      <c r="BG156" s="85"/>
      <c r="BH156" s="85"/>
    </row>
    <row r="157" spans="1:60" x14ac:dyDescent="0.3">
      <c r="A157" s="70" t="s">
        <v>366</v>
      </c>
      <c r="B157" s="70" t="s">
        <v>1881</v>
      </c>
      <c r="C157" s="71"/>
      <c r="D157" s="72"/>
      <c r="E157" s="73"/>
      <c r="F157" s="74"/>
      <c r="G157" s="71"/>
      <c r="H157" s="75"/>
      <c r="I157" s="76"/>
      <c r="J157" s="76"/>
      <c r="K157" s="36"/>
      <c r="L157" s="83"/>
      <c r="M157" s="83"/>
      <c r="N157" s="78"/>
      <c r="O157" s="85" t="s">
        <v>418</v>
      </c>
      <c r="P157" s="87">
        <v>43863.092303240737</v>
      </c>
      <c r="Q157" s="85" t="s">
        <v>1902</v>
      </c>
      <c r="R157" s="85"/>
      <c r="S157" s="85"/>
      <c r="T157" s="85" t="s">
        <v>442</v>
      </c>
      <c r="U157" s="85"/>
      <c r="V157" s="88" t="s">
        <v>1487</v>
      </c>
      <c r="W157" s="87">
        <v>43863.092303240737</v>
      </c>
      <c r="X157" s="90">
        <v>43863</v>
      </c>
      <c r="Y157" s="91" t="s">
        <v>2263</v>
      </c>
      <c r="Z157" s="88" t="s">
        <v>2634</v>
      </c>
      <c r="AA157" s="85"/>
      <c r="AB157" s="85"/>
      <c r="AC157" s="91" t="s">
        <v>3019</v>
      </c>
      <c r="AD157" s="85"/>
      <c r="AE157" s="85" t="b">
        <v>0</v>
      </c>
      <c r="AF157" s="85">
        <v>0</v>
      </c>
      <c r="AG157" s="91" t="s">
        <v>778</v>
      </c>
      <c r="AH157" s="85" t="b">
        <v>0</v>
      </c>
      <c r="AI157" s="85" t="s">
        <v>782</v>
      </c>
      <c r="AJ157" s="85"/>
      <c r="AK157" s="91" t="s">
        <v>778</v>
      </c>
      <c r="AL157" s="85" t="b">
        <v>0</v>
      </c>
      <c r="AM157" s="85">
        <v>59</v>
      </c>
      <c r="AN157" s="91" t="s">
        <v>3276</v>
      </c>
      <c r="AO157" s="85" t="s">
        <v>789</v>
      </c>
      <c r="AP157" s="85" t="b">
        <v>0</v>
      </c>
      <c r="AQ157" s="91" t="s">
        <v>3276</v>
      </c>
      <c r="AR157" s="85" t="s">
        <v>179</v>
      </c>
      <c r="AS157" s="85">
        <v>0</v>
      </c>
      <c r="AT157" s="85">
        <v>0</v>
      </c>
      <c r="AU157" s="85"/>
      <c r="AV157" s="85"/>
      <c r="AW157" s="85"/>
      <c r="AX157" s="85"/>
      <c r="AY157" s="85"/>
      <c r="AZ157" s="85"/>
      <c r="BA157" s="85"/>
      <c r="BB157" s="85"/>
      <c r="BC157" s="85"/>
      <c r="BD157" s="85"/>
      <c r="BE157" s="85"/>
      <c r="BF157" s="85"/>
      <c r="BG157" s="85"/>
      <c r="BH157" s="85"/>
    </row>
    <row r="158" spans="1:60" x14ac:dyDescent="0.3">
      <c r="A158" s="70" t="s">
        <v>367</v>
      </c>
      <c r="B158" s="70" t="s">
        <v>333</v>
      </c>
      <c r="C158" s="71"/>
      <c r="D158" s="72"/>
      <c r="E158" s="73"/>
      <c r="F158" s="74"/>
      <c r="G158" s="71"/>
      <c r="H158" s="75"/>
      <c r="I158" s="76"/>
      <c r="J158" s="76"/>
      <c r="K158" s="36"/>
      <c r="L158" s="83"/>
      <c r="M158" s="83"/>
      <c r="N158" s="78"/>
      <c r="O158" s="85" t="s">
        <v>418</v>
      </c>
      <c r="P158" s="87">
        <v>43863.106122685182</v>
      </c>
      <c r="Q158" s="85" t="s">
        <v>1903</v>
      </c>
      <c r="R158" s="85"/>
      <c r="S158" s="85"/>
      <c r="T158" s="85" t="s">
        <v>442</v>
      </c>
      <c r="U158" s="85"/>
      <c r="V158" s="88" t="s">
        <v>590</v>
      </c>
      <c r="W158" s="87">
        <v>43863.106122685182</v>
      </c>
      <c r="X158" s="90">
        <v>43863</v>
      </c>
      <c r="Y158" s="91" t="s">
        <v>640</v>
      </c>
      <c r="Z158" s="88" t="s">
        <v>2635</v>
      </c>
      <c r="AA158" s="85"/>
      <c r="AB158" s="85"/>
      <c r="AC158" s="91" t="s">
        <v>3020</v>
      </c>
      <c r="AD158" s="85"/>
      <c r="AE158" s="85" t="b">
        <v>0</v>
      </c>
      <c r="AF158" s="85">
        <v>0</v>
      </c>
      <c r="AG158" s="91" t="s">
        <v>778</v>
      </c>
      <c r="AH158" s="85" t="b">
        <v>0</v>
      </c>
      <c r="AI158" s="85" t="s">
        <v>782</v>
      </c>
      <c r="AJ158" s="85"/>
      <c r="AK158" s="91" t="s">
        <v>778</v>
      </c>
      <c r="AL158" s="85" t="b">
        <v>0</v>
      </c>
      <c r="AM158" s="85">
        <v>45</v>
      </c>
      <c r="AN158" s="91" t="s">
        <v>3258</v>
      </c>
      <c r="AO158" s="85" t="s">
        <v>786</v>
      </c>
      <c r="AP158" s="85" t="b">
        <v>0</v>
      </c>
      <c r="AQ158" s="91" t="s">
        <v>3258</v>
      </c>
      <c r="AR158" s="85" t="s">
        <v>179</v>
      </c>
      <c r="AS158" s="85">
        <v>0</v>
      </c>
      <c r="AT158" s="85">
        <v>0</v>
      </c>
      <c r="AU158" s="85"/>
      <c r="AV158" s="85"/>
      <c r="AW158" s="85"/>
      <c r="AX158" s="85"/>
      <c r="AY158" s="85"/>
      <c r="AZ158" s="85"/>
      <c r="BA158" s="85"/>
      <c r="BB158" s="85"/>
      <c r="BC158" s="85"/>
      <c r="BD158" s="85"/>
      <c r="BE158" s="85"/>
      <c r="BF158" s="85"/>
      <c r="BG158" s="85"/>
      <c r="BH158" s="85"/>
    </row>
    <row r="159" spans="1:60" x14ac:dyDescent="0.3">
      <c r="A159" s="70" t="s">
        <v>369</v>
      </c>
      <c r="B159" s="70" t="s">
        <v>392</v>
      </c>
      <c r="C159" s="71"/>
      <c r="D159" s="72"/>
      <c r="E159" s="73"/>
      <c r="F159" s="74"/>
      <c r="G159" s="71"/>
      <c r="H159" s="75"/>
      <c r="I159" s="76"/>
      <c r="J159" s="76"/>
      <c r="K159" s="36"/>
      <c r="L159" s="83"/>
      <c r="M159" s="83"/>
      <c r="N159" s="78"/>
      <c r="O159" s="85" t="s">
        <v>418</v>
      </c>
      <c r="P159" s="87">
        <v>43863.118900462963</v>
      </c>
      <c r="Q159" s="85" t="s">
        <v>423</v>
      </c>
      <c r="R159" s="85"/>
      <c r="S159" s="85"/>
      <c r="T159" s="85"/>
      <c r="U159" s="85"/>
      <c r="V159" s="88" t="s">
        <v>592</v>
      </c>
      <c r="W159" s="87">
        <v>43863.118900462963</v>
      </c>
      <c r="X159" s="90">
        <v>43863</v>
      </c>
      <c r="Y159" s="91" t="s">
        <v>675</v>
      </c>
      <c r="Z159" s="88" t="s">
        <v>721</v>
      </c>
      <c r="AA159" s="85"/>
      <c r="AB159" s="85"/>
      <c r="AC159" s="91" t="s">
        <v>763</v>
      </c>
      <c r="AD159" s="85"/>
      <c r="AE159" s="85" t="b">
        <v>0</v>
      </c>
      <c r="AF159" s="85">
        <v>0</v>
      </c>
      <c r="AG159" s="91" t="s">
        <v>778</v>
      </c>
      <c r="AH159" s="85" t="b">
        <v>0</v>
      </c>
      <c r="AI159" s="85" t="s">
        <v>782</v>
      </c>
      <c r="AJ159" s="85"/>
      <c r="AK159" s="91" t="s">
        <v>778</v>
      </c>
      <c r="AL159" s="85" t="b">
        <v>0</v>
      </c>
      <c r="AM159" s="85">
        <v>5</v>
      </c>
      <c r="AN159" s="91" t="s">
        <v>769</v>
      </c>
      <c r="AO159" s="85" t="s">
        <v>786</v>
      </c>
      <c r="AP159" s="85" t="b">
        <v>0</v>
      </c>
      <c r="AQ159" s="91" t="s">
        <v>769</v>
      </c>
      <c r="AR159" s="85" t="s">
        <v>179</v>
      </c>
      <c r="AS159" s="85">
        <v>0</v>
      </c>
      <c r="AT159" s="85">
        <v>0</v>
      </c>
      <c r="AU159" s="85"/>
      <c r="AV159" s="85"/>
      <c r="AW159" s="85"/>
      <c r="AX159" s="85"/>
      <c r="AY159" s="85"/>
      <c r="AZ159" s="85"/>
      <c r="BA159" s="85"/>
      <c r="BB159" s="85"/>
      <c r="BC159" s="85"/>
      <c r="BD159" s="85"/>
      <c r="BE159" s="85"/>
      <c r="BF159" s="85"/>
      <c r="BG159" s="85"/>
      <c r="BH159" s="85"/>
    </row>
    <row r="160" spans="1:60" x14ac:dyDescent="0.3">
      <c r="A160" s="70" t="s">
        <v>1768</v>
      </c>
      <c r="B160" s="70" t="s">
        <v>1881</v>
      </c>
      <c r="C160" s="71"/>
      <c r="D160" s="72"/>
      <c r="E160" s="73"/>
      <c r="F160" s="74"/>
      <c r="G160" s="71"/>
      <c r="H160" s="75"/>
      <c r="I160" s="76"/>
      <c r="J160" s="76"/>
      <c r="K160" s="36"/>
      <c r="L160" s="83"/>
      <c r="M160" s="83"/>
      <c r="N160" s="78"/>
      <c r="O160" s="85" t="s">
        <v>418</v>
      </c>
      <c r="P160" s="87">
        <v>43863.120787037034</v>
      </c>
      <c r="Q160" s="85" t="s">
        <v>1902</v>
      </c>
      <c r="R160" s="85"/>
      <c r="S160" s="85"/>
      <c r="T160" s="85" t="s">
        <v>442</v>
      </c>
      <c r="U160" s="85"/>
      <c r="V160" s="88" t="s">
        <v>2035</v>
      </c>
      <c r="W160" s="87">
        <v>43863.120787037034</v>
      </c>
      <c r="X160" s="90">
        <v>43863</v>
      </c>
      <c r="Y160" s="91" t="s">
        <v>2264</v>
      </c>
      <c r="Z160" s="88" t="s">
        <v>2636</v>
      </c>
      <c r="AA160" s="85"/>
      <c r="AB160" s="85"/>
      <c r="AC160" s="91" t="s">
        <v>3021</v>
      </c>
      <c r="AD160" s="85"/>
      <c r="AE160" s="85" t="b">
        <v>0</v>
      </c>
      <c r="AF160" s="85">
        <v>0</v>
      </c>
      <c r="AG160" s="91" t="s">
        <v>778</v>
      </c>
      <c r="AH160" s="85" t="b">
        <v>0</v>
      </c>
      <c r="AI160" s="85" t="s">
        <v>782</v>
      </c>
      <c r="AJ160" s="85"/>
      <c r="AK160" s="91" t="s">
        <v>778</v>
      </c>
      <c r="AL160" s="85" t="b">
        <v>0</v>
      </c>
      <c r="AM160" s="85">
        <v>59</v>
      </c>
      <c r="AN160" s="91" t="s">
        <v>3276</v>
      </c>
      <c r="AO160" s="85" t="s">
        <v>787</v>
      </c>
      <c r="AP160" s="85" t="b">
        <v>0</v>
      </c>
      <c r="AQ160" s="91" t="s">
        <v>3276</v>
      </c>
      <c r="AR160" s="85" t="s">
        <v>179</v>
      </c>
      <c r="AS160" s="85">
        <v>0</v>
      </c>
      <c r="AT160" s="85">
        <v>0</v>
      </c>
      <c r="AU160" s="85"/>
      <c r="AV160" s="85"/>
      <c r="AW160" s="85"/>
      <c r="AX160" s="85"/>
      <c r="AY160" s="85"/>
      <c r="AZ160" s="85"/>
      <c r="BA160" s="85"/>
      <c r="BB160" s="85"/>
      <c r="BC160" s="85"/>
      <c r="BD160" s="85"/>
      <c r="BE160" s="85"/>
      <c r="BF160" s="85"/>
      <c r="BG160" s="85"/>
      <c r="BH160" s="85"/>
    </row>
    <row r="161" spans="1:60" x14ac:dyDescent="0.3">
      <c r="A161" s="70" t="s">
        <v>1769</v>
      </c>
      <c r="B161" s="70" t="s">
        <v>333</v>
      </c>
      <c r="C161" s="71"/>
      <c r="D161" s="72"/>
      <c r="E161" s="73"/>
      <c r="F161" s="74"/>
      <c r="G161" s="71"/>
      <c r="H161" s="75"/>
      <c r="I161" s="76"/>
      <c r="J161" s="76"/>
      <c r="K161" s="36"/>
      <c r="L161" s="83"/>
      <c r="M161" s="83"/>
      <c r="N161" s="78"/>
      <c r="O161" s="85" t="s">
        <v>418</v>
      </c>
      <c r="P161" s="87">
        <v>43863.120798611111</v>
      </c>
      <c r="Q161" s="85" t="s">
        <v>1903</v>
      </c>
      <c r="R161" s="85"/>
      <c r="S161" s="85"/>
      <c r="T161" s="85" t="s">
        <v>442</v>
      </c>
      <c r="U161" s="85"/>
      <c r="V161" s="88" t="s">
        <v>2036</v>
      </c>
      <c r="W161" s="87">
        <v>43863.120798611111</v>
      </c>
      <c r="X161" s="90">
        <v>43863</v>
      </c>
      <c r="Y161" s="91" t="s">
        <v>2265</v>
      </c>
      <c r="Z161" s="88" t="s">
        <v>2637</v>
      </c>
      <c r="AA161" s="85"/>
      <c r="AB161" s="85"/>
      <c r="AC161" s="91" t="s">
        <v>3022</v>
      </c>
      <c r="AD161" s="85"/>
      <c r="AE161" s="85" t="b">
        <v>0</v>
      </c>
      <c r="AF161" s="85">
        <v>0</v>
      </c>
      <c r="AG161" s="91" t="s">
        <v>778</v>
      </c>
      <c r="AH161" s="85" t="b">
        <v>0</v>
      </c>
      <c r="AI161" s="85" t="s">
        <v>782</v>
      </c>
      <c r="AJ161" s="85"/>
      <c r="AK161" s="91" t="s">
        <v>778</v>
      </c>
      <c r="AL161" s="85" t="b">
        <v>0</v>
      </c>
      <c r="AM161" s="85">
        <v>45</v>
      </c>
      <c r="AN161" s="91" t="s">
        <v>3258</v>
      </c>
      <c r="AO161" s="85" t="s">
        <v>786</v>
      </c>
      <c r="AP161" s="85" t="b">
        <v>0</v>
      </c>
      <c r="AQ161" s="91" t="s">
        <v>3258</v>
      </c>
      <c r="AR161" s="85" t="s">
        <v>179</v>
      </c>
      <c r="AS161" s="85">
        <v>0</v>
      </c>
      <c r="AT161" s="85">
        <v>0</v>
      </c>
      <c r="AU161" s="85"/>
      <c r="AV161" s="85"/>
      <c r="AW161" s="85"/>
      <c r="AX161" s="85"/>
      <c r="AY161" s="85"/>
      <c r="AZ161" s="85"/>
      <c r="BA161" s="85"/>
      <c r="BB161" s="85"/>
      <c r="BC161" s="85"/>
      <c r="BD161" s="85"/>
      <c r="BE161" s="85"/>
      <c r="BF161" s="85"/>
      <c r="BG161" s="85"/>
      <c r="BH161" s="85"/>
    </row>
    <row r="162" spans="1:60" x14ac:dyDescent="0.3">
      <c r="A162" s="70" t="s">
        <v>1770</v>
      </c>
      <c r="B162" s="70" t="s">
        <v>1881</v>
      </c>
      <c r="C162" s="71"/>
      <c r="D162" s="72"/>
      <c r="E162" s="73"/>
      <c r="F162" s="74"/>
      <c r="G162" s="71"/>
      <c r="H162" s="75"/>
      <c r="I162" s="76"/>
      <c r="J162" s="76"/>
      <c r="K162" s="36"/>
      <c r="L162" s="83"/>
      <c r="M162" s="83"/>
      <c r="N162" s="78"/>
      <c r="O162" s="85" t="s">
        <v>418</v>
      </c>
      <c r="P162" s="87">
        <v>43863.124421296299</v>
      </c>
      <c r="Q162" s="85" t="s">
        <v>1902</v>
      </c>
      <c r="R162" s="85"/>
      <c r="S162" s="85"/>
      <c r="T162" s="85" t="s">
        <v>442</v>
      </c>
      <c r="U162" s="85"/>
      <c r="V162" s="88" t="s">
        <v>2037</v>
      </c>
      <c r="W162" s="87">
        <v>43863.124421296299</v>
      </c>
      <c r="X162" s="90">
        <v>43863</v>
      </c>
      <c r="Y162" s="91" t="s">
        <v>2266</v>
      </c>
      <c r="Z162" s="88" t="s">
        <v>2638</v>
      </c>
      <c r="AA162" s="85"/>
      <c r="AB162" s="85"/>
      <c r="AC162" s="91" t="s">
        <v>3023</v>
      </c>
      <c r="AD162" s="85"/>
      <c r="AE162" s="85" t="b">
        <v>0</v>
      </c>
      <c r="AF162" s="85">
        <v>0</v>
      </c>
      <c r="AG162" s="91" t="s">
        <v>778</v>
      </c>
      <c r="AH162" s="85" t="b">
        <v>0</v>
      </c>
      <c r="AI162" s="85" t="s">
        <v>782</v>
      </c>
      <c r="AJ162" s="85"/>
      <c r="AK162" s="91" t="s">
        <v>778</v>
      </c>
      <c r="AL162" s="85" t="b">
        <v>0</v>
      </c>
      <c r="AM162" s="85">
        <v>59</v>
      </c>
      <c r="AN162" s="91" t="s">
        <v>3276</v>
      </c>
      <c r="AO162" s="85" t="s">
        <v>786</v>
      </c>
      <c r="AP162" s="85" t="b">
        <v>0</v>
      </c>
      <c r="AQ162" s="91" t="s">
        <v>3276</v>
      </c>
      <c r="AR162" s="85" t="s">
        <v>179</v>
      </c>
      <c r="AS162" s="85">
        <v>0</v>
      </c>
      <c r="AT162" s="85">
        <v>0</v>
      </c>
      <c r="AU162" s="85"/>
      <c r="AV162" s="85"/>
      <c r="AW162" s="85"/>
      <c r="AX162" s="85"/>
      <c r="AY162" s="85"/>
      <c r="AZ162" s="85"/>
      <c r="BA162" s="85"/>
      <c r="BB162" s="85"/>
      <c r="BC162" s="85"/>
      <c r="BD162" s="85"/>
      <c r="BE162" s="85"/>
      <c r="BF162" s="85"/>
      <c r="BG162" s="85"/>
      <c r="BH162" s="85"/>
    </row>
    <row r="163" spans="1:60" x14ac:dyDescent="0.3">
      <c r="A163" s="70" t="s">
        <v>372</v>
      </c>
      <c r="B163" s="70" t="s">
        <v>404</v>
      </c>
      <c r="C163" s="71"/>
      <c r="D163" s="72"/>
      <c r="E163" s="73"/>
      <c r="F163" s="74"/>
      <c r="G163" s="71"/>
      <c r="H163" s="75"/>
      <c r="I163" s="76"/>
      <c r="J163" s="76"/>
      <c r="K163" s="36"/>
      <c r="L163" s="83"/>
      <c r="M163" s="83"/>
      <c r="N163" s="78"/>
      <c r="O163" s="85" t="s">
        <v>418</v>
      </c>
      <c r="P163" s="87">
        <v>43863.09574074074</v>
      </c>
      <c r="Q163" s="85" t="s">
        <v>1898</v>
      </c>
      <c r="R163" s="85"/>
      <c r="S163" s="85"/>
      <c r="T163" s="85"/>
      <c r="U163" s="85"/>
      <c r="V163" s="88" t="s">
        <v>595</v>
      </c>
      <c r="W163" s="87">
        <v>43863.09574074074</v>
      </c>
      <c r="X163" s="90">
        <v>43863</v>
      </c>
      <c r="Y163" s="91" t="s">
        <v>2267</v>
      </c>
      <c r="Z163" s="88" t="s">
        <v>2639</v>
      </c>
      <c r="AA163" s="85"/>
      <c r="AB163" s="85"/>
      <c r="AC163" s="91" t="s">
        <v>3024</v>
      </c>
      <c r="AD163" s="85"/>
      <c r="AE163" s="85" t="b">
        <v>0</v>
      </c>
      <c r="AF163" s="85">
        <v>0</v>
      </c>
      <c r="AG163" s="91" t="s">
        <v>778</v>
      </c>
      <c r="AH163" s="85" t="b">
        <v>0</v>
      </c>
      <c r="AI163" s="85" t="s">
        <v>782</v>
      </c>
      <c r="AJ163" s="85"/>
      <c r="AK163" s="91" t="s">
        <v>778</v>
      </c>
      <c r="AL163" s="85" t="b">
        <v>0</v>
      </c>
      <c r="AM163" s="85">
        <v>91</v>
      </c>
      <c r="AN163" s="91" t="s">
        <v>3265</v>
      </c>
      <c r="AO163" s="85" t="s">
        <v>787</v>
      </c>
      <c r="AP163" s="85" t="b">
        <v>0</v>
      </c>
      <c r="AQ163" s="91" t="s">
        <v>3265</v>
      </c>
      <c r="AR163" s="85" t="s">
        <v>179</v>
      </c>
      <c r="AS163" s="85">
        <v>0</v>
      </c>
      <c r="AT163" s="85">
        <v>0</v>
      </c>
      <c r="AU163" s="85"/>
      <c r="AV163" s="85"/>
      <c r="AW163" s="85"/>
      <c r="AX163" s="85"/>
      <c r="AY163" s="85"/>
      <c r="AZ163" s="85"/>
      <c r="BA163" s="85"/>
      <c r="BB163" s="85"/>
      <c r="BC163" s="85"/>
      <c r="BD163" s="85"/>
      <c r="BE163" s="85"/>
      <c r="BF163" s="85"/>
      <c r="BG163" s="85"/>
      <c r="BH163" s="85"/>
    </row>
    <row r="164" spans="1:60" x14ac:dyDescent="0.3">
      <c r="A164" s="70" t="s">
        <v>372</v>
      </c>
      <c r="B164" s="70" t="s">
        <v>1881</v>
      </c>
      <c r="C164" s="71"/>
      <c r="D164" s="72"/>
      <c r="E164" s="73"/>
      <c r="F164" s="74"/>
      <c r="G164" s="71"/>
      <c r="H164" s="75"/>
      <c r="I164" s="76"/>
      <c r="J164" s="76"/>
      <c r="K164" s="36"/>
      <c r="L164" s="83"/>
      <c r="M164" s="83"/>
      <c r="N164" s="78"/>
      <c r="O164" s="85" t="s">
        <v>418</v>
      </c>
      <c r="P164" s="87">
        <v>43863.12777777778</v>
      </c>
      <c r="Q164" s="85" t="s">
        <v>1902</v>
      </c>
      <c r="R164" s="85"/>
      <c r="S164" s="85"/>
      <c r="T164" s="85" t="s">
        <v>442</v>
      </c>
      <c r="U164" s="85"/>
      <c r="V164" s="88" t="s">
        <v>595</v>
      </c>
      <c r="W164" s="87">
        <v>43863.12777777778</v>
      </c>
      <c r="X164" s="90">
        <v>43863</v>
      </c>
      <c r="Y164" s="91" t="s">
        <v>2268</v>
      </c>
      <c r="Z164" s="88" t="s">
        <v>2640</v>
      </c>
      <c r="AA164" s="85"/>
      <c r="AB164" s="85"/>
      <c r="AC164" s="91" t="s">
        <v>3025</v>
      </c>
      <c r="AD164" s="85"/>
      <c r="AE164" s="85" t="b">
        <v>0</v>
      </c>
      <c r="AF164" s="85">
        <v>0</v>
      </c>
      <c r="AG164" s="91" t="s">
        <v>778</v>
      </c>
      <c r="AH164" s="85" t="b">
        <v>0</v>
      </c>
      <c r="AI164" s="85" t="s">
        <v>782</v>
      </c>
      <c r="AJ164" s="85"/>
      <c r="AK164" s="91" t="s">
        <v>778</v>
      </c>
      <c r="AL164" s="85" t="b">
        <v>0</v>
      </c>
      <c r="AM164" s="85">
        <v>59</v>
      </c>
      <c r="AN164" s="91" t="s">
        <v>3276</v>
      </c>
      <c r="AO164" s="85" t="s">
        <v>787</v>
      </c>
      <c r="AP164" s="85" t="b">
        <v>0</v>
      </c>
      <c r="AQ164" s="91" t="s">
        <v>3276</v>
      </c>
      <c r="AR164" s="85" t="s">
        <v>179</v>
      </c>
      <c r="AS164" s="85">
        <v>0</v>
      </c>
      <c r="AT164" s="85">
        <v>0</v>
      </c>
      <c r="AU164" s="85"/>
      <c r="AV164" s="85"/>
      <c r="AW164" s="85"/>
      <c r="AX164" s="85"/>
      <c r="AY164" s="85"/>
      <c r="AZ164" s="85"/>
      <c r="BA164" s="85"/>
      <c r="BB164" s="85"/>
      <c r="BC164" s="85"/>
      <c r="BD164" s="85"/>
      <c r="BE164" s="85"/>
      <c r="BF164" s="85"/>
      <c r="BG164" s="85"/>
      <c r="BH164" s="85"/>
    </row>
    <row r="165" spans="1:60" x14ac:dyDescent="0.3">
      <c r="A165" s="70" t="s">
        <v>387</v>
      </c>
      <c r="B165" s="70" t="s">
        <v>1881</v>
      </c>
      <c r="C165" s="71"/>
      <c r="D165" s="72"/>
      <c r="E165" s="73"/>
      <c r="F165" s="74"/>
      <c r="G165" s="71"/>
      <c r="H165" s="75"/>
      <c r="I165" s="76"/>
      <c r="J165" s="76"/>
      <c r="K165" s="36"/>
      <c r="L165" s="83"/>
      <c r="M165" s="83"/>
      <c r="N165" s="78"/>
      <c r="O165" s="85" t="s">
        <v>418</v>
      </c>
      <c r="P165" s="87">
        <v>43863.139293981483</v>
      </c>
      <c r="Q165" s="85" t="s">
        <v>1902</v>
      </c>
      <c r="R165" s="85"/>
      <c r="S165" s="85"/>
      <c r="T165" s="85" t="s">
        <v>442</v>
      </c>
      <c r="U165" s="85"/>
      <c r="V165" s="88" t="s">
        <v>608</v>
      </c>
      <c r="W165" s="87">
        <v>43863.139293981483</v>
      </c>
      <c r="X165" s="90">
        <v>43863</v>
      </c>
      <c r="Y165" s="91" t="s">
        <v>2269</v>
      </c>
      <c r="Z165" s="88" t="s">
        <v>2641</v>
      </c>
      <c r="AA165" s="85"/>
      <c r="AB165" s="85"/>
      <c r="AC165" s="91" t="s">
        <v>3026</v>
      </c>
      <c r="AD165" s="85"/>
      <c r="AE165" s="85" t="b">
        <v>0</v>
      </c>
      <c r="AF165" s="85">
        <v>0</v>
      </c>
      <c r="AG165" s="91" t="s">
        <v>778</v>
      </c>
      <c r="AH165" s="85" t="b">
        <v>0</v>
      </c>
      <c r="AI165" s="85" t="s">
        <v>782</v>
      </c>
      <c r="AJ165" s="85"/>
      <c r="AK165" s="91" t="s">
        <v>778</v>
      </c>
      <c r="AL165" s="85" t="b">
        <v>0</v>
      </c>
      <c r="AM165" s="85">
        <v>59</v>
      </c>
      <c r="AN165" s="91" t="s">
        <v>3276</v>
      </c>
      <c r="AO165" s="85" t="s">
        <v>786</v>
      </c>
      <c r="AP165" s="85" t="b">
        <v>0</v>
      </c>
      <c r="AQ165" s="91" t="s">
        <v>3276</v>
      </c>
      <c r="AR165" s="85" t="s">
        <v>179</v>
      </c>
      <c r="AS165" s="85">
        <v>0</v>
      </c>
      <c r="AT165" s="85">
        <v>0</v>
      </c>
      <c r="AU165" s="85"/>
      <c r="AV165" s="85"/>
      <c r="AW165" s="85"/>
      <c r="AX165" s="85"/>
      <c r="AY165" s="85"/>
      <c r="AZ165" s="85"/>
      <c r="BA165" s="85"/>
      <c r="BB165" s="85"/>
      <c r="BC165" s="85"/>
      <c r="BD165" s="85"/>
      <c r="BE165" s="85"/>
      <c r="BF165" s="85"/>
      <c r="BG165" s="85"/>
      <c r="BH165" s="85"/>
    </row>
    <row r="166" spans="1:60" x14ac:dyDescent="0.3">
      <c r="A166" s="70" t="s">
        <v>395</v>
      </c>
      <c r="B166" s="70" t="s">
        <v>412</v>
      </c>
      <c r="C166" s="71"/>
      <c r="D166" s="72"/>
      <c r="E166" s="73"/>
      <c r="F166" s="74"/>
      <c r="G166" s="71"/>
      <c r="H166" s="75"/>
      <c r="I166" s="76"/>
      <c r="J166" s="76"/>
      <c r="K166" s="36"/>
      <c r="L166" s="83"/>
      <c r="M166" s="83"/>
      <c r="N166" s="78"/>
      <c r="O166" s="85" t="s">
        <v>419</v>
      </c>
      <c r="P166" s="87">
        <v>43863.147685185184</v>
      </c>
      <c r="Q166" s="85" t="s">
        <v>1915</v>
      </c>
      <c r="R166" s="85"/>
      <c r="S166" s="85"/>
      <c r="T166" s="85" t="s">
        <v>1970</v>
      </c>
      <c r="U166" s="85"/>
      <c r="V166" s="88" t="s">
        <v>616</v>
      </c>
      <c r="W166" s="87">
        <v>43863.147685185184</v>
      </c>
      <c r="X166" s="90">
        <v>43863</v>
      </c>
      <c r="Y166" s="91" t="s">
        <v>2270</v>
      </c>
      <c r="Z166" s="88" t="s">
        <v>2642</v>
      </c>
      <c r="AA166" s="85"/>
      <c r="AB166" s="85"/>
      <c r="AC166" s="91" t="s">
        <v>3027</v>
      </c>
      <c r="AD166" s="85"/>
      <c r="AE166" s="85" t="b">
        <v>0</v>
      </c>
      <c r="AF166" s="85">
        <v>0</v>
      </c>
      <c r="AG166" s="91" t="s">
        <v>778</v>
      </c>
      <c r="AH166" s="85" t="b">
        <v>0</v>
      </c>
      <c r="AI166" s="85" t="s">
        <v>783</v>
      </c>
      <c r="AJ166" s="85"/>
      <c r="AK166" s="91" t="s">
        <v>778</v>
      </c>
      <c r="AL166" s="85" t="b">
        <v>0</v>
      </c>
      <c r="AM166" s="85">
        <v>0</v>
      </c>
      <c r="AN166" s="91" t="s">
        <v>778</v>
      </c>
      <c r="AO166" s="85" t="s">
        <v>786</v>
      </c>
      <c r="AP166" s="85" t="b">
        <v>0</v>
      </c>
      <c r="AQ166" s="91" t="s">
        <v>3027</v>
      </c>
      <c r="AR166" s="85" t="s">
        <v>179</v>
      </c>
      <c r="AS166" s="85">
        <v>0</v>
      </c>
      <c r="AT166" s="85">
        <v>0</v>
      </c>
      <c r="AU166" s="85"/>
      <c r="AV166" s="85"/>
      <c r="AW166" s="85"/>
      <c r="AX166" s="85"/>
      <c r="AY166" s="85"/>
      <c r="AZ166" s="85"/>
      <c r="BA166" s="85"/>
      <c r="BB166" s="85"/>
      <c r="BC166" s="85"/>
      <c r="BD166" s="85"/>
      <c r="BE166" s="85"/>
      <c r="BF166" s="85"/>
      <c r="BG166" s="85"/>
      <c r="BH166" s="85"/>
    </row>
    <row r="167" spans="1:60" x14ac:dyDescent="0.3">
      <c r="A167" s="70" t="s">
        <v>395</v>
      </c>
      <c r="B167" s="70" t="s">
        <v>1881</v>
      </c>
      <c r="C167" s="71"/>
      <c r="D167" s="72"/>
      <c r="E167" s="73"/>
      <c r="F167" s="74"/>
      <c r="G167" s="71"/>
      <c r="H167" s="75"/>
      <c r="I167" s="76"/>
      <c r="J167" s="76"/>
      <c r="K167" s="36"/>
      <c r="L167" s="83"/>
      <c r="M167" s="83"/>
      <c r="N167" s="78"/>
      <c r="O167" s="85" t="s">
        <v>418</v>
      </c>
      <c r="P167" s="87">
        <v>43863.128946759258</v>
      </c>
      <c r="Q167" s="85" t="s">
        <v>1902</v>
      </c>
      <c r="R167" s="85"/>
      <c r="S167" s="85"/>
      <c r="T167" s="85" t="s">
        <v>442</v>
      </c>
      <c r="U167" s="85"/>
      <c r="V167" s="88" t="s">
        <v>616</v>
      </c>
      <c r="W167" s="87">
        <v>43863.128946759258</v>
      </c>
      <c r="X167" s="90">
        <v>43863</v>
      </c>
      <c r="Y167" s="91" t="s">
        <v>2271</v>
      </c>
      <c r="Z167" s="88" t="s">
        <v>2643</v>
      </c>
      <c r="AA167" s="85"/>
      <c r="AB167" s="85"/>
      <c r="AC167" s="91" t="s">
        <v>3028</v>
      </c>
      <c r="AD167" s="85"/>
      <c r="AE167" s="85" t="b">
        <v>0</v>
      </c>
      <c r="AF167" s="85">
        <v>0</v>
      </c>
      <c r="AG167" s="91" t="s">
        <v>778</v>
      </c>
      <c r="AH167" s="85" t="b">
        <v>0</v>
      </c>
      <c r="AI167" s="85" t="s">
        <v>782</v>
      </c>
      <c r="AJ167" s="85"/>
      <c r="AK167" s="91" t="s">
        <v>778</v>
      </c>
      <c r="AL167" s="85" t="b">
        <v>0</v>
      </c>
      <c r="AM167" s="85">
        <v>59</v>
      </c>
      <c r="AN167" s="91" t="s">
        <v>3276</v>
      </c>
      <c r="AO167" s="85" t="s">
        <v>786</v>
      </c>
      <c r="AP167" s="85" t="b">
        <v>0</v>
      </c>
      <c r="AQ167" s="91" t="s">
        <v>3276</v>
      </c>
      <c r="AR167" s="85" t="s">
        <v>179</v>
      </c>
      <c r="AS167" s="85">
        <v>0</v>
      </c>
      <c r="AT167" s="85">
        <v>0</v>
      </c>
      <c r="AU167" s="85"/>
      <c r="AV167" s="85"/>
      <c r="AW167" s="85"/>
      <c r="AX167" s="85"/>
      <c r="AY167" s="85"/>
      <c r="AZ167" s="85"/>
      <c r="BA167" s="85"/>
      <c r="BB167" s="85"/>
      <c r="BC167" s="85"/>
      <c r="BD167" s="85"/>
      <c r="BE167" s="85"/>
      <c r="BF167" s="85"/>
      <c r="BG167" s="85"/>
      <c r="BH167" s="85"/>
    </row>
    <row r="168" spans="1:60" x14ac:dyDescent="0.3">
      <c r="A168" s="70" t="s">
        <v>231</v>
      </c>
      <c r="B168" s="70" t="s">
        <v>404</v>
      </c>
      <c r="C168" s="71"/>
      <c r="D168" s="72"/>
      <c r="E168" s="73"/>
      <c r="F168" s="74"/>
      <c r="G168" s="71"/>
      <c r="H168" s="75"/>
      <c r="I168" s="76"/>
      <c r="J168" s="76"/>
      <c r="K168" s="36"/>
      <c r="L168" s="83"/>
      <c r="M168" s="83"/>
      <c r="N168" s="78"/>
      <c r="O168" s="85" t="s">
        <v>418</v>
      </c>
      <c r="P168" s="87">
        <v>43863.152604166666</v>
      </c>
      <c r="Q168" s="85" t="s">
        <v>1898</v>
      </c>
      <c r="R168" s="85"/>
      <c r="S168" s="85"/>
      <c r="T168" s="85"/>
      <c r="U168" s="85"/>
      <c r="V168" s="88" t="s">
        <v>460</v>
      </c>
      <c r="W168" s="87">
        <v>43863.152604166666</v>
      </c>
      <c r="X168" s="90">
        <v>43863</v>
      </c>
      <c r="Y168" s="91" t="s">
        <v>2272</v>
      </c>
      <c r="Z168" s="88" t="s">
        <v>2644</v>
      </c>
      <c r="AA168" s="85"/>
      <c r="AB168" s="85"/>
      <c r="AC168" s="91" t="s">
        <v>3029</v>
      </c>
      <c r="AD168" s="85"/>
      <c r="AE168" s="85" t="b">
        <v>0</v>
      </c>
      <c r="AF168" s="85">
        <v>0</v>
      </c>
      <c r="AG168" s="91" t="s">
        <v>778</v>
      </c>
      <c r="AH168" s="85" t="b">
        <v>0</v>
      </c>
      <c r="AI168" s="85" t="s">
        <v>782</v>
      </c>
      <c r="AJ168" s="85"/>
      <c r="AK168" s="91" t="s">
        <v>778</v>
      </c>
      <c r="AL168" s="85" t="b">
        <v>0</v>
      </c>
      <c r="AM168" s="85">
        <v>91</v>
      </c>
      <c r="AN168" s="91" t="s">
        <v>3265</v>
      </c>
      <c r="AO168" s="85" t="s">
        <v>786</v>
      </c>
      <c r="AP168" s="85" t="b">
        <v>0</v>
      </c>
      <c r="AQ168" s="91" t="s">
        <v>3265</v>
      </c>
      <c r="AR168" s="85" t="s">
        <v>179</v>
      </c>
      <c r="AS168" s="85">
        <v>0</v>
      </c>
      <c r="AT168" s="85">
        <v>0</v>
      </c>
      <c r="AU168" s="85"/>
      <c r="AV168" s="85"/>
      <c r="AW168" s="85"/>
      <c r="AX168" s="85"/>
      <c r="AY168" s="85"/>
      <c r="AZ168" s="85"/>
      <c r="BA168" s="85"/>
      <c r="BB168" s="85"/>
      <c r="BC168" s="85"/>
      <c r="BD168" s="85"/>
      <c r="BE168" s="85"/>
      <c r="BF168" s="85"/>
      <c r="BG168" s="85"/>
      <c r="BH168" s="85"/>
    </row>
    <row r="169" spans="1:60" x14ac:dyDescent="0.3">
      <c r="A169" s="70" t="s">
        <v>382</v>
      </c>
      <c r="B169" s="70" t="s">
        <v>382</v>
      </c>
      <c r="C169" s="71"/>
      <c r="D169" s="72"/>
      <c r="E169" s="73"/>
      <c r="F169" s="74"/>
      <c r="G169" s="71"/>
      <c r="H169" s="75"/>
      <c r="I169" s="76"/>
      <c r="J169" s="76"/>
      <c r="K169" s="36"/>
      <c r="L169" s="83"/>
      <c r="M169" s="83"/>
      <c r="N169" s="78"/>
      <c r="O169" s="85" t="s">
        <v>179</v>
      </c>
      <c r="P169" s="87">
        <v>43862.019814814812</v>
      </c>
      <c r="Q169" s="85" t="s">
        <v>1884</v>
      </c>
      <c r="R169" s="85"/>
      <c r="S169" s="85"/>
      <c r="T169" s="85" t="s">
        <v>442</v>
      </c>
      <c r="U169" s="85"/>
      <c r="V169" s="88" t="s">
        <v>1485</v>
      </c>
      <c r="W169" s="87">
        <v>43862.019814814812</v>
      </c>
      <c r="X169" s="90">
        <v>43862</v>
      </c>
      <c r="Y169" s="91" t="s">
        <v>2273</v>
      </c>
      <c r="Z169" s="88" t="s">
        <v>2645</v>
      </c>
      <c r="AA169" s="85"/>
      <c r="AB169" s="85"/>
      <c r="AC169" s="91" t="s">
        <v>3030</v>
      </c>
      <c r="AD169" s="85"/>
      <c r="AE169" s="85" t="b">
        <v>0</v>
      </c>
      <c r="AF169" s="85">
        <v>19</v>
      </c>
      <c r="AG169" s="91" t="s">
        <v>778</v>
      </c>
      <c r="AH169" s="85" t="b">
        <v>0</v>
      </c>
      <c r="AI169" s="85" t="s">
        <v>783</v>
      </c>
      <c r="AJ169" s="85"/>
      <c r="AK169" s="91" t="s">
        <v>778</v>
      </c>
      <c r="AL169" s="85" t="b">
        <v>0</v>
      </c>
      <c r="AM169" s="85">
        <v>5</v>
      </c>
      <c r="AN169" s="91" t="s">
        <v>778</v>
      </c>
      <c r="AO169" s="85" t="s">
        <v>786</v>
      </c>
      <c r="AP169" s="85" t="b">
        <v>0</v>
      </c>
      <c r="AQ169" s="91" t="s">
        <v>3030</v>
      </c>
      <c r="AR169" s="85" t="s">
        <v>179</v>
      </c>
      <c r="AS169" s="85">
        <v>0</v>
      </c>
      <c r="AT169" s="85">
        <v>0</v>
      </c>
      <c r="AU169" s="85" t="s">
        <v>796</v>
      </c>
      <c r="AV169" s="85" t="s">
        <v>799</v>
      </c>
      <c r="AW169" s="85" t="s">
        <v>801</v>
      </c>
      <c r="AX169" s="85" t="s">
        <v>807</v>
      </c>
      <c r="AY169" s="85" t="s">
        <v>811</v>
      </c>
      <c r="AZ169" s="85" t="s">
        <v>815</v>
      </c>
      <c r="BA169" s="85" t="s">
        <v>817</v>
      </c>
      <c r="BB169" s="88" t="s">
        <v>821</v>
      </c>
      <c r="BC169" s="85"/>
      <c r="BD169" s="85"/>
      <c r="BE169" s="85"/>
      <c r="BF169" s="85"/>
      <c r="BG169" s="85"/>
      <c r="BH169" s="85"/>
    </row>
    <row r="170" spans="1:60" x14ac:dyDescent="0.3">
      <c r="A170" s="70" t="s">
        <v>382</v>
      </c>
      <c r="B170" s="70" t="s">
        <v>382</v>
      </c>
      <c r="C170" s="71"/>
      <c r="D170" s="72"/>
      <c r="E170" s="73"/>
      <c r="F170" s="74"/>
      <c r="G170" s="71"/>
      <c r="H170" s="75"/>
      <c r="I170" s="76"/>
      <c r="J170" s="76"/>
      <c r="K170" s="36"/>
      <c r="L170" s="83"/>
      <c r="M170" s="83"/>
      <c r="N170" s="78"/>
      <c r="O170" s="85" t="s">
        <v>179</v>
      </c>
      <c r="P170" s="87">
        <v>43862.761805555558</v>
      </c>
      <c r="Q170" s="85" t="s">
        <v>426</v>
      </c>
      <c r="R170" s="88" t="s">
        <v>432</v>
      </c>
      <c r="S170" s="85" t="s">
        <v>434</v>
      </c>
      <c r="T170" s="85" t="s">
        <v>437</v>
      </c>
      <c r="U170" s="88" t="s">
        <v>444</v>
      </c>
      <c r="V170" s="88" t="s">
        <v>444</v>
      </c>
      <c r="W170" s="87">
        <v>43862.761805555558</v>
      </c>
      <c r="X170" s="90">
        <v>43862</v>
      </c>
      <c r="Y170" s="91" t="s">
        <v>682</v>
      </c>
      <c r="Z170" s="88" t="s">
        <v>724</v>
      </c>
      <c r="AA170" s="85"/>
      <c r="AB170" s="85"/>
      <c r="AC170" s="91" t="s">
        <v>766</v>
      </c>
      <c r="AD170" s="85"/>
      <c r="AE170" s="85" t="b">
        <v>0</v>
      </c>
      <c r="AF170" s="85">
        <v>27</v>
      </c>
      <c r="AG170" s="91" t="s">
        <v>778</v>
      </c>
      <c r="AH170" s="85" t="b">
        <v>1</v>
      </c>
      <c r="AI170" s="85" t="s">
        <v>783</v>
      </c>
      <c r="AJ170" s="85"/>
      <c r="AK170" s="91" t="s">
        <v>776</v>
      </c>
      <c r="AL170" s="85" t="b">
        <v>0</v>
      </c>
      <c r="AM170" s="85">
        <v>10</v>
      </c>
      <c r="AN170" s="91" t="s">
        <v>778</v>
      </c>
      <c r="AO170" s="85" t="s">
        <v>786</v>
      </c>
      <c r="AP170" s="85" t="b">
        <v>0</v>
      </c>
      <c r="AQ170" s="91" t="s">
        <v>766</v>
      </c>
      <c r="AR170" s="85" t="s">
        <v>179</v>
      </c>
      <c r="AS170" s="85">
        <v>0</v>
      </c>
      <c r="AT170" s="85">
        <v>0</v>
      </c>
      <c r="AU170" s="85" t="s">
        <v>796</v>
      </c>
      <c r="AV170" s="85" t="s">
        <v>799</v>
      </c>
      <c r="AW170" s="85" t="s">
        <v>801</v>
      </c>
      <c r="AX170" s="85" t="s">
        <v>807</v>
      </c>
      <c r="AY170" s="85" t="s">
        <v>811</v>
      </c>
      <c r="AZ170" s="85" t="s">
        <v>815</v>
      </c>
      <c r="BA170" s="85" t="s">
        <v>817</v>
      </c>
      <c r="BB170" s="88" t="s">
        <v>821</v>
      </c>
      <c r="BC170" s="85"/>
      <c r="BD170" s="85"/>
      <c r="BE170" s="85"/>
      <c r="BF170" s="85"/>
      <c r="BG170" s="85"/>
      <c r="BH170" s="85"/>
    </row>
    <row r="171" spans="1:60" x14ac:dyDescent="0.3">
      <c r="A171" s="70" t="s">
        <v>351</v>
      </c>
      <c r="B171" s="70" t="s">
        <v>382</v>
      </c>
      <c r="C171" s="71"/>
      <c r="D171" s="72"/>
      <c r="E171" s="73"/>
      <c r="F171" s="74"/>
      <c r="G171" s="71"/>
      <c r="H171" s="75"/>
      <c r="I171" s="76"/>
      <c r="J171" s="76"/>
      <c r="K171" s="36"/>
      <c r="L171" s="83"/>
      <c r="M171" s="83"/>
      <c r="N171" s="78"/>
      <c r="O171" s="85" t="s">
        <v>418</v>
      </c>
      <c r="P171" s="87">
        <v>43862.466446759259</v>
      </c>
      <c r="Q171" s="85" t="s">
        <v>1884</v>
      </c>
      <c r="R171" s="85"/>
      <c r="S171" s="85"/>
      <c r="T171" s="85"/>
      <c r="U171" s="85"/>
      <c r="V171" s="88" t="s">
        <v>576</v>
      </c>
      <c r="W171" s="87">
        <v>43862.466446759259</v>
      </c>
      <c r="X171" s="90">
        <v>43862</v>
      </c>
      <c r="Y171" s="91" t="s">
        <v>2274</v>
      </c>
      <c r="Z171" s="88" t="s">
        <v>2646</v>
      </c>
      <c r="AA171" s="85"/>
      <c r="AB171" s="85"/>
      <c r="AC171" s="91" t="s">
        <v>3031</v>
      </c>
      <c r="AD171" s="85"/>
      <c r="AE171" s="85" t="b">
        <v>0</v>
      </c>
      <c r="AF171" s="85">
        <v>0</v>
      </c>
      <c r="AG171" s="91" t="s">
        <v>778</v>
      </c>
      <c r="AH171" s="85" t="b">
        <v>0</v>
      </c>
      <c r="AI171" s="85" t="s">
        <v>783</v>
      </c>
      <c r="AJ171" s="85"/>
      <c r="AK171" s="91" t="s">
        <v>778</v>
      </c>
      <c r="AL171" s="85" t="b">
        <v>0</v>
      </c>
      <c r="AM171" s="85">
        <v>5</v>
      </c>
      <c r="AN171" s="91" t="s">
        <v>3030</v>
      </c>
      <c r="AO171" s="85" t="s">
        <v>786</v>
      </c>
      <c r="AP171" s="85" t="b">
        <v>0</v>
      </c>
      <c r="AQ171" s="91" t="s">
        <v>3030</v>
      </c>
      <c r="AR171" s="85" t="s">
        <v>179</v>
      </c>
      <c r="AS171" s="85">
        <v>0</v>
      </c>
      <c r="AT171" s="85">
        <v>0</v>
      </c>
      <c r="AU171" s="85"/>
      <c r="AV171" s="85"/>
      <c r="AW171" s="85"/>
      <c r="AX171" s="85"/>
      <c r="AY171" s="85"/>
      <c r="AZ171" s="85"/>
      <c r="BA171" s="85"/>
      <c r="BB171" s="85"/>
      <c r="BC171" s="85"/>
      <c r="BD171" s="85"/>
      <c r="BE171" s="85"/>
      <c r="BF171" s="85"/>
      <c r="BG171" s="85"/>
      <c r="BH171" s="85"/>
    </row>
    <row r="172" spans="1:60" x14ac:dyDescent="0.3">
      <c r="A172" s="70" t="s">
        <v>351</v>
      </c>
      <c r="B172" s="70" t="s">
        <v>382</v>
      </c>
      <c r="C172" s="71"/>
      <c r="D172" s="72"/>
      <c r="E172" s="73"/>
      <c r="F172" s="74"/>
      <c r="G172" s="71"/>
      <c r="H172" s="75"/>
      <c r="I172" s="76"/>
      <c r="J172" s="76"/>
      <c r="K172" s="36"/>
      <c r="L172" s="83"/>
      <c r="M172" s="83"/>
      <c r="N172" s="78"/>
      <c r="O172" s="85" t="s">
        <v>418</v>
      </c>
      <c r="P172" s="87">
        <v>43862.894432870373</v>
      </c>
      <c r="Q172" s="85" t="s">
        <v>426</v>
      </c>
      <c r="R172" s="85"/>
      <c r="S172" s="85"/>
      <c r="T172" s="85"/>
      <c r="U172" s="85"/>
      <c r="V172" s="88" t="s">
        <v>576</v>
      </c>
      <c r="W172" s="87">
        <v>43862.894432870373</v>
      </c>
      <c r="X172" s="90">
        <v>43862</v>
      </c>
      <c r="Y172" s="91" t="s">
        <v>670</v>
      </c>
      <c r="Z172" s="88" t="s">
        <v>716</v>
      </c>
      <c r="AA172" s="85"/>
      <c r="AB172" s="85"/>
      <c r="AC172" s="91" t="s">
        <v>758</v>
      </c>
      <c r="AD172" s="85"/>
      <c r="AE172" s="85" t="b">
        <v>0</v>
      </c>
      <c r="AF172" s="85">
        <v>0</v>
      </c>
      <c r="AG172" s="91" t="s">
        <v>778</v>
      </c>
      <c r="AH172" s="85" t="b">
        <v>1</v>
      </c>
      <c r="AI172" s="85" t="s">
        <v>783</v>
      </c>
      <c r="AJ172" s="85"/>
      <c r="AK172" s="91" t="s">
        <v>776</v>
      </c>
      <c r="AL172" s="85" t="b">
        <v>0</v>
      </c>
      <c r="AM172" s="85">
        <v>10</v>
      </c>
      <c r="AN172" s="91" t="s">
        <v>766</v>
      </c>
      <c r="AO172" s="85" t="s">
        <v>786</v>
      </c>
      <c r="AP172" s="85" t="b">
        <v>0</v>
      </c>
      <c r="AQ172" s="91" t="s">
        <v>766</v>
      </c>
      <c r="AR172" s="85" t="s">
        <v>179</v>
      </c>
      <c r="AS172" s="85">
        <v>0</v>
      </c>
      <c r="AT172" s="85">
        <v>0</v>
      </c>
      <c r="AU172" s="85"/>
      <c r="AV172" s="85"/>
      <c r="AW172" s="85"/>
      <c r="AX172" s="85"/>
      <c r="AY172" s="85"/>
      <c r="AZ172" s="85"/>
      <c r="BA172" s="85"/>
      <c r="BB172" s="85"/>
      <c r="BC172" s="85"/>
      <c r="BD172" s="85"/>
      <c r="BE172" s="85"/>
      <c r="BF172" s="85"/>
      <c r="BG172" s="85"/>
      <c r="BH172" s="85"/>
    </row>
    <row r="173" spans="1:60" x14ac:dyDescent="0.3">
      <c r="A173" s="70" t="s">
        <v>383</v>
      </c>
      <c r="B173" s="70" t="s">
        <v>382</v>
      </c>
      <c r="C173" s="71"/>
      <c r="D173" s="72"/>
      <c r="E173" s="73"/>
      <c r="F173" s="74"/>
      <c r="G173" s="71"/>
      <c r="H173" s="75"/>
      <c r="I173" s="76"/>
      <c r="J173" s="76"/>
      <c r="K173" s="36"/>
      <c r="L173" s="83"/>
      <c r="M173" s="83"/>
      <c r="N173" s="78"/>
      <c r="O173" s="85" t="s">
        <v>418</v>
      </c>
      <c r="P173" s="87">
        <v>43863.147511574076</v>
      </c>
      <c r="Q173" s="85" t="s">
        <v>426</v>
      </c>
      <c r="R173" s="85"/>
      <c r="S173" s="85"/>
      <c r="T173" s="85"/>
      <c r="U173" s="85"/>
      <c r="V173" s="88" t="s">
        <v>604</v>
      </c>
      <c r="W173" s="87">
        <v>43863.147511574076</v>
      </c>
      <c r="X173" s="90">
        <v>43863</v>
      </c>
      <c r="Y173" s="91" t="s">
        <v>683</v>
      </c>
      <c r="Z173" s="88" t="s">
        <v>725</v>
      </c>
      <c r="AA173" s="85"/>
      <c r="AB173" s="85"/>
      <c r="AC173" s="91" t="s">
        <v>767</v>
      </c>
      <c r="AD173" s="85"/>
      <c r="AE173" s="85" t="b">
        <v>0</v>
      </c>
      <c r="AF173" s="85">
        <v>0</v>
      </c>
      <c r="AG173" s="91" t="s">
        <v>778</v>
      </c>
      <c r="AH173" s="85" t="b">
        <v>1</v>
      </c>
      <c r="AI173" s="85" t="s">
        <v>783</v>
      </c>
      <c r="AJ173" s="85"/>
      <c r="AK173" s="91" t="s">
        <v>776</v>
      </c>
      <c r="AL173" s="85" t="b">
        <v>0</v>
      </c>
      <c r="AM173" s="85">
        <v>10</v>
      </c>
      <c r="AN173" s="91" t="s">
        <v>766</v>
      </c>
      <c r="AO173" s="85" t="s">
        <v>786</v>
      </c>
      <c r="AP173" s="85" t="b">
        <v>0</v>
      </c>
      <c r="AQ173" s="91" t="s">
        <v>766</v>
      </c>
      <c r="AR173" s="85" t="s">
        <v>179</v>
      </c>
      <c r="AS173" s="85">
        <v>0</v>
      </c>
      <c r="AT173" s="85">
        <v>0</v>
      </c>
      <c r="AU173" s="85"/>
      <c r="AV173" s="85"/>
      <c r="AW173" s="85"/>
      <c r="AX173" s="85"/>
      <c r="AY173" s="85"/>
      <c r="AZ173" s="85"/>
      <c r="BA173" s="85"/>
      <c r="BB173" s="85"/>
      <c r="BC173" s="85"/>
      <c r="BD173" s="85"/>
      <c r="BE173" s="85"/>
      <c r="BF173" s="85"/>
      <c r="BG173" s="85"/>
      <c r="BH173" s="85"/>
    </row>
    <row r="174" spans="1:60" x14ac:dyDescent="0.3">
      <c r="A174" s="70" t="s">
        <v>383</v>
      </c>
      <c r="B174" s="70" t="s">
        <v>1881</v>
      </c>
      <c r="C174" s="71"/>
      <c r="D174" s="72"/>
      <c r="E174" s="73"/>
      <c r="F174" s="74"/>
      <c r="G174" s="71"/>
      <c r="H174" s="75"/>
      <c r="I174" s="76"/>
      <c r="J174" s="76"/>
      <c r="K174" s="36"/>
      <c r="L174" s="83"/>
      <c r="M174" s="83"/>
      <c r="N174" s="78"/>
      <c r="O174" s="85" t="s">
        <v>418</v>
      </c>
      <c r="P174" s="87">
        <v>43863.147465277776</v>
      </c>
      <c r="Q174" s="85" t="s">
        <v>1902</v>
      </c>
      <c r="R174" s="85"/>
      <c r="S174" s="85"/>
      <c r="T174" s="85" t="s">
        <v>442</v>
      </c>
      <c r="U174" s="85"/>
      <c r="V174" s="88" t="s">
        <v>604</v>
      </c>
      <c r="W174" s="87">
        <v>43863.147465277776</v>
      </c>
      <c r="X174" s="90">
        <v>43863</v>
      </c>
      <c r="Y174" s="91" t="s">
        <v>2275</v>
      </c>
      <c r="Z174" s="88" t="s">
        <v>2647</v>
      </c>
      <c r="AA174" s="85"/>
      <c r="AB174" s="85"/>
      <c r="AC174" s="91" t="s">
        <v>3032</v>
      </c>
      <c r="AD174" s="85"/>
      <c r="AE174" s="85" t="b">
        <v>0</v>
      </c>
      <c r="AF174" s="85">
        <v>0</v>
      </c>
      <c r="AG174" s="91" t="s">
        <v>778</v>
      </c>
      <c r="AH174" s="85" t="b">
        <v>0</v>
      </c>
      <c r="AI174" s="85" t="s">
        <v>782</v>
      </c>
      <c r="AJ174" s="85"/>
      <c r="AK174" s="91" t="s">
        <v>778</v>
      </c>
      <c r="AL174" s="85" t="b">
        <v>0</v>
      </c>
      <c r="AM174" s="85">
        <v>59</v>
      </c>
      <c r="AN174" s="91" t="s">
        <v>3276</v>
      </c>
      <c r="AO174" s="85" t="s">
        <v>786</v>
      </c>
      <c r="AP174" s="85" t="b">
        <v>0</v>
      </c>
      <c r="AQ174" s="91" t="s">
        <v>3276</v>
      </c>
      <c r="AR174" s="85" t="s">
        <v>179</v>
      </c>
      <c r="AS174" s="85">
        <v>0</v>
      </c>
      <c r="AT174" s="85">
        <v>0</v>
      </c>
      <c r="AU174" s="85"/>
      <c r="AV174" s="85"/>
      <c r="AW174" s="85"/>
      <c r="AX174" s="85"/>
      <c r="AY174" s="85"/>
      <c r="AZ174" s="85"/>
      <c r="BA174" s="85"/>
      <c r="BB174" s="85"/>
      <c r="BC174" s="85"/>
      <c r="BD174" s="85"/>
      <c r="BE174" s="85"/>
      <c r="BF174" s="85"/>
      <c r="BG174" s="85"/>
      <c r="BH174" s="85"/>
    </row>
    <row r="175" spans="1:60" x14ac:dyDescent="0.3">
      <c r="A175" s="70" t="s">
        <v>383</v>
      </c>
      <c r="B175" s="70" t="s">
        <v>1845</v>
      </c>
      <c r="C175" s="71"/>
      <c r="D175" s="72"/>
      <c r="E175" s="73"/>
      <c r="F175" s="74"/>
      <c r="G175" s="71"/>
      <c r="H175" s="75"/>
      <c r="I175" s="76"/>
      <c r="J175" s="76"/>
      <c r="K175" s="36"/>
      <c r="L175" s="83"/>
      <c r="M175" s="83"/>
      <c r="N175" s="78"/>
      <c r="O175" s="85" t="s">
        <v>418</v>
      </c>
      <c r="P175" s="87">
        <v>43863.153599537036</v>
      </c>
      <c r="Q175" s="85" t="s">
        <v>1916</v>
      </c>
      <c r="R175" s="85"/>
      <c r="S175" s="85"/>
      <c r="T175" s="85"/>
      <c r="U175" s="85"/>
      <c r="V175" s="88" t="s">
        <v>604</v>
      </c>
      <c r="W175" s="87">
        <v>43863.153599537036</v>
      </c>
      <c r="X175" s="90">
        <v>43863</v>
      </c>
      <c r="Y175" s="91" t="s">
        <v>2276</v>
      </c>
      <c r="Z175" s="88" t="s">
        <v>2648</v>
      </c>
      <c r="AA175" s="85"/>
      <c r="AB175" s="85"/>
      <c r="AC175" s="91" t="s">
        <v>3033</v>
      </c>
      <c r="AD175" s="85"/>
      <c r="AE175" s="85" t="b">
        <v>0</v>
      </c>
      <c r="AF175" s="85">
        <v>0</v>
      </c>
      <c r="AG175" s="91" t="s">
        <v>778</v>
      </c>
      <c r="AH175" s="85" t="b">
        <v>0</v>
      </c>
      <c r="AI175" s="85" t="s">
        <v>782</v>
      </c>
      <c r="AJ175" s="85"/>
      <c r="AK175" s="91" t="s">
        <v>778</v>
      </c>
      <c r="AL175" s="85" t="b">
        <v>0</v>
      </c>
      <c r="AM175" s="85">
        <v>10</v>
      </c>
      <c r="AN175" s="91" t="s">
        <v>3200</v>
      </c>
      <c r="AO175" s="85" t="s">
        <v>786</v>
      </c>
      <c r="AP175" s="85" t="b">
        <v>0</v>
      </c>
      <c r="AQ175" s="91" t="s">
        <v>3200</v>
      </c>
      <c r="AR175" s="85" t="s">
        <v>179</v>
      </c>
      <c r="AS175" s="85">
        <v>0</v>
      </c>
      <c r="AT175" s="85">
        <v>0</v>
      </c>
      <c r="AU175" s="85"/>
      <c r="AV175" s="85"/>
      <c r="AW175" s="85"/>
      <c r="AX175" s="85"/>
      <c r="AY175" s="85"/>
      <c r="AZ175" s="85"/>
      <c r="BA175" s="85"/>
      <c r="BB175" s="85"/>
      <c r="BC175" s="85"/>
      <c r="BD175" s="85"/>
      <c r="BE175" s="85"/>
      <c r="BF175" s="85"/>
      <c r="BG175" s="85"/>
      <c r="BH175" s="85"/>
    </row>
    <row r="176" spans="1:60" x14ac:dyDescent="0.3">
      <c r="A176" s="70" t="s">
        <v>1771</v>
      </c>
      <c r="B176" s="70" t="s">
        <v>1771</v>
      </c>
      <c r="C176" s="71"/>
      <c r="D176" s="72"/>
      <c r="E176" s="73"/>
      <c r="F176" s="74"/>
      <c r="G176" s="71"/>
      <c r="H176" s="75"/>
      <c r="I176" s="76"/>
      <c r="J176" s="76"/>
      <c r="K176" s="36"/>
      <c r="L176" s="83"/>
      <c r="M176" s="83"/>
      <c r="N176" s="78"/>
      <c r="O176" s="85" t="s">
        <v>179</v>
      </c>
      <c r="P176" s="87">
        <v>43863.156898148147</v>
      </c>
      <c r="Q176" s="85" t="s">
        <v>1917</v>
      </c>
      <c r="R176" s="85"/>
      <c r="S176" s="85"/>
      <c r="T176" s="85" t="s">
        <v>442</v>
      </c>
      <c r="U176" s="85"/>
      <c r="V176" s="88" t="s">
        <v>2038</v>
      </c>
      <c r="W176" s="87">
        <v>43863.156898148147</v>
      </c>
      <c r="X176" s="90">
        <v>43863</v>
      </c>
      <c r="Y176" s="91" t="s">
        <v>2277</v>
      </c>
      <c r="Z176" s="88" t="s">
        <v>2649</v>
      </c>
      <c r="AA176" s="85"/>
      <c r="AB176" s="85"/>
      <c r="AC176" s="91" t="s">
        <v>3034</v>
      </c>
      <c r="AD176" s="85"/>
      <c r="AE176" s="85" t="b">
        <v>0</v>
      </c>
      <c r="AF176" s="85">
        <v>0</v>
      </c>
      <c r="AG176" s="91" t="s">
        <v>778</v>
      </c>
      <c r="AH176" s="85" t="b">
        <v>0</v>
      </c>
      <c r="AI176" s="85" t="s">
        <v>782</v>
      </c>
      <c r="AJ176" s="85"/>
      <c r="AK176" s="91" t="s">
        <v>778</v>
      </c>
      <c r="AL176" s="85" t="b">
        <v>0</v>
      </c>
      <c r="AM176" s="85">
        <v>0</v>
      </c>
      <c r="AN176" s="91" t="s">
        <v>778</v>
      </c>
      <c r="AO176" s="85" t="s">
        <v>787</v>
      </c>
      <c r="AP176" s="85" t="b">
        <v>0</v>
      </c>
      <c r="AQ176" s="91" t="s">
        <v>3034</v>
      </c>
      <c r="AR176" s="85" t="s">
        <v>179</v>
      </c>
      <c r="AS176" s="85">
        <v>0</v>
      </c>
      <c r="AT176" s="85">
        <v>0</v>
      </c>
      <c r="AU176" s="85"/>
      <c r="AV176" s="85"/>
      <c r="AW176" s="85"/>
      <c r="AX176" s="85"/>
      <c r="AY176" s="85"/>
      <c r="AZ176" s="85"/>
      <c r="BA176" s="85"/>
      <c r="BB176" s="85"/>
      <c r="BC176" s="85"/>
      <c r="BD176" s="85"/>
      <c r="BE176" s="85"/>
      <c r="BF176" s="85"/>
      <c r="BG176" s="85"/>
      <c r="BH176" s="85"/>
    </row>
    <row r="177" spans="1:60" x14ac:dyDescent="0.3">
      <c r="A177" s="70" t="s">
        <v>389</v>
      </c>
      <c r="B177" s="70" t="s">
        <v>1881</v>
      </c>
      <c r="C177" s="71"/>
      <c r="D177" s="72"/>
      <c r="E177" s="73"/>
      <c r="F177" s="74"/>
      <c r="G177" s="71"/>
      <c r="H177" s="75"/>
      <c r="I177" s="76"/>
      <c r="J177" s="76"/>
      <c r="K177" s="36"/>
      <c r="L177" s="83"/>
      <c r="M177" s="83"/>
      <c r="N177" s="78"/>
      <c r="O177" s="85" t="s">
        <v>418</v>
      </c>
      <c r="P177" s="87">
        <v>43863.161122685182</v>
      </c>
      <c r="Q177" s="85" t="s">
        <v>1902</v>
      </c>
      <c r="R177" s="85"/>
      <c r="S177" s="85"/>
      <c r="T177" s="85" t="s">
        <v>442</v>
      </c>
      <c r="U177" s="85"/>
      <c r="V177" s="88" t="s">
        <v>610</v>
      </c>
      <c r="W177" s="87">
        <v>43863.161122685182</v>
      </c>
      <c r="X177" s="90">
        <v>43863</v>
      </c>
      <c r="Y177" s="91" t="s">
        <v>2278</v>
      </c>
      <c r="Z177" s="88" t="s">
        <v>2650</v>
      </c>
      <c r="AA177" s="85"/>
      <c r="AB177" s="85"/>
      <c r="AC177" s="91" t="s">
        <v>3035</v>
      </c>
      <c r="AD177" s="85"/>
      <c r="AE177" s="85" t="b">
        <v>0</v>
      </c>
      <c r="AF177" s="85">
        <v>0</v>
      </c>
      <c r="AG177" s="91" t="s">
        <v>778</v>
      </c>
      <c r="AH177" s="85" t="b">
        <v>0</v>
      </c>
      <c r="AI177" s="85" t="s">
        <v>782</v>
      </c>
      <c r="AJ177" s="85"/>
      <c r="AK177" s="91" t="s">
        <v>778</v>
      </c>
      <c r="AL177" s="85" t="b">
        <v>0</v>
      </c>
      <c r="AM177" s="85">
        <v>59</v>
      </c>
      <c r="AN177" s="91" t="s">
        <v>3276</v>
      </c>
      <c r="AO177" s="85" t="s">
        <v>786</v>
      </c>
      <c r="AP177" s="85" t="b">
        <v>0</v>
      </c>
      <c r="AQ177" s="91" t="s">
        <v>3276</v>
      </c>
      <c r="AR177" s="85" t="s">
        <v>179</v>
      </c>
      <c r="AS177" s="85">
        <v>0</v>
      </c>
      <c r="AT177" s="85">
        <v>0</v>
      </c>
      <c r="AU177" s="85"/>
      <c r="AV177" s="85"/>
      <c r="AW177" s="85"/>
      <c r="AX177" s="85"/>
      <c r="AY177" s="85"/>
      <c r="AZ177" s="85"/>
      <c r="BA177" s="85"/>
      <c r="BB177" s="85"/>
      <c r="BC177" s="85"/>
      <c r="BD177" s="85"/>
      <c r="BE177" s="85"/>
      <c r="BF177" s="85"/>
      <c r="BG177" s="85"/>
      <c r="BH177" s="85"/>
    </row>
    <row r="178" spans="1:60" x14ac:dyDescent="0.3">
      <c r="A178" s="70" t="s">
        <v>1772</v>
      </c>
      <c r="B178" s="70" t="s">
        <v>404</v>
      </c>
      <c r="C178" s="71"/>
      <c r="D178" s="72"/>
      <c r="E178" s="73"/>
      <c r="F178" s="74"/>
      <c r="G178" s="71"/>
      <c r="H178" s="75"/>
      <c r="I178" s="76"/>
      <c r="J178" s="76"/>
      <c r="K178" s="36"/>
      <c r="L178" s="83"/>
      <c r="M178" s="83"/>
      <c r="N178" s="78"/>
      <c r="O178" s="85" t="s">
        <v>418</v>
      </c>
      <c r="P178" s="87">
        <v>43863.174444444441</v>
      </c>
      <c r="Q178" s="85" t="s">
        <v>1898</v>
      </c>
      <c r="R178" s="85"/>
      <c r="S178" s="85"/>
      <c r="T178" s="85"/>
      <c r="U178" s="85"/>
      <c r="V178" s="88" t="s">
        <v>2039</v>
      </c>
      <c r="W178" s="87">
        <v>43863.174444444441</v>
      </c>
      <c r="X178" s="90">
        <v>43863</v>
      </c>
      <c r="Y178" s="91" t="s">
        <v>2279</v>
      </c>
      <c r="Z178" s="88" t="s">
        <v>2651</v>
      </c>
      <c r="AA178" s="85"/>
      <c r="AB178" s="85"/>
      <c r="AC178" s="91" t="s">
        <v>3036</v>
      </c>
      <c r="AD178" s="85"/>
      <c r="AE178" s="85" t="b">
        <v>0</v>
      </c>
      <c r="AF178" s="85">
        <v>0</v>
      </c>
      <c r="AG178" s="91" t="s">
        <v>778</v>
      </c>
      <c r="AH178" s="85" t="b">
        <v>0</v>
      </c>
      <c r="AI178" s="85" t="s">
        <v>782</v>
      </c>
      <c r="AJ178" s="85"/>
      <c r="AK178" s="91" t="s">
        <v>778</v>
      </c>
      <c r="AL178" s="85" t="b">
        <v>0</v>
      </c>
      <c r="AM178" s="85">
        <v>91</v>
      </c>
      <c r="AN178" s="91" t="s">
        <v>3265</v>
      </c>
      <c r="AO178" s="85" t="s">
        <v>786</v>
      </c>
      <c r="AP178" s="85" t="b">
        <v>0</v>
      </c>
      <c r="AQ178" s="91" t="s">
        <v>3265</v>
      </c>
      <c r="AR178" s="85" t="s">
        <v>179</v>
      </c>
      <c r="AS178" s="85">
        <v>0</v>
      </c>
      <c r="AT178" s="85">
        <v>0</v>
      </c>
      <c r="AU178" s="85"/>
      <c r="AV178" s="85"/>
      <c r="AW178" s="85"/>
      <c r="AX178" s="85"/>
      <c r="AY178" s="85"/>
      <c r="AZ178" s="85"/>
      <c r="BA178" s="85"/>
      <c r="BB178" s="85"/>
      <c r="BC178" s="85"/>
      <c r="BD178" s="85"/>
      <c r="BE178" s="85"/>
      <c r="BF178" s="85"/>
      <c r="BG178" s="85"/>
      <c r="BH178" s="85"/>
    </row>
    <row r="179" spans="1:60" x14ac:dyDescent="0.3">
      <c r="A179" s="70" t="s">
        <v>1773</v>
      </c>
      <c r="B179" s="70" t="s">
        <v>1881</v>
      </c>
      <c r="C179" s="71"/>
      <c r="D179" s="72"/>
      <c r="E179" s="73"/>
      <c r="F179" s="74"/>
      <c r="G179" s="71"/>
      <c r="H179" s="75"/>
      <c r="I179" s="76"/>
      <c r="J179" s="76"/>
      <c r="K179" s="36"/>
      <c r="L179" s="83"/>
      <c r="M179" s="83"/>
      <c r="N179" s="78"/>
      <c r="O179" s="85" t="s">
        <v>418</v>
      </c>
      <c r="P179" s="87">
        <v>43863.177569444444</v>
      </c>
      <c r="Q179" s="85" t="s">
        <v>1902</v>
      </c>
      <c r="R179" s="85"/>
      <c r="S179" s="85"/>
      <c r="T179" s="85" t="s">
        <v>442</v>
      </c>
      <c r="U179" s="85"/>
      <c r="V179" s="88" t="s">
        <v>2040</v>
      </c>
      <c r="W179" s="87">
        <v>43863.177569444444</v>
      </c>
      <c r="X179" s="90">
        <v>43863</v>
      </c>
      <c r="Y179" s="91" t="s">
        <v>2280</v>
      </c>
      <c r="Z179" s="88" t="s">
        <v>2652</v>
      </c>
      <c r="AA179" s="85"/>
      <c r="AB179" s="85"/>
      <c r="AC179" s="91" t="s">
        <v>3037</v>
      </c>
      <c r="AD179" s="85"/>
      <c r="AE179" s="85" t="b">
        <v>0</v>
      </c>
      <c r="AF179" s="85">
        <v>0</v>
      </c>
      <c r="AG179" s="91" t="s">
        <v>778</v>
      </c>
      <c r="AH179" s="85" t="b">
        <v>0</v>
      </c>
      <c r="AI179" s="85" t="s">
        <v>782</v>
      </c>
      <c r="AJ179" s="85"/>
      <c r="AK179" s="91" t="s">
        <v>778</v>
      </c>
      <c r="AL179" s="85" t="b">
        <v>0</v>
      </c>
      <c r="AM179" s="85">
        <v>59</v>
      </c>
      <c r="AN179" s="91" t="s">
        <v>3276</v>
      </c>
      <c r="AO179" s="85" t="s">
        <v>786</v>
      </c>
      <c r="AP179" s="85" t="b">
        <v>0</v>
      </c>
      <c r="AQ179" s="91" t="s">
        <v>3276</v>
      </c>
      <c r="AR179" s="85" t="s">
        <v>179</v>
      </c>
      <c r="AS179" s="85">
        <v>0</v>
      </c>
      <c r="AT179" s="85">
        <v>0</v>
      </c>
      <c r="AU179" s="85"/>
      <c r="AV179" s="85"/>
      <c r="AW179" s="85"/>
      <c r="AX179" s="85"/>
      <c r="AY179" s="85"/>
      <c r="AZ179" s="85"/>
      <c r="BA179" s="85"/>
      <c r="BB179" s="85"/>
      <c r="BC179" s="85"/>
      <c r="BD179" s="85"/>
      <c r="BE179" s="85"/>
      <c r="BF179" s="85"/>
      <c r="BG179" s="85"/>
      <c r="BH179" s="85"/>
    </row>
    <row r="180" spans="1:60" x14ac:dyDescent="0.3">
      <c r="A180" s="70" t="s">
        <v>401</v>
      </c>
      <c r="B180" s="70" t="s">
        <v>1881</v>
      </c>
      <c r="C180" s="71"/>
      <c r="D180" s="72"/>
      <c r="E180" s="73"/>
      <c r="F180" s="74"/>
      <c r="G180" s="71"/>
      <c r="H180" s="75"/>
      <c r="I180" s="76"/>
      <c r="J180" s="76"/>
      <c r="K180" s="36"/>
      <c r="L180" s="83"/>
      <c r="M180" s="83"/>
      <c r="N180" s="78"/>
      <c r="O180" s="85" t="s">
        <v>418</v>
      </c>
      <c r="P180" s="87">
        <v>43863.178576388891</v>
      </c>
      <c r="Q180" s="85" t="s">
        <v>1902</v>
      </c>
      <c r="R180" s="85"/>
      <c r="S180" s="85"/>
      <c r="T180" s="85" t="s">
        <v>442</v>
      </c>
      <c r="U180" s="85"/>
      <c r="V180" s="88" t="s">
        <v>622</v>
      </c>
      <c r="W180" s="87">
        <v>43863.178576388891</v>
      </c>
      <c r="X180" s="90">
        <v>43863</v>
      </c>
      <c r="Y180" s="91" t="s">
        <v>2281</v>
      </c>
      <c r="Z180" s="88" t="s">
        <v>2653</v>
      </c>
      <c r="AA180" s="85"/>
      <c r="AB180" s="85"/>
      <c r="AC180" s="91" t="s">
        <v>3038</v>
      </c>
      <c r="AD180" s="85"/>
      <c r="AE180" s="85" t="b">
        <v>0</v>
      </c>
      <c r="AF180" s="85">
        <v>0</v>
      </c>
      <c r="AG180" s="91" t="s">
        <v>778</v>
      </c>
      <c r="AH180" s="85" t="b">
        <v>0</v>
      </c>
      <c r="AI180" s="85" t="s">
        <v>782</v>
      </c>
      <c r="AJ180" s="85"/>
      <c r="AK180" s="91" t="s">
        <v>778</v>
      </c>
      <c r="AL180" s="85" t="b">
        <v>0</v>
      </c>
      <c r="AM180" s="85">
        <v>59</v>
      </c>
      <c r="AN180" s="91" t="s">
        <v>3276</v>
      </c>
      <c r="AO180" s="85" t="s">
        <v>786</v>
      </c>
      <c r="AP180" s="85" t="b">
        <v>0</v>
      </c>
      <c r="AQ180" s="91" t="s">
        <v>3276</v>
      </c>
      <c r="AR180" s="85" t="s">
        <v>179</v>
      </c>
      <c r="AS180" s="85">
        <v>0</v>
      </c>
      <c r="AT180" s="85">
        <v>0</v>
      </c>
      <c r="AU180" s="85"/>
      <c r="AV180" s="85"/>
      <c r="AW180" s="85"/>
      <c r="AX180" s="85"/>
      <c r="AY180" s="85"/>
      <c r="AZ180" s="85"/>
      <c r="BA180" s="85"/>
      <c r="BB180" s="85"/>
      <c r="BC180" s="85"/>
      <c r="BD180" s="85"/>
      <c r="BE180" s="85"/>
      <c r="BF180" s="85"/>
      <c r="BG180" s="85"/>
      <c r="BH180" s="85"/>
    </row>
    <row r="181" spans="1:60" x14ac:dyDescent="0.3">
      <c r="A181" s="70" t="s">
        <v>396</v>
      </c>
      <c r="B181" s="70" t="s">
        <v>333</v>
      </c>
      <c r="C181" s="71"/>
      <c r="D181" s="72"/>
      <c r="E181" s="73"/>
      <c r="F181" s="74"/>
      <c r="G181" s="71"/>
      <c r="H181" s="75"/>
      <c r="I181" s="76"/>
      <c r="J181" s="76"/>
      <c r="K181" s="36"/>
      <c r="L181" s="83"/>
      <c r="M181" s="83"/>
      <c r="N181" s="78"/>
      <c r="O181" s="85" t="s">
        <v>418</v>
      </c>
      <c r="P181" s="87">
        <v>43863.179918981485</v>
      </c>
      <c r="Q181" s="85" t="s">
        <v>1903</v>
      </c>
      <c r="R181" s="85"/>
      <c r="S181" s="85"/>
      <c r="T181" s="85" t="s">
        <v>442</v>
      </c>
      <c r="U181" s="85"/>
      <c r="V181" s="88" t="s">
        <v>617</v>
      </c>
      <c r="W181" s="87">
        <v>43863.179918981485</v>
      </c>
      <c r="X181" s="90">
        <v>43863</v>
      </c>
      <c r="Y181" s="91" t="s">
        <v>2282</v>
      </c>
      <c r="Z181" s="88" t="s">
        <v>2654</v>
      </c>
      <c r="AA181" s="85"/>
      <c r="AB181" s="85"/>
      <c r="AC181" s="91" t="s">
        <v>3039</v>
      </c>
      <c r="AD181" s="85"/>
      <c r="AE181" s="85" t="b">
        <v>0</v>
      </c>
      <c r="AF181" s="85">
        <v>0</v>
      </c>
      <c r="AG181" s="91" t="s">
        <v>778</v>
      </c>
      <c r="AH181" s="85" t="b">
        <v>0</v>
      </c>
      <c r="AI181" s="85" t="s">
        <v>782</v>
      </c>
      <c r="AJ181" s="85"/>
      <c r="AK181" s="91" t="s">
        <v>778</v>
      </c>
      <c r="AL181" s="85" t="b">
        <v>0</v>
      </c>
      <c r="AM181" s="85">
        <v>45</v>
      </c>
      <c r="AN181" s="91" t="s">
        <v>3258</v>
      </c>
      <c r="AO181" s="85" t="s">
        <v>786</v>
      </c>
      <c r="AP181" s="85" t="b">
        <v>0</v>
      </c>
      <c r="AQ181" s="91" t="s">
        <v>3258</v>
      </c>
      <c r="AR181" s="85" t="s">
        <v>179</v>
      </c>
      <c r="AS181" s="85">
        <v>0</v>
      </c>
      <c r="AT181" s="85">
        <v>0</v>
      </c>
      <c r="AU181" s="85"/>
      <c r="AV181" s="85"/>
      <c r="AW181" s="85"/>
      <c r="AX181" s="85"/>
      <c r="AY181" s="85"/>
      <c r="AZ181" s="85"/>
      <c r="BA181" s="85"/>
      <c r="BB181" s="85"/>
      <c r="BC181" s="85"/>
      <c r="BD181" s="85"/>
      <c r="BE181" s="85"/>
      <c r="BF181" s="85"/>
      <c r="BG181" s="85"/>
      <c r="BH181" s="85"/>
    </row>
    <row r="182" spans="1:60" x14ac:dyDescent="0.3">
      <c r="A182" s="70" t="s">
        <v>394</v>
      </c>
      <c r="B182" s="70" t="s">
        <v>405</v>
      </c>
      <c r="C182" s="71"/>
      <c r="D182" s="72"/>
      <c r="E182" s="73"/>
      <c r="F182" s="74"/>
      <c r="G182" s="71"/>
      <c r="H182" s="75"/>
      <c r="I182" s="76"/>
      <c r="J182" s="76"/>
      <c r="K182" s="36"/>
      <c r="L182" s="83"/>
      <c r="M182" s="83"/>
      <c r="N182" s="78"/>
      <c r="O182" s="85" t="s">
        <v>418</v>
      </c>
      <c r="P182" s="87">
        <v>43863.181851851848</v>
      </c>
      <c r="Q182" s="85" t="s">
        <v>431</v>
      </c>
      <c r="R182" s="85"/>
      <c r="S182" s="85"/>
      <c r="T182" s="85"/>
      <c r="U182" s="85"/>
      <c r="V182" s="88" t="s">
        <v>615</v>
      </c>
      <c r="W182" s="87">
        <v>43863.181851851848</v>
      </c>
      <c r="X182" s="90">
        <v>43863</v>
      </c>
      <c r="Y182" s="91" t="s">
        <v>687</v>
      </c>
      <c r="Z182" s="88" t="s">
        <v>729</v>
      </c>
      <c r="AA182" s="85"/>
      <c r="AB182" s="85"/>
      <c r="AC182" s="91" t="s">
        <v>771</v>
      </c>
      <c r="AD182" s="85"/>
      <c r="AE182" s="85" t="b">
        <v>0</v>
      </c>
      <c r="AF182" s="85">
        <v>0</v>
      </c>
      <c r="AG182" s="91" t="s">
        <v>778</v>
      </c>
      <c r="AH182" s="85" t="b">
        <v>0</v>
      </c>
      <c r="AI182" s="85" t="s">
        <v>782</v>
      </c>
      <c r="AJ182" s="85"/>
      <c r="AK182" s="91" t="s">
        <v>778</v>
      </c>
      <c r="AL182" s="85" t="b">
        <v>0</v>
      </c>
      <c r="AM182" s="85">
        <v>31</v>
      </c>
      <c r="AN182" s="91" t="s">
        <v>773</v>
      </c>
      <c r="AO182" s="85" t="s">
        <v>787</v>
      </c>
      <c r="AP182" s="85" t="b">
        <v>0</v>
      </c>
      <c r="AQ182" s="91" t="s">
        <v>773</v>
      </c>
      <c r="AR182" s="85" t="s">
        <v>179</v>
      </c>
      <c r="AS182" s="85">
        <v>0</v>
      </c>
      <c r="AT182" s="85">
        <v>0</v>
      </c>
      <c r="AU182" s="85"/>
      <c r="AV182" s="85"/>
      <c r="AW182" s="85"/>
      <c r="AX182" s="85"/>
      <c r="AY182" s="85"/>
      <c r="AZ182" s="85"/>
      <c r="BA182" s="85"/>
      <c r="BB182" s="85"/>
      <c r="BC182" s="85"/>
      <c r="BD182" s="85"/>
      <c r="BE182" s="85"/>
      <c r="BF182" s="85"/>
      <c r="BG182" s="85"/>
      <c r="BH182" s="85"/>
    </row>
    <row r="183" spans="1:60" x14ac:dyDescent="0.3">
      <c r="A183" s="70" t="s">
        <v>1774</v>
      </c>
      <c r="B183" s="70" t="s">
        <v>1774</v>
      </c>
      <c r="C183" s="71"/>
      <c r="D183" s="72"/>
      <c r="E183" s="73"/>
      <c r="F183" s="74"/>
      <c r="G183" s="71"/>
      <c r="H183" s="75"/>
      <c r="I183" s="76"/>
      <c r="J183" s="76"/>
      <c r="K183" s="36"/>
      <c r="L183" s="83"/>
      <c r="M183" s="83"/>
      <c r="N183" s="78"/>
      <c r="O183" s="85" t="s">
        <v>179</v>
      </c>
      <c r="P183" s="87">
        <v>43863.17423611111</v>
      </c>
      <c r="Q183" s="85" t="s">
        <v>1918</v>
      </c>
      <c r="R183" s="85"/>
      <c r="S183" s="85"/>
      <c r="T183" s="85" t="s">
        <v>442</v>
      </c>
      <c r="U183" s="85"/>
      <c r="V183" s="88" t="s">
        <v>2041</v>
      </c>
      <c r="W183" s="87">
        <v>43863.17423611111</v>
      </c>
      <c r="X183" s="90">
        <v>43863</v>
      </c>
      <c r="Y183" s="91" t="s">
        <v>2283</v>
      </c>
      <c r="Z183" s="88" t="s">
        <v>2655</v>
      </c>
      <c r="AA183" s="85"/>
      <c r="AB183" s="85"/>
      <c r="AC183" s="91" t="s">
        <v>3040</v>
      </c>
      <c r="AD183" s="85"/>
      <c r="AE183" s="85" t="b">
        <v>0</v>
      </c>
      <c r="AF183" s="85">
        <v>0</v>
      </c>
      <c r="AG183" s="91" t="s">
        <v>778</v>
      </c>
      <c r="AH183" s="85" t="b">
        <v>0</v>
      </c>
      <c r="AI183" s="85" t="s">
        <v>782</v>
      </c>
      <c r="AJ183" s="85"/>
      <c r="AK183" s="91" t="s">
        <v>778</v>
      </c>
      <c r="AL183" s="85" t="b">
        <v>0</v>
      </c>
      <c r="AM183" s="85">
        <v>0</v>
      </c>
      <c r="AN183" s="91" t="s">
        <v>778</v>
      </c>
      <c r="AO183" s="85" t="s">
        <v>786</v>
      </c>
      <c r="AP183" s="85" t="b">
        <v>0</v>
      </c>
      <c r="AQ183" s="91" t="s">
        <v>3040</v>
      </c>
      <c r="AR183" s="85" t="s">
        <v>179</v>
      </c>
      <c r="AS183" s="85">
        <v>0</v>
      </c>
      <c r="AT183" s="85">
        <v>0</v>
      </c>
      <c r="AU183" s="85"/>
      <c r="AV183" s="85"/>
      <c r="AW183" s="85"/>
      <c r="AX183" s="85"/>
      <c r="AY183" s="85"/>
      <c r="AZ183" s="85"/>
      <c r="BA183" s="85"/>
      <c r="BB183" s="85"/>
      <c r="BC183" s="85"/>
      <c r="BD183" s="85"/>
      <c r="BE183" s="85"/>
      <c r="BF183" s="85"/>
      <c r="BG183" s="85"/>
      <c r="BH183" s="85"/>
    </row>
    <row r="184" spans="1:60" x14ac:dyDescent="0.3">
      <c r="A184" s="70" t="s">
        <v>1774</v>
      </c>
      <c r="B184" s="70" t="s">
        <v>1774</v>
      </c>
      <c r="C184" s="71"/>
      <c r="D184" s="72"/>
      <c r="E184" s="73"/>
      <c r="F184" s="74"/>
      <c r="G184" s="71"/>
      <c r="H184" s="75"/>
      <c r="I184" s="76"/>
      <c r="J184" s="76"/>
      <c r="K184" s="36"/>
      <c r="L184" s="83"/>
      <c r="M184" s="83"/>
      <c r="N184" s="78"/>
      <c r="O184" s="85" t="s">
        <v>179</v>
      </c>
      <c r="P184" s="87">
        <v>43863.185370370367</v>
      </c>
      <c r="Q184" s="85" t="s">
        <v>1919</v>
      </c>
      <c r="R184" s="85"/>
      <c r="S184" s="85"/>
      <c r="T184" s="85" t="s">
        <v>442</v>
      </c>
      <c r="U184" s="88" t="s">
        <v>1978</v>
      </c>
      <c r="V184" s="88" t="s">
        <v>1978</v>
      </c>
      <c r="W184" s="87">
        <v>43863.185370370367</v>
      </c>
      <c r="X184" s="90">
        <v>43863</v>
      </c>
      <c r="Y184" s="91" t="s">
        <v>2284</v>
      </c>
      <c r="Z184" s="88" t="s">
        <v>2656</v>
      </c>
      <c r="AA184" s="85"/>
      <c r="AB184" s="85"/>
      <c r="AC184" s="91" t="s">
        <v>3041</v>
      </c>
      <c r="AD184" s="85"/>
      <c r="AE184" s="85" t="b">
        <v>0</v>
      </c>
      <c r="AF184" s="85">
        <v>0</v>
      </c>
      <c r="AG184" s="91" t="s">
        <v>778</v>
      </c>
      <c r="AH184" s="85" t="b">
        <v>0</v>
      </c>
      <c r="AI184" s="85" t="s">
        <v>782</v>
      </c>
      <c r="AJ184" s="85"/>
      <c r="AK184" s="91" t="s">
        <v>778</v>
      </c>
      <c r="AL184" s="85" t="b">
        <v>0</v>
      </c>
      <c r="AM184" s="85">
        <v>0</v>
      </c>
      <c r="AN184" s="91" t="s">
        <v>778</v>
      </c>
      <c r="AO184" s="85" t="s">
        <v>786</v>
      </c>
      <c r="AP184" s="85" t="b">
        <v>0</v>
      </c>
      <c r="AQ184" s="91" t="s">
        <v>3041</v>
      </c>
      <c r="AR184" s="85" t="s">
        <v>179</v>
      </c>
      <c r="AS184" s="85">
        <v>0</v>
      </c>
      <c r="AT184" s="85">
        <v>0</v>
      </c>
      <c r="AU184" s="85"/>
      <c r="AV184" s="85"/>
      <c r="AW184" s="85"/>
      <c r="AX184" s="85"/>
      <c r="AY184" s="85"/>
      <c r="AZ184" s="85"/>
      <c r="BA184" s="85"/>
      <c r="BB184" s="85"/>
      <c r="BC184" s="85"/>
      <c r="BD184" s="85"/>
      <c r="BE184" s="85"/>
      <c r="BF184" s="85"/>
      <c r="BG184" s="85"/>
      <c r="BH184" s="85"/>
    </row>
    <row r="185" spans="1:60" x14ac:dyDescent="0.3">
      <c r="A185" s="70" t="s">
        <v>1775</v>
      </c>
      <c r="B185" s="70" t="s">
        <v>404</v>
      </c>
      <c r="C185" s="71"/>
      <c r="D185" s="72"/>
      <c r="E185" s="73"/>
      <c r="F185" s="74"/>
      <c r="G185" s="71"/>
      <c r="H185" s="75"/>
      <c r="I185" s="76"/>
      <c r="J185" s="76"/>
      <c r="K185" s="36"/>
      <c r="L185" s="83"/>
      <c r="M185" s="83"/>
      <c r="N185" s="78"/>
      <c r="O185" s="85" t="s">
        <v>418</v>
      </c>
      <c r="P185" s="87">
        <v>43863.187581018516</v>
      </c>
      <c r="Q185" s="85" t="s">
        <v>1898</v>
      </c>
      <c r="R185" s="85"/>
      <c r="S185" s="85"/>
      <c r="T185" s="85"/>
      <c r="U185" s="85"/>
      <c r="V185" s="88" t="s">
        <v>2042</v>
      </c>
      <c r="W185" s="87">
        <v>43863.187581018516</v>
      </c>
      <c r="X185" s="90">
        <v>43863</v>
      </c>
      <c r="Y185" s="91" t="s">
        <v>2285</v>
      </c>
      <c r="Z185" s="88" t="s">
        <v>2657</v>
      </c>
      <c r="AA185" s="85"/>
      <c r="AB185" s="85"/>
      <c r="AC185" s="91" t="s">
        <v>3042</v>
      </c>
      <c r="AD185" s="85"/>
      <c r="AE185" s="85" t="b">
        <v>0</v>
      </c>
      <c r="AF185" s="85">
        <v>0</v>
      </c>
      <c r="AG185" s="91" t="s">
        <v>778</v>
      </c>
      <c r="AH185" s="85" t="b">
        <v>0</v>
      </c>
      <c r="AI185" s="85" t="s">
        <v>782</v>
      </c>
      <c r="AJ185" s="85"/>
      <c r="AK185" s="91" t="s">
        <v>778</v>
      </c>
      <c r="AL185" s="85" t="b">
        <v>0</v>
      </c>
      <c r="AM185" s="85">
        <v>91</v>
      </c>
      <c r="AN185" s="91" t="s">
        <v>3265</v>
      </c>
      <c r="AO185" s="85" t="s">
        <v>787</v>
      </c>
      <c r="AP185" s="85" t="b">
        <v>0</v>
      </c>
      <c r="AQ185" s="91" t="s">
        <v>3265</v>
      </c>
      <c r="AR185" s="85" t="s">
        <v>179</v>
      </c>
      <c r="AS185" s="85">
        <v>0</v>
      </c>
      <c r="AT185" s="85">
        <v>0</v>
      </c>
      <c r="AU185" s="85"/>
      <c r="AV185" s="85"/>
      <c r="AW185" s="85"/>
      <c r="AX185" s="85"/>
      <c r="AY185" s="85"/>
      <c r="AZ185" s="85"/>
      <c r="BA185" s="85"/>
      <c r="BB185" s="85"/>
      <c r="BC185" s="85"/>
      <c r="BD185" s="85"/>
      <c r="BE185" s="85"/>
      <c r="BF185" s="85"/>
      <c r="BG185" s="85"/>
      <c r="BH185" s="85"/>
    </row>
    <row r="186" spans="1:60" x14ac:dyDescent="0.3">
      <c r="A186" s="70" t="s">
        <v>1776</v>
      </c>
      <c r="B186" s="70" t="s">
        <v>333</v>
      </c>
      <c r="C186" s="71"/>
      <c r="D186" s="72"/>
      <c r="E186" s="73"/>
      <c r="F186" s="74"/>
      <c r="G186" s="71"/>
      <c r="H186" s="75"/>
      <c r="I186" s="76"/>
      <c r="J186" s="76"/>
      <c r="K186" s="36"/>
      <c r="L186" s="83"/>
      <c r="M186" s="83"/>
      <c r="N186" s="78"/>
      <c r="O186" s="85" t="s">
        <v>418</v>
      </c>
      <c r="P186" s="87">
        <v>43863.190381944441</v>
      </c>
      <c r="Q186" s="85" t="s">
        <v>1903</v>
      </c>
      <c r="R186" s="85"/>
      <c r="S186" s="85"/>
      <c r="T186" s="85" t="s">
        <v>442</v>
      </c>
      <c r="U186" s="85"/>
      <c r="V186" s="88" t="s">
        <v>2043</v>
      </c>
      <c r="W186" s="87">
        <v>43863.190381944441</v>
      </c>
      <c r="X186" s="90">
        <v>43863</v>
      </c>
      <c r="Y186" s="91" t="s">
        <v>2286</v>
      </c>
      <c r="Z186" s="88" t="s">
        <v>2658</v>
      </c>
      <c r="AA186" s="85"/>
      <c r="AB186" s="85"/>
      <c r="AC186" s="91" t="s">
        <v>3043</v>
      </c>
      <c r="AD186" s="85"/>
      <c r="AE186" s="85" t="b">
        <v>0</v>
      </c>
      <c r="AF186" s="85">
        <v>0</v>
      </c>
      <c r="AG186" s="91" t="s">
        <v>778</v>
      </c>
      <c r="AH186" s="85" t="b">
        <v>0</v>
      </c>
      <c r="AI186" s="85" t="s">
        <v>782</v>
      </c>
      <c r="AJ186" s="85"/>
      <c r="AK186" s="91" t="s">
        <v>778</v>
      </c>
      <c r="AL186" s="85" t="b">
        <v>0</v>
      </c>
      <c r="AM186" s="85">
        <v>45</v>
      </c>
      <c r="AN186" s="91" t="s">
        <v>3258</v>
      </c>
      <c r="AO186" s="85" t="s">
        <v>787</v>
      </c>
      <c r="AP186" s="85" t="b">
        <v>0</v>
      </c>
      <c r="AQ186" s="91" t="s">
        <v>3258</v>
      </c>
      <c r="AR186" s="85" t="s">
        <v>179</v>
      </c>
      <c r="AS186" s="85">
        <v>0</v>
      </c>
      <c r="AT186" s="85">
        <v>0</v>
      </c>
      <c r="AU186" s="85"/>
      <c r="AV186" s="85"/>
      <c r="AW186" s="85"/>
      <c r="AX186" s="85"/>
      <c r="AY186" s="85"/>
      <c r="AZ186" s="85"/>
      <c r="BA186" s="85"/>
      <c r="BB186" s="85"/>
      <c r="BC186" s="85"/>
      <c r="BD186" s="85"/>
      <c r="BE186" s="85"/>
      <c r="BF186" s="85"/>
      <c r="BG186" s="85"/>
      <c r="BH186" s="85"/>
    </row>
    <row r="187" spans="1:60" x14ac:dyDescent="0.3">
      <c r="A187" s="70" t="s">
        <v>397</v>
      </c>
      <c r="B187" s="70" t="s">
        <v>405</v>
      </c>
      <c r="C187" s="71"/>
      <c r="D187" s="72"/>
      <c r="E187" s="73"/>
      <c r="F187" s="74"/>
      <c r="G187" s="71"/>
      <c r="H187" s="75"/>
      <c r="I187" s="76"/>
      <c r="J187" s="76"/>
      <c r="K187" s="36"/>
      <c r="L187" s="83"/>
      <c r="M187" s="83"/>
      <c r="N187" s="78"/>
      <c r="O187" s="85" t="s">
        <v>418</v>
      </c>
      <c r="P187" s="87">
        <v>43863.19122685185</v>
      </c>
      <c r="Q187" s="85" t="s">
        <v>431</v>
      </c>
      <c r="R187" s="85"/>
      <c r="S187" s="85"/>
      <c r="T187" s="85"/>
      <c r="U187" s="85"/>
      <c r="V187" s="88" t="s">
        <v>618</v>
      </c>
      <c r="W187" s="87">
        <v>43863.19122685185</v>
      </c>
      <c r="X187" s="90">
        <v>43863</v>
      </c>
      <c r="Y187" s="91" t="s">
        <v>688</v>
      </c>
      <c r="Z187" s="88" t="s">
        <v>730</v>
      </c>
      <c r="AA187" s="85"/>
      <c r="AB187" s="85"/>
      <c r="AC187" s="91" t="s">
        <v>772</v>
      </c>
      <c r="AD187" s="85"/>
      <c r="AE187" s="85" t="b">
        <v>0</v>
      </c>
      <c r="AF187" s="85">
        <v>0</v>
      </c>
      <c r="AG187" s="91" t="s">
        <v>778</v>
      </c>
      <c r="AH187" s="85" t="b">
        <v>0</v>
      </c>
      <c r="AI187" s="85" t="s">
        <v>782</v>
      </c>
      <c r="AJ187" s="85"/>
      <c r="AK187" s="91" t="s">
        <v>778</v>
      </c>
      <c r="AL187" s="85" t="b">
        <v>0</v>
      </c>
      <c r="AM187" s="85">
        <v>31</v>
      </c>
      <c r="AN187" s="91" t="s">
        <v>773</v>
      </c>
      <c r="AO187" s="85" t="s">
        <v>786</v>
      </c>
      <c r="AP187" s="85" t="b">
        <v>0</v>
      </c>
      <c r="AQ187" s="91" t="s">
        <v>773</v>
      </c>
      <c r="AR187" s="85" t="s">
        <v>179</v>
      </c>
      <c r="AS187" s="85">
        <v>0</v>
      </c>
      <c r="AT187" s="85">
        <v>0</v>
      </c>
      <c r="AU187" s="85"/>
      <c r="AV187" s="85"/>
      <c r="AW187" s="85"/>
      <c r="AX187" s="85"/>
      <c r="AY187" s="85"/>
      <c r="AZ187" s="85"/>
      <c r="BA187" s="85"/>
      <c r="BB187" s="85"/>
      <c r="BC187" s="85"/>
      <c r="BD187" s="85"/>
      <c r="BE187" s="85"/>
      <c r="BF187" s="85"/>
      <c r="BG187" s="85"/>
      <c r="BH187" s="85"/>
    </row>
    <row r="188" spans="1:60" x14ac:dyDescent="0.3">
      <c r="A188" s="70" t="s">
        <v>1777</v>
      </c>
      <c r="B188" s="70" t="s">
        <v>404</v>
      </c>
      <c r="C188" s="71"/>
      <c r="D188" s="72"/>
      <c r="E188" s="73"/>
      <c r="F188" s="74"/>
      <c r="G188" s="71"/>
      <c r="H188" s="75"/>
      <c r="I188" s="76"/>
      <c r="J188" s="76"/>
      <c r="K188" s="36"/>
      <c r="L188" s="83"/>
      <c r="M188" s="83"/>
      <c r="N188" s="78"/>
      <c r="O188" s="85" t="s">
        <v>418</v>
      </c>
      <c r="P188" s="87">
        <v>43863.191863425927</v>
      </c>
      <c r="Q188" s="85" t="s">
        <v>1898</v>
      </c>
      <c r="R188" s="85"/>
      <c r="S188" s="85"/>
      <c r="T188" s="85"/>
      <c r="U188" s="85"/>
      <c r="V188" s="88" t="s">
        <v>2044</v>
      </c>
      <c r="W188" s="87">
        <v>43863.191863425927</v>
      </c>
      <c r="X188" s="90">
        <v>43863</v>
      </c>
      <c r="Y188" s="91" t="s">
        <v>2287</v>
      </c>
      <c r="Z188" s="88" t="s">
        <v>2659</v>
      </c>
      <c r="AA188" s="85"/>
      <c r="AB188" s="85"/>
      <c r="AC188" s="91" t="s">
        <v>3044</v>
      </c>
      <c r="AD188" s="85"/>
      <c r="AE188" s="85" t="b">
        <v>0</v>
      </c>
      <c r="AF188" s="85">
        <v>0</v>
      </c>
      <c r="AG188" s="91" t="s">
        <v>778</v>
      </c>
      <c r="AH188" s="85" t="b">
        <v>0</v>
      </c>
      <c r="AI188" s="85" t="s">
        <v>782</v>
      </c>
      <c r="AJ188" s="85"/>
      <c r="AK188" s="91" t="s">
        <v>778</v>
      </c>
      <c r="AL188" s="85" t="b">
        <v>0</v>
      </c>
      <c r="AM188" s="85">
        <v>91</v>
      </c>
      <c r="AN188" s="91" t="s">
        <v>3265</v>
      </c>
      <c r="AO188" s="85" t="s">
        <v>786</v>
      </c>
      <c r="AP188" s="85" t="b">
        <v>0</v>
      </c>
      <c r="AQ188" s="91" t="s">
        <v>3265</v>
      </c>
      <c r="AR188" s="85" t="s">
        <v>179</v>
      </c>
      <c r="AS188" s="85">
        <v>0</v>
      </c>
      <c r="AT188" s="85">
        <v>0</v>
      </c>
      <c r="AU188" s="85"/>
      <c r="AV188" s="85"/>
      <c r="AW188" s="85"/>
      <c r="AX188" s="85"/>
      <c r="AY188" s="85"/>
      <c r="AZ188" s="85"/>
      <c r="BA188" s="85"/>
      <c r="BB188" s="85"/>
      <c r="BC188" s="85"/>
      <c r="BD188" s="85"/>
      <c r="BE188" s="85"/>
      <c r="BF188" s="85"/>
      <c r="BG188" s="85"/>
      <c r="BH188" s="85"/>
    </row>
    <row r="189" spans="1:60" x14ac:dyDescent="0.3">
      <c r="A189" s="70" t="s">
        <v>1778</v>
      </c>
      <c r="B189" s="70" t="s">
        <v>1778</v>
      </c>
      <c r="C189" s="71"/>
      <c r="D189" s="72"/>
      <c r="E189" s="73"/>
      <c r="F189" s="74"/>
      <c r="G189" s="71"/>
      <c r="H189" s="75"/>
      <c r="I189" s="76"/>
      <c r="J189" s="76"/>
      <c r="K189" s="36"/>
      <c r="L189" s="83"/>
      <c r="M189" s="83"/>
      <c r="N189" s="78"/>
      <c r="O189" s="85" t="s">
        <v>179</v>
      </c>
      <c r="P189" s="87">
        <v>43863.191979166666</v>
      </c>
      <c r="Q189" s="85" t="s">
        <v>1920</v>
      </c>
      <c r="R189" s="85"/>
      <c r="S189" s="85"/>
      <c r="T189" s="85" t="s">
        <v>442</v>
      </c>
      <c r="U189" s="88" t="s">
        <v>1979</v>
      </c>
      <c r="V189" s="88" t="s">
        <v>1979</v>
      </c>
      <c r="W189" s="87">
        <v>43863.191979166666</v>
      </c>
      <c r="X189" s="90">
        <v>43863</v>
      </c>
      <c r="Y189" s="91" t="s">
        <v>2288</v>
      </c>
      <c r="Z189" s="88" t="s">
        <v>2660</v>
      </c>
      <c r="AA189" s="85"/>
      <c r="AB189" s="85"/>
      <c r="AC189" s="91" t="s">
        <v>3045</v>
      </c>
      <c r="AD189" s="85"/>
      <c r="AE189" s="85" t="b">
        <v>0</v>
      </c>
      <c r="AF189" s="85">
        <v>0</v>
      </c>
      <c r="AG189" s="91" t="s">
        <v>778</v>
      </c>
      <c r="AH189" s="85" t="b">
        <v>0</v>
      </c>
      <c r="AI189" s="85" t="s">
        <v>782</v>
      </c>
      <c r="AJ189" s="85"/>
      <c r="AK189" s="91" t="s">
        <v>778</v>
      </c>
      <c r="AL189" s="85" t="b">
        <v>0</v>
      </c>
      <c r="AM189" s="85">
        <v>0</v>
      </c>
      <c r="AN189" s="91" t="s">
        <v>778</v>
      </c>
      <c r="AO189" s="85" t="s">
        <v>786</v>
      </c>
      <c r="AP189" s="85" t="b">
        <v>0</v>
      </c>
      <c r="AQ189" s="91" t="s">
        <v>3045</v>
      </c>
      <c r="AR189" s="85" t="s">
        <v>179</v>
      </c>
      <c r="AS189" s="85">
        <v>0</v>
      </c>
      <c r="AT189" s="85">
        <v>0</v>
      </c>
      <c r="AU189" s="85"/>
      <c r="AV189" s="85"/>
      <c r="AW189" s="85"/>
      <c r="AX189" s="85"/>
      <c r="AY189" s="85"/>
      <c r="AZ189" s="85"/>
      <c r="BA189" s="85"/>
      <c r="BB189" s="85"/>
      <c r="BC189" s="85"/>
      <c r="BD189" s="85"/>
      <c r="BE189" s="85"/>
      <c r="BF189" s="85"/>
      <c r="BG189" s="85"/>
      <c r="BH189" s="85"/>
    </row>
    <row r="190" spans="1:60" x14ac:dyDescent="0.3">
      <c r="A190" s="70" t="s">
        <v>357</v>
      </c>
      <c r="B190" s="70" t="s">
        <v>333</v>
      </c>
      <c r="C190" s="71"/>
      <c r="D190" s="72"/>
      <c r="E190" s="73"/>
      <c r="F190" s="74"/>
      <c r="G190" s="71"/>
      <c r="H190" s="75"/>
      <c r="I190" s="76"/>
      <c r="J190" s="76"/>
      <c r="K190" s="36"/>
      <c r="L190" s="83"/>
      <c r="M190" s="83"/>
      <c r="N190" s="78"/>
      <c r="O190" s="85" t="s">
        <v>418</v>
      </c>
      <c r="P190" s="87">
        <v>43863.193310185183</v>
      </c>
      <c r="Q190" s="85" t="s">
        <v>1903</v>
      </c>
      <c r="R190" s="85"/>
      <c r="S190" s="85"/>
      <c r="T190" s="85" t="s">
        <v>442</v>
      </c>
      <c r="U190" s="85"/>
      <c r="V190" s="88" t="s">
        <v>582</v>
      </c>
      <c r="W190" s="87">
        <v>43863.193310185183</v>
      </c>
      <c r="X190" s="90">
        <v>43863</v>
      </c>
      <c r="Y190" s="91" t="s">
        <v>2289</v>
      </c>
      <c r="Z190" s="88" t="s">
        <v>2661</v>
      </c>
      <c r="AA190" s="85"/>
      <c r="AB190" s="85"/>
      <c r="AC190" s="91" t="s">
        <v>3046</v>
      </c>
      <c r="AD190" s="85"/>
      <c r="AE190" s="85" t="b">
        <v>0</v>
      </c>
      <c r="AF190" s="85">
        <v>0</v>
      </c>
      <c r="AG190" s="91" t="s">
        <v>778</v>
      </c>
      <c r="AH190" s="85" t="b">
        <v>0</v>
      </c>
      <c r="AI190" s="85" t="s">
        <v>782</v>
      </c>
      <c r="AJ190" s="85"/>
      <c r="AK190" s="91" t="s">
        <v>778</v>
      </c>
      <c r="AL190" s="85" t="b">
        <v>0</v>
      </c>
      <c r="AM190" s="85">
        <v>45</v>
      </c>
      <c r="AN190" s="91" t="s">
        <v>3258</v>
      </c>
      <c r="AO190" s="85" t="s">
        <v>786</v>
      </c>
      <c r="AP190" s="85" t="b">
        <v>0</v>
      </c>
      <c r="AQ190" s="91" t="s">
        <v>3258</v>
      </c>
      <c r="AR190" s="85" t="s">
        <v>179</v>
      </c>
      <c r="AS190" s="85">
        <v>0</v>
      </c>
      <c r="AT190" s="85">
        <v>0</v>
      </c>
      <c r="AU190" s="85"/>
      <c r="AV190" s="85"/>
      <c r="AW190" s="85"/>
      <c r="AX190" s="85"/>
      <c r="AY190" s="85"/>
      <c r="AZ190" s="85"/>
      <c r="BA190" s="85"/>
      <c r="BB190" s="85"/>
      <c r="BC190" s="85"/>
      <c r="BD190" s="85"/>
      <c r="BE190" s="85"/>
      <c r="BF190" s="85"/>
      <c r="BG190" s="85"/>
      <c r="BH190" s="85"/>
    </row>
    <row r="191" spans="1:60" x14ac:dyDescent="0.3">
      <c r="A191" s="70" t="s">
        <v>325</v>
      </c>
      <c r="B191" s="70" t="s">
        <v>1845</v>
      </c>
      <c r="C191" s="71"/>
      <c r="D191" s="72"/>
      <c r="E191" s="73"/>
      <c r="F191" s="74"/>
      <c r="G191" s="71"/>
      <c r="H191" s="75"/>
      <c r="I191" s="76"/>
      <c r="J191" s="76"/>
      <c r="K191" s="36"/>
      <c r="L191" s="83"/>
      <c r="M191" s="83"/>
      <c r="N191" s="78"/>
      <c r="O191" s="85" t="s">
        <v>418</v>
      </c>
      <c r="P191" s="87">
        <v>43863.193958333337</v>
      </c>
      <c r="Q191" s="85" t="s">
        <v>1916</v>
      </c>
      <c r="R191" s="85"/>
      <c r="S191" s="85"/>
      <c r="T191" s="85"/>
      <c r="U191" s="85"/>
      <c r="V191" s="88" t="s">
        <v>551</v>
      </c>
      <c r="W191" s="87">
        <v>43863.193958333337</v>
      </c>
      <c r="X191" s="90">
        <v>43863</v>
      </c>
      <c r="Y191" s="91" t="s">
        <v>638</v>
      </c>
      <c r="Z191" s="88" t="s">
        <v>2662</v>
      </c>
      <c r="AA191" s="85"/>
      <c r="AB191" s="85"/>
      <c r="AC191" s="91" t="s">
        <v>3047</v>
      </c>
      <c r="AD191" s="85"/>
      <c r="AE191" s="85" t="b">
        <v>0</v>
      </c>
      <c r="AF191" s="85">
        <v>0</v>
      </c>
      <c r="AG191" s="91" t="s">
        <v>778</v>
      </c>
      <c r="AH191" s="85" t="b">
        <v>0</v>
      </c>
      <c r="AI191" s="85" t="s">
        <v>782</v>
      </c>
      <c r="AJ191" s="85"/>
      <c r="AK191" s="91" t="s">
        <v>778</v>
      </c>
      <c r="AL191" s="85" t="b">
        <v>0</v>
      </c>
      <c r="AM191" s="85">
        <v>10</v>
      </c>
      <c r="AN191" s="91" t="s">
        <v>3200</v>
      </c>
      <c r="AO191" s="85" t="s">
        <v>786</v>
      </c>
      <c r="AP191" s="85" t="b">
        <v>0</v>
      </c>
      <c r="AQ191" s="91" t="s">
        <v>3200</v>
      </c>
      <c r="AR191" s="85" t="s">
        <v>179</v>
      </c>
      <c r="AS191" s="85">
        <v>0</v>
      </c>
      <c r="AT191" s="85">
        <v>0</v>
      </c>
      <c r="AU191" s="85"/>
      <c r="AV191" s="85"/>
      <c r="AW191" s="85"/>
      <c r="AX191" s="85"/>
      <c r="AY191" s="85"/>
      <c r="AZ191" s="85"/>
      <c r="BA191" s="85"/>
      <c r="BB191" s="85"/>
      <c r="BC191" s="85"/>
      <c r="BD191" s="85"/>
      <c r="BE191" s="85"/>
      <c r="BF191" s="85"/>
      <c r="BG191" s="85"/>
      <c r="BH191" s="85"/>
    </row>
    <row r="192" spans="1:60" x14ac:dyDescent="0.3">
      <c r="A192" s="70" t="s">
        <v>218</v>
      </c>
      <c r="B192" s="70" t="s">
        <v>1881</v>
      </c>
      <c r="C192" s="71"/>
      <c r="D192" s="72"/>
      <c r="E192" s="73"/>
      <c r="F192" s="74"/>
      <c r="G192" s="71"/>
      <c r="H192" s="75"/>
      <c r="I192" s="76"/>
      <c r="J192" s="76"/>
      <c r="K192" s="36"/>
      <c r="L192" s="83"/>
      <c r="M192" s="83"/>
      <c r="N192" s="78"/>
      <c r="O192" s="85" t="s">
        <v>418</v>
      </c>
      <c r="P192" s="87">
        <v>43863.194247685184</v>
      </c>
      <c r="Q192" s="85" t="s">
        <v>1902</v>
      </c>
      <c r="R192" s="85"/>
      <c r="S192" s="85"/>
      <c r="T192" s="85" t="s">
        <v>442</v>
      </c>
      <c r="U192" s="85"/>
      <c r="V192" s="88" t="s">
        <v>447</v>
      </c>
      <c r="W192" s="87">
        <v>43863.194247685184</v>
      </c>
      <c r="X192" s="90">
        <v>43863</v>
      </c>
      <c r="Y192" s="91" t="s">
        <v>2290</v>
      </c>
      <c r="Z192" s="88" t="s">
        <v>2663</v>
      </c>
      <c r="AA192" s="85"/>
      <c r="AB192" s="85"/>
      <c r="AC192" s="91" t="s">
        <v>3048</v>
      </c>
      <c r="AD192" s="85"/>
      <c r="AE192" s="85" t="b">
        <v>0</v>
      </c>
      <c r="AF192" s="85">
        <v>0</v>
      </c>
      <c r="AG192" s="91" t="s">
        <v>778</v>
      </c>
      <c r="AH192" s="85" t="b">
        <v>0</v>
      </c>
      <c r="AI192" s="85" t="s">
        <v>782</v>
      </c>
      <c r="AJ192" s="85"/>
      <c r="AK192" s="91" t="s">
        <v>778</v>
      </c>
      <c r="AL192" s="85" t="b">
        <v>0</v>
      </c>
      <c r="AM192" s="85">
        <v>59</v>
      </c>
      <c r="AN192" s="91" t="s">
        <v>3276</v>
      </c>
      <c r="AO192" s="85" t="s">
        <v>786</v>
      </c>
      <c r="AP192" s="85" t="b">
        <v>0</v>
      </c>
      <c r="AQ192" s="91" t="s">
        <v>3276</v>
      </c>
      <c r="AR192" s="85" t="s">
        <v>179</v>
      </c>
      <c r="AS192" s="85">
        <v>0</v>
      </c>
      <c r="AT192" s="85">
        <v>0</v>
      </c>
      <c r="AU192" s="85"/>
      <c r="AV192" s="85"/>
      <c r="AW192" s="85"/>
      <c r="AX192" s="85"/>
      <c r="AY192" s="85"/>
      <c r="AZ192" s="85"/>
      <c r="BA192" s="85"/>
      <c r="BB192" s="85"/>
      <c r="BC192" s="85"/>
      <c r="BD192" s="85"/>
      <c r="BE192" s="85"/>
      <c r="BF192" s="85"/>
      <c r="BG192" s="85"/>
      <c r="BH192" s="85"/>
    </row>
    <row r="193" spans="1:60" x14ac:dyDescent="0.3">
      <c r="A193" s="70" t="s">
        <v>400</v>
      </c>
      <c r="B193" s="70" t="s">
        <v>404</v>
      </c>
      <c r="C193" s="71"/>
      <c r="D193" s="72"/>
      <c r="E193" s="73"/>
      <c r="F193" s="74"/>
      <c r="G193" s="71"/>
      <c r="H193" s="75"/>
      <c r="I193" s="76"/>
      <c r="J193" s="76"/>
      <c r="K193" s="36"/>
      <c r="L193" s="83"/>
      <c r="M193" s="83"/>
      <c r="N193" s="78"/>
      <c r="O193" s="85" t="s">
        <v>418</v>
      </c>
      <c r="P193" s="87">
        <v>43863.196006944447</v>
      </c>
      <c r="Q193" s="85" t="s">
        <v>1898</v>
      </c>
      <c r="R193" s="85"/>
      <c r="S193" s="85"/>
      <c r="T193" s="85"/>
      <c r="U193" s="85"/>
      <c r="V193" s="88" t="s">
        <v>621</v>
      </c>
      <c r="W193" s="87">
        <v>43863.196006944447</v>
      </c>
      <c r="X193" s="90">
        <v>43863</v>
      </c>
      <c r="Y193" s="91" t="s">
        <v>2291</v>
      </c>
      <c r="Z193" s="88" t="s">
        <v>2664</v>
      </c>
      <c r="AA193" s="85"/>
      <c r="AB193" s="85"/>
      <c r="AC193" s="91" t="s">
        <v>3049</v>
      </c>
      <c r="AD193" s="85"/>
      <c r="AE193" s="85" t="b">
        <v>0</v>
      </c>
      <c r="AF193" s="85">
        <v>0</v>
      </c>
      <c r="AG193" s="91" t="s">
        <v>778</v>
      </c>
      <c r="AH193" s="85" t="b">
        <v>0</v>
      </c>
      <c r="AI193" s="85" t="s">
        <v>782</v>
      </c>
      <c r="AJ193" s="85"/>
      <c r="AK193" s="91" t="s">
        <v>778</v>
      </c>
      <c r="AL193" s="85" t="b">
        <v>0</v>
      </c>
      <c r="AM193" s="85">
        <v>91</v>
      </c>
      <c r="AN193" s="91" t="s">
        <v>3265</v>
      </c>
      <c r="AO193" s="85" t="s">
        <v>786</v>
      </c>
      <c r="AP193" s="85" t="b">
        <v>0</v>
      </c>
      <c r="AQ193" s="91" t="s">
        <v>3265</v>
      </c>
      <c r="AR193" s="85" t="s">
        <v>179</v>
      </c>
      <c r="AS193" s="85">
        <v>0</v>
      </c>
      <c r="AT193" s="85">
        <v>0</v>
      </c>
      <c r="AU193" s="85"/>
      <c r="AV193" s="85"/>
      <c r="AW193" s="85"/>
      <c r="AX193" s="85"/>
      <c r="AY193" s="85"/>
      <c r="AZ193" s="85"/>
      <c r="BA193" s="85"/>
      <c r="BB193" s="85"/>
      <c r="BC193" s="85"/>
      <c r="BD193" s="85"/>
      <c r="BE193" s="85"/>
      <c r="BF193" s="85"/>
      <c r="BG193" s="85"/>
      <c r="BH193" s="85"/>
    </row>
    <row r="194" spans="1:60" x14ac:dyDescent="0.3">
      <c r="A194" s="70" t="s">
        <v>1779</v>
      </c>
      <c r="B194" s="70" t="s">
        <v>1881</v>
      </c>
      <c r="C194" s="71"/>
      <c r="D194" s="72"/>
      <c r="E194" s="73"/>
      <c r="F194" s="74"/>
      <c r="G194" s="71"/>
      <c r="H194" s="75"/>
      <c r="I194" s="76"/>
      <c r="J194" s="76"/>
      <c r="K194" s="36"/>
      <c r="L194" s="83"/>
      <c r="M194" s="83"/>
      <c r="N194" s="78"/>
      <c r="O194" s="85" t="s">
        <v>418</v>
      </c>
      <c r="P194" s="87">
        <v>43863.197013888886</v>
      </c>
      <c r="Q194" s="85" t="s">
        <v>1902</v>
      </c>
      <c r="R194" s="85"/>
      <c r="S194" s="85"/>
      <c r="T194" s="85" t="s">
        <v>442</v>
      </c>
      <c r="U194" s="85"/>
      <c r="V194" s="88" t="s">
        <v>2045</v>
      </c>
      <c r="W194" s="87">
        <v>43863.197013888886</v>
      </c>
      <c r="X194" s="90">
        <v>43863</v>
      </c>
      <c r="Y194" s="91" t="s">
        <v>2292</v>
      </c>
      <c r="Z194" s="88" t="s">
        <v>2665</v>
      </c>
      <c r="AA194" s="85"/>
      <c r="AB194" s="85"/>
      <c r="AC194" s="91" t="s">
        <v>3050</v>
      </c>
      <c r="AD194" s="85"/>
      <c r="AE194" s="85" t="b">
        <v>0</v>
      </c>
      <c r="AF194" s="85">
        <v>0</v>
      </c>
      <c r="AG194" s="91" t="s">
        <v>778</v>
      </c>
      <c r="AH194" s="85" t="b">
        <v>0</v>
      </c>
      <c r="AI194" s="85" t="s">
        <v>782</v>
      </c>
      <c r="AJ194" s="85"/>
      <c r="AK194" s="91" t="s">
        <v>778</v>
      </c>
      <c r="AL194" s="85" t="b">
        <v>0</v>
      </c>
      <c r="AM194" s="85">
        <v>59</v>
      </c>
      <c r="AN194" s="91" t="s">
        <v>3276</v>
      </c>
      <c r="AO194" s="85" t="s">
        <v>787</v>
      </c>
      <c r="AP194" s="85" t="b">
        <v>0</v>
      </c>
      <c r="AQ194" s="91" t="s">
        <v>3276</v>
      </c>
      <c r="AR194" s="85" t="s">
        <v>179</v>
      </c>
      <c r="AS194" s="85">
        <v>0</v>
      </c>
      <c r="AT194" s="85">
        <v>0</v>
      </c>
      <c r="AU194" s="85"/>
      <c r="AV194" s="85"/>
      <c r="AW194" s="85"/>
      <c r="AX194" s="85"/>
      <c r="AY194" s="85"/>
      <c r="AZ194" s="85"/>
      <c r="BA194" s="85"/>
      <c r="BB194" s="85"/>
      <c r="BC194" s="85"/>
      <c r="BD194" s="85"/>
      <c r="BE194" s="85"/>
      <c r="BF194" s="85"/>
      <c r="BG194" s="85"/>
      <c r="BH194" s="85"/>
    </row>
    <row r="195" spans="1:60" x14ac:dyDescent="0.3">
      <c r="A195" s="70" t="s">
        <v>1780</v>
      </c>
      <c r="B195" s="70" t="s">
        <v>1780</v>
      </c>
      <c r="C195" s="71"/>
      <c r="D195" s="72"/>
      <c r="E195" s="73"/>
      <c r="F195" s="74"/>
      <c r="G195" s="71"/>
      <c r="H195" s="75"/>
      <c r="I195" s="76"/>
      <c r="J195" s="76"/>
      <c r="K195" s="36"/>
      <c r="L195" s="83"/>
      <c r="M195" s="83"/>
      <c r="N195" s="78"/>
      <c r="O195" s="85" t="s">
        <v>179</v>
      </c>
      <c r="P195" s="87">
        <v>43863.135625000003</v>
      </c>
      <c r="Q195" s="85" t="s">
        <v>1921</v>
      </c>
      <c r="R195" s="85"/>
      <c r="S195" s="85"/>
      <c r="T195" s="85" t="s">
        <v>442</v>
      </c>
      <c r="U195" s="85"/>
      <c r="V195" s="88" t="s">
        <v>2046</v>
      </c>
      <c r="W195" s="87">
        <v>43863.135625000003</v>
      </c>
      <c r="X195" s="90">
        <v>43863</v>
      </c>
      <c r="Y195" s="91" t="s">
        <v>2293</v>
      </c>
      <c r="Z195" s="88" t="s">
        <v>2666</v>
      </c>
      <c r="AA195" s="85"/>
      <c r="AB195" s="85"/>
      <c r="AC195" s="91" t="s">
        <v>3051</v>
      </c>
      <c r="AD195" s="85"/>
      <c r="AE195" s="85" t="b">
        <v>0</v>
      </c>
      <c r="AF195" s="85">
        <v>0</v>
      </c>
      <c r="AG195" s="91" t="s">
        <v>778</v>
      </c>
      <c r="AH195" s="85" t="b">
        <v>0</v>
      </c>
      <c r="AI195" s="85" t="s">
        <v>782</v>
      </c>
      <c r="AJ195" s="85"/>
      <c r="AK195" s="91" t="s">
        <v>778</v>
      </c>
      <c r="AL195" s="85" t="b">
        <v>0</v>
      </c>
      <c r="AM195" s="85">
        <v>0</v>
      </c>
      <c r="AN195" s="91" t="s">
        <v>778</v>
      </c>
      <c r="AO195" s="85" t="s">
        <v>786</v>
      </c>
      <c r="AP195" s="85" t="b">
        <v>0</v>
      </c>
      <c r="AQ195" s="91" t="s">
        <v>3051</v>
      </c>
      <c r="AR195" s="85" t="s">
        <v>179</v>
      </c>
      <c r="AS195" s="85">
        <v>0</v>
      </c>
      <c r="AT195" s="85">
        <v>0</v>
      </c>
      <c r="AU195" s="85"/>
      <c r="AV195" s="85"/>
      <c r="AW195" s="85"/>
      <c r="AX195" s="85"/>
      <c r="AY195" s="85"/>
      <c r="AZ195" s="85"/>
      <c r="BA195" s="85"/>
      <c r="BB195" s="85"/>
      <c r="BC195" s="85"/>
      <c r="BD195" s="85"/>
      <c r="BE195" s="85"/>
      <c r="BF195" s="85"/>
      <c r="BG195" s="85"/>
      <c r="BH195" s="85"/>
    </row>
    <row r="196" spans="1:60" x14ac:dyDescent="0.3">
      <c r="A196" s="70" t="s">
        <v>1780</v>
      </c>
      <c r="B196" s="70" t="s">
        <v>1780</v>
      </c>
      <c r="C196" s="71"/>
      <c r="D196" s="72"/>
      <c r="E196" s="73"/>
      <c r="F196" s="74"/>
      <c r="G196" s="71"/>
      <c r="H196" s="75"/>
      <c r="I196" s="76"/>
      <c r="J196" s="76"/>
      <c r="K196" s="36"/>
      <c r="L196" s="83"/>
      <c r="M196" s="83"/>
      <c r="N196" s="78"/>
      <c r="O196" s="85" t="s">
        <v>179</v>
      </c>
      <c r="P196" s="87">
        <v>43863.139976851853</v>
      </c>
      <c r="Q196" s="85" t="s">
        <v>1922</v>
      </c>
      <c r="R196" s="85"/>
      <c r="S196" s="85"/>
      <c r="T196" s="85" t="s">
        <v>442</v>
      </c>
      <c r="U196" s="85"/>
      <c r="V196" s="88" t="s">
        <v>2046</v>
      </c>
      <c r="W196" s="87">
        <v>43863.139976851853</v>
      </c>
      <c r="X196" s="90">
        <v>43863</v>
      </c>
      <c r="Y196" s="91" t="s">
        <v>2294</v>
      </c>
      <c r="Z196" s="88" t="s">
        <v>2667</v>
      </c>
      <c r="AA196" s="85"/>
      <c r="AB196" s="85"/>
      <c r="AC196" s="91" t="s">
        <v>3052</v>
      </c>
      <c r="AD196" s="85"/>
      <c r="AE196" s="85" t="b">
        <v>0</v>
      </c>
      <c r="AF196" s="85">
        <v>5</v>
      </c>
      <c r="AG196" s="91" t="s">
        <v>778</v>
      </c>
      <c r="AH196" s="85" t="b">
        <v>0</v>
      </c>
      <c r="AI196" s="85" t="s">
        <v>782</v>
      </c>
      <c r="AJ196" s="85"/>
      <c r="AK196" s="91" t="s">
        <v>778</v>
      </c>
      <c r="AL196" s="85" t="b">
        <v>0</v>
      </c>
      <c r="AM196" s="85">
        <v>1</v>
      </c>
      <c r="AN196" s="91" t="s">
        <v>778</v>
      </c>
      <c r="AO196" s="85" t="s">
        <v>786</v>
      </c>
      <c r="AP196" s="85" t="b">
        <v>0</v>
      </c>
      <c r="AQ196" s="91" t="s">
        <v>3052</v>
      </c>
      <c r="AR196" s="85" t="s">
        <v>179</v>
      </c>
      <c r="AS196" s="85">
        <v>0</v>
      </c>
      <c r="AT196" s="85">
        <v>0</v>
      </c>
      <c r="AU196" s="85"/>
      <c r="AV196" s="85"/>
      <c r="AW196" s="85"/>
      <c r="AX196" s="85"/>
      <c r="AY196" s="85"/>
      <c r="AZ196" s="85"/>
      <c r="BA196" s="85"/>
      <c r="BB196" s="85"/>
      <c r="BC196" s="85"/>
      <c r="BD196" s="85"/>
      <c r="BE196" s="85"/>
      <c r="BF196" s="85"/>
      <c r="BG196" s="85"/>
      <c r="BH196" s="85"/>
    </row>
    <row r="197" spans="1:60" x14ac:dyDescent="0.3">
      <c r="A197" s="70" t="s">
        <v>1781</v>
      </c>
      <c r="B197" s="70" t="s">
        <v>1780</v>
      </c>
      <c r="C197" s="71"/>
      <c r="D197" s="72"/>
      <c r="E197" s="73"/>
      <c r="F197" s="74"/>
      <c r="G197" s="71"/>
      <c r="H197" s="75"/>
      <c r="I197" s="76"/>
      <c r="J197" s="76"/>
      <c r="K197" s="36"/>
      <c r="L197" s="83"/>
      <c r="M197" s="83"/>
      <c r="N197" s="78"/>
      <c r="O197" s="85" t="s">
        <v>418</v>
      </c>
      <c r="P197" s="87">
        <v>43863.197581018518</v>
      </c>
      <c r="Q197" s="85" t="s">
        <v>1922</v>
      </c>
      <c r="R197" s="85"/>
      <c r="S197" s="85"/>
      <c r="T197" s="85"/>
      <c r="U197" s="85"/>
      <c r="V197" s="88" t="s">
        <v>2047</v>
      </c>
      <c r="W197" s="87">
        <v>43863.197581018518</v>
      </c>
      <c r="X197" s="90">
        <v>43863</v>
      </c>
      <c r="Y197" s="91" t="s">
        <v>2295</v>
      </c>
      <c r="Z197" s="88" t="s">
        <v>2668</v>
      </c>
      <c r="AA197" s="85"/>
      <c r="AB197" s="85"/>
      <c r="AC197" s="91" t="s">
        <v>3053</v>
      </c>
      <c r="AD197" s="85"/>
      <c r="AE197" s="85" t="b">
        <v>0</v>
      </c>
      <c r="AF197" s="85">
        <v>0</v>
      </c>
      <c r="AG197" s="91" t="s">
        <v>778</v>
      </c>
      <c r="AH197" s="85" t="b">
        <v>0</v>
      </c>
      <c r="AI197" s="85" t="s">
        <v>782</v>
      </c>
      <c r="AJ197" s="85"/>
      <c r="AK197" s="91" t="s">
        <v>778</v>
      </c>
      <c r="AL197" s="85" t="b">
        <v>0</v>
      </c>
      <c r="AM197" s="85">
        <v>1</v>
      </c>
      <c r="AN197" s="91" t="s">
        <v>3052</v>
      </c>
      <c r="AO197" s="85" t="s">
        <v>786</v>
      </c>
      <c r="AP197" s="85" t="b">
        <v>0</v>
      </c>
      <c r="AQ197" s="91" t="s">
        <v>3052</v>
      </c>
      <c r="AR197" s="85" t="s">
        <v>179</v>
      </c>
      <c r="AS197" s="85">
        <v>0</v>
      </c>
      <c r="AT197" s="85">
        <v>0</v>
      </c>
      <c r="AU197" s="85"/>
      <c r="AV197" s="85"/>
      <c r="AW197" s="85"/>
      <c r="AX197" s="85"/>
      <c r="AY197" s="85"/>
      <c r="AZ197" s="85"/>
      <c r="BA197" s="85"/>
      <c r="BB197" s="85"/>
      <c r="BC197" s="85"/>
      <c r="BD197" s="85"/>
      <c r="BE197" s="85"/>
      <c r="BF197" s="85"/>
      <c r="BG197" s="85"/>
      <c r="BH197" s="85"/>
    </row>
    <row r="198" spans="1:60" x14ac:dyDescent="0.3">
      <c r="A198" s="70" t="s">
        <v>1782</v>
      </c>
      <c r="B198" s="70" t="s">
        <v>1782</v>
      </c>
      <c r="C198" s="71"/>
      <c r="D198" s="72"/>
      <c r="E198" s="73"/>
      <c r="F198" s="74"/>
      <c r="G198" s="71"/>
      <c r="H198" s="75"/>
      <c r="I198" s="76"/>
      <c r="J198" s="76"/>
      <c r="K198" s="36"/>
      <c r="L198" s="83"/>
      <c r="M198" s="83"/>
      <c r="N198" s="78"/>
      <c r="O198" s="85" t="s">
        <v>179</v>
      </c>
      <c r="P198" s="87">
        <v>43863.017048611109</v>
      </c>
      <c r="Q198" s="85" t="s">
        <v>1914</v>
      </c>
      <c r="R198" s="85"/>
      <c r="S198" s="85"/>
      <c r="T198" s="85" t="s">
        <v>1969</v>
      </c>
      <c r="U198" s="85"/>
      <c r="V198" s="88" t="s">
        <v>2048</v>
      </c>
      <c r="W198" s="87">
        <v>43863.017048611109</v>
      </c>
      <c r="X198" s="90">
        <v>43863</v>
      </c>
      <c r="Y198" s="91" t="s">
        <v>2296</v>
      </c>
      <c r="Z198" s="88" t="s">
        <v>2669</v>
      </c>
      <c r="AA198" s="85"/>
      <c r="AB198" s="85"/>
      <c r="AC198" s="91" t="s">
        <v>3054</v>
      </c>
      <c r="AD198" s="85"/>
      <c r="AE198" s="85" t="b">
        <v>0</v>
      </c>
      <c r="AF198" s="85">
        <v>1</v>
      </c>
      <c r="AG198" s="91" t="s">
        <v>778</v>
      </c>
      <c r="AH198" s="85" t="b">
        <v>0</v>
      </c>
      <c r="AI198" s="85" t="s">
        <v>782</v>
      </c>
      <c r="AJ198" s="85"/>
      <c r="AK198" s="91" t="s">
        <v>778</v>
      </c>
      <c r="AL198" s="85" t="b">
        <v>0</v>
      </c>
      <c r="AM198" s="85">
        <v>1</v>
      </c>
      <c r="AN198" s="91" t="s">
        <v>778</v>
      </c>
      <c r="AO198" s="85" t="s">
        <v>786</v>
      </c>
      <c r="AP198" s="85" t="b">
        <v>0</v>
      </c>
      <c r="AQ198" s="91" t="s">
        <v>3054</v>
      </c>
      <c r="AR198" s="85" t="s">
        <v>179</v>
      </c>
      <c r="AS198" s="85">
        <v>0</v>
      </c>
      <c r="AT198" s="85">
        <v>0</v>
      </c>
      <c r="AU198" s="85"/>
      <c r="AV198" s="85"/>
      <c r="AW198" s="85"/>
      <c r="AX198" s="85"/>
      <c r="AY198" s="85"/>
      <c r="AZ198" s="85"/>
      <c r="BA198" s="85"/>
      <c r="BB198" s="85"/>
      <c r="BC198" s="85"/>
      <c r="BD198" s="85"/>
      <c r="BE198" s="85"/>
      <c r="BF198" s="85"/>
      <c r="BG198" s="85"/>
      <c r="BH198" s="85"/>
    </row>
    <row r="199" spans="1:60" x14ac:dyDescent="0.3">
      <c r="A199" s="70" t="s">
        <v>1782</v>
      </c>
      <c r="B199" s="70" t="s">
        <v>1782</v>
      </c>
      <c r="C199" s="71"/>
      <c r="D199" s="72"/>
      <c r="E199" s="73"/>
      <c r="F199" s="74"/>
      <c r="G199" s="71"/>
      <c r="H199" s="75"/>
      <c r="I199" s="76"/>
      <c r="J199" s="76"/>
      <c r="K199" s="36"/>
      <c r="L199" s="83"/>
      <c r="M199" s="83"/>
      <c r="N199" s="78"/>
      <c r="O199" s="85" t="s">
        <v>179</v>
      </c>
      <c r="P199" s="87">
        <v>43863.018703703703</v>
      </c>
      <c r="Q199" s="85" t="s">
        <v>1923</v>
      </c>
      <c r="R199" s="85"/>
      <c r="S199" s="85"/>
      <c r="T199" s="85" t="s">
        <v>442</v>
      </c>
      <c r="U199" s="85"/>
      <c r="V199" s="88" t="s">
        <v>2048</v>
      </c>
      <c r="W199" s="87">
        <v>43863.018703703703</v>
      </c>
      <c r="X199" s="90">
        <v>43863</v>
      </c>
      <c r="Y199" s="91" t="s">
        <v>2297</v>
      </c>
      <c r="Z199" s="88" t="s">
        <v>2670</v>
      </c>
      <c r="AA199" s="85"/>
      <c r="AB199" s="85"/>
      <c r="AC199" s="91" t="s">
        <v>3055</v>
      </c>
      <c r="AD199" s="85"/>
      <c r="AE199" s="85" t="b">
        <v>0</v>
      </c>
      <c r="AF199" s="85">
        <v>1</v>
      </c>
      <c r="AG199" s="91" t="s">
        <v>778</v>
      </c>
      <c r="AH199" s="85" t="b">
        <v>0</v>
      </c>
      <c r="AI199" s="85" t="s">
        <v>782</v>
      </c>
      <c r="AJ199" s="85"/>
      <c r="AK199" s="91" t="s">
        <v>778</v>
      </c>
      <c r="AL199" s="85" t="b">
        <v>0</v>
      </c>
      <c r="AM199" s="85">
        <v>1</v>
      </c>
      <c r="AN199" s="91" t="s">
        <v>778</v>
      </c>
      <c r="AO199" s="85" t="s">
        <v>786</v>
      </c>
      <c r="AP199" s="85" t="b">
        <v>0</v>
      </c>
      <c r="AQ199" s="91" t="s">
        <v>3055</v>
      </c>
      <c r="AR199" s="85" t="s">
        <v>179</v>
      </c>
      <c r="AS199" s="85">
        <v>0</v>
      </c>
      <c r="AT199" s="85">
        <v>0</v>
      </c>
      <c r="AU199" s="85"/>
      <c r="AV199" s="85"/>
      <c r="AW199" s="85"/>
      <c r="AX199" s="85"/>
      <c r="AY199" s="85"/>
      <c r="AZ199" s="85"/>
      <c r="BA199" s="85"/>
      <c r="BB199" s="85"/>
      <c r="BC199" s="85"/>
      <c r="BD199" s="85"/>
      <c r="BE199" s="85"/>
      <c r="BF199" s="85"/>
      <c r="BG199" s="85"/>
      <c r="BH199" s="85"/>
    </row>
    <row r="200" spans="1:60" x14ac:dyDescent="0.3">
      <c r="A200" s="70" t="s">
        <v>1783</v>
      </c>
      <c r="B200" s="70" t="s">
        <v>1782</v>
      </c>
      <c r="C200" s="71"/>
      <c r="D200" s="72"/>
      <c r="E200" s="73"/>
      <c r="F200" s="74"/>
      <c r="G200" s="71"/>
      <c r="H200" s="75"/>
      <c r="I200" s="76"/>
      <c r="J200" s="76"/>
      <c r="K200" s="36"/>
      <c r="L200" s="83"/>
      <c r="M200" s="83"/>
      <c r="N200" s="78"/>
      <c r="O200" s="85" t="s">
        <v>418</v>
      </c>
      <c r="P200" s="87">
        <v>43863.197870370372</v>
      </c>
      <c r="Q200" s="85" t="s">
        <v>1923</v>
      </c>
      <c r="R200" s="85"/>
      <c r="S200" s="85"/>
      <c r="T200" s="85" t="s">
        <v>442</v>
      </c>
      <c r="U200" s="85"/>
      <c r="V200" s="88" t="s">
        <v>2049</v>
      </c>
      <c r="W200" s="87">
        <v>43863.197870370372</v>
      </c>
      <c r="X200" s="90">
        <v>43863</v>
      </c>
      <c r="Y200" s="91" t="s">
        <v>2298</v>
      </c>
      <c r="Z200" s="88" t="s">
        <v>2671</v>
      </c>
      <c r="AA200" s="85"/>
      <c r="AB200" s="85"/>
      <c r="AC200" s="91" t="s">
        <v>3056</v>
      </c>
      <c r="AD200" s="85"/>
      <c r="AE200" s="85" t="b">
        <v>0</v>
      </c>
      <c r="AF200" s="85">
        <v>0</v>
      </c>
      <c r="AG200" s="91" t="s">
        <v>778</v>
      </c>
      <c r="AH200" s="85" t="b">
        <v>0</v>
      </c>
      <c r="AI200" s="85" t="s">
        <v>782</v>
      </c>
      <c r="AJ200" s="85"/>
      <c r="AK200" s="91" t="s">
        <v>778</v>
      </c>
      <c r="AL200" s="85" t="b">
        <v>0</v>
      </c>
      <c r="AM200" s="85">
        <v>1</v>
      </c>
      <c r="AN200" s="91" t="s">
        <v>3055</v>
      </c>
      <c r="AO200" s="85" t="s">
        <v>786</v>
      </c>
      <c r="AP200" s="85" t="b">
        <v>0</v>
      </c>
      <c r="AQ200" s="91" t="s">
        <v>3055</v>
      </c>
      <c r="AR200" s="85" t="s">
        <v>179</v>
      </c>
      <c r="AS200" s="85">
        <v>0</v>
      </c>
      <c r="AT200" s="85">
        <v>0</v>
      </c>
      <c r="AU200" s="85"/>
      <c r="AV200" s="85"/>
      <c r="AW200" s="85"/>
      <c r="AX200" s="85"/>
      <c r="AY200" s="85"/>
      <c r="AZ200" s="85"/>
      <c r="BA200" s="85"/>
      <c r="BB200" s="85"/>
      <c r="BC200" s="85"/>
      <c r="BD200" s="85"/>
      <c r="BE200" s="85"/>
      <c r="BF200" s="85"/>
      <c r="BG200" s="85"/>
      <c r="BH200" s="85"/>
    </row>
    <row r="201" spans="1:60" x14ac:dyDescent="0.3">
      <c r="A201" s="70" t="s">
        <v>268</v>
      </c>
      <c r="B201" s="70" t="s">
        <v>404</v>
      </c>
      <c r="C201" s="71"/>
      <c r="D201" s="72"/>
      <c r="E201" s="73"/>
      <c r="F201" s="74"/>
      <c r="G201" s="71"/>
      <c r="H201" s="75"/>
      <c r="I201" s="76"/>
      <c r="J201" s="76"/>
      <c r="K201" s="36"/>
      <c r="L201" s="83"/>
      <c r="M201" s="83"/>
      <c r="N201" s="78"/>
      <c r="O201" s="85" t="s">
        <v>418</v>
      </c>
      <c r="P201" s="87">
        <v>43862.783993055556</v>
      </c>
      <c r="Q201" s="85" t="s">
        <v>1898</v>
      </c>
      <c r="R201" s="85"/>
      <c r="S201" s="85"/>
      <c r="T201" s="85"/>
      <c r="U201" s="85"/>
      <c r="V201" s="88" t="s">
        <v>496</v>
      </c>
      <c r="W201" s="87">
        <v>43862.783993055556</v>
      </c>
      <c r="X201" s="90">
        <v>43862</v>
      </c>
      <c r="Y201" s="91" t="s">
        <v>647</v>
      </c>
      <c r="Z201" s="88" t="s">
        <v>2672</v>
      </c>
      <c r="AA201" s="85"/>
      <c r="AB201" s="85"/>
      <c r="AC201" s="91" t="s">
        <v>3057</v>
      </c>
      <c r="AD201" s="85"/>
      <c r="AE201" s="85" t="b">
        <v>0</v>
      </c>
      <c r="AF201" s="85">
        <v>0</v>
      </c>
      <c r="AG201" s="91" t="s">
        <v>778</v>
      </c>
      <c r="AH201" s="85" t="b">
        <v>0</v>
      </c>
      <c r="AI201" s="85" t="s">
        <v>782</v>
      </c>
      <c r="AJ201" s="85"/>
      <c r="AK201" s="91" t="s">
        <v>778</v>
      </c>
      <c r="AL201" s="85" t="b">
        <v>0</v>
      </c>
      <c r="AM201" s="85">
        <v>91</v>
      </c>
      <c r="AN201" s="91" t="s">
        <v>3265</v>
      </c>
      <c r="AO201" s="85" t="s">
        <v>787</v>
      </c>
      <c r="AP201" s="85" t="b">
        <v>0</v>
      </c>
      <c r="AQ201" s="91" t="s">
        <v>3265</v>
      </c>
      <c r="AR201" s="85" t="s">
        <v>179</v>
      </c>
      <c r="AS201" s="85">
        <v>0</v>
      </c>
      <c r="AT201" s="85">
        <v>0</v>
      </c>
      <c r="AU201" s="85"/>
      <c r="AV201" s="85"/>
      <c r="AW201" s="85"/>
      <c r="AX201" s="85"/>
      <c r="AY201" s="85"/>
      <c r="AZ201" s="85"/>
      <c r="BA201" s="85"/>
      <c r="BB201" s="85"/>
      <c r="BC201" s="85"/>
      <c r="BD201" s="85"/>
      <c r="BE201" s="85"/>
      <c r="BF201" s="85"/>
      <c r="BG201" s="85"/>
      <c r="BH201" s="85"/>
    </row>
    <row r="202" spans="1:60" x14ac:dyDescent="0.3">
      <c r="A202" s="70" t="s">
        <v>268</v>
      </c>
      <c r="B202" s="70" t="s">
        <v>1845</v>
      </c>
      <c r="C202" s="71"/>
      <c r="D202" s="72"/>
      <c r="E202" s="73"/>
      <c r="F202" s="74"/>
      <c r="G202" s="71"/>
      <c r="H202" s="75"/>
      <c r="I202" s="76"/>
      <c r="J202" s="76"/>
      <c r="K202" s="36"/>
      <c r="L202" s="83"/>
      <c r="M202" s="83"/>
      <c r="N202" s="78"/>
      <c r="O202" s="85" t="s">
        <v>418</v>
      </c>
      <c r="P202" s="87">
        <v>43863.201655092591</v>
      </c>
      <c r="Q202" s="85" t="s">
        <v>1916</v>
      </c>
      <c r="R202" s="85"/>
      <c r="S202" s="85"/>
      <c r="T202" s="85"/>
      <c r="U202" s="85"/>
      <c r="V202" s="88" t="s">
        <v>496</v>
      </c>
      <c r="W202" s="87">
        <v>43863.201655092591</v>
      </c>
      <c r="X202" s="90">
        <v>43863</v>
      </c>
      <c r="Y202" s="91" t="s">
        <v>2299</v>
      </c>
      <c r="Z202" s="88" t="s">
        <v>2673</v>
      </c>
      <c r="AA202" s="85"/>
      <c r="AB202" s="85"/>
      <c r="AC202" s="91" t="s">
        <v>3058</v>
      </c>
      <c r="AD202" s="85"/>
      <c r="AE202" s="85" t="b">
        <v>0</v>
      </c>
      <c r="AF202" s="85">
        <v>0</v>
      </c>
      <c r="AG202" s="91" t="s">
        <v>778</v>
      </c>
      <c r="AH202" s="85" t="b">
        <v>0</v>
      </c>
      <c r="AI202" s="85" t="s">
        <v>782</v>
      </c>
      <c r="AJ202" s="85"/>
      <c r="AK202" s="91" t="s">
        <v>778</v>
      </c>
      <c r="AL202" s="85" t="b">
        <v>0</v>
      </c>
      <c r="AM202" s="85">
        <v>10</v>
      </c>
      <c r="AN202" s="91" t="s">
        <v>3200</v>
      </c>
      <c r="AO202" s="85" t="s">
        <v>787</v>
      </c>
      <c r="AP202" s="85" t="b">
        <v>0</v>
      </c>
      <c r="AQ202" s="91" t="s">
        <v>3200</v>
      </c>
      <c r="AR202" s="85" t="s">
        <v>179</v>
      </c>
      <c r="AS202" s="85">
        <v>0</v>
      </c>
      <c r="AT202" s="85">
        <v>0</v>
      </c>
      <c r="AU202" s="85"/>
      <c r="AV202" s="85"/>
      <c r="AW202" s="85"/>
      <c r="AX202" s="85"/>
      <c r="AY202" s="85"/>
      <c r="AZ202" s="85"/>
      <c r="BA202" s="85"/>
      <c r="BB202" s="85"/>
      <c r="BC202" s="85"/>
      <c r="BD202" s="85"/>
      <c r="BE202" s="85"/>
      <c r="BF202" s="85"/>
      <c r="BG202" s="85"/>
      <c r="BH202" s="85"/>
    </row>
    <row r="203" spans="1:60" x14ac:dyDescent="0.3">
      <c r="A203" s="70" t="s">
        <v>409</v>
      </c>
      <c r="B203" s="70" t="s">
        <v>405</v>
      </c>
      <c r="C203" s="71"/>
      <c r="D203" s="72"/>
      <c r="E203" s="73"/>
      <c r="F203" s="74"/>
      <c r="G203" s="71"/>
      <c r="H203" s="75"/>
      <c r="I203" s="76"/>
      <c r="J203" s="76"/>
      <c r="K203" s="36"/>
      <c r="L203" s="83"/>
      <c r="M203" s="83"/>
      <c r="N203" s="78"/>
      <c r="O203" s="85" t="s">
        <v>418</v>
      </c>
      <c r="P203" s="87">
        <v>43863.207129629627</v>
      </c>
      <c r="Q203" s="85" t="s">
        <v>431</v>
      </c>
      <c r="R203" s="85"/>
      <c r="S203" s="85"/>
      <c r="T203" s="85"/>
      <c r="U203" s="85"/>
      <c r="V203" s="88" t="s">
        <v>631</v>
      </c>
      <c r="W203" s="87">
        <v>43863.207129629627</v>
      </c>
      <c r="X203" s="90">
        <v>43863</v>
      </c>
      <c r="Y203" s="91" t="s">
        <v>2300</v>
      </c>
      <c r="Z203" s="88" t="s">
        <v>2674</v>
      </c>
      <c r="AA203" s="85"/>
      <c r="AB203" s="85"/>
      <c r="AC203" s="91" t="s">
        <v>3059</v>
      </c>
      <c r="AD203" s="85"/>
      <c r="AE203" s="85" t="b">
        <v>0</v>
      </c>
      <c r="AF203" s="85">
        <v>0</v>
      </c>
      <c r="AG203" s="91" t="s">
        <v>778</v>
      </c>
      <c r="AH203" s="85" t="b">
        <v>0</v>
      </c>
      <c r="AI203" s="85" t="s">
        <v>782</v>
      </c>
      <c r="AJ203" s="85"/>
      <c r="AK203" s="91" t="s">
        <v>778</v>
      </c>
      <c r="AL203" s="85" t="b">
        <v>0</v>
      </c>
      <c r="AM203" s="85">
        <v>31</v>
      </c>
      <c r="AN203" s="91" t="s">
        <v>773</v>
      </c>
      <c r="AO203" s="85" t="s">
        <v>786</v>
      </c>
      <c r="AP203" s="85" t="b">
        <v>0</v>
      </c>
      <c r="AQ203" s="91" t="s">
        <v>773</v>
      </c>
      <c r="AR203" s="85" t="s">
        <v>179</v>
      </c>
      <c r="AS203" s="85">
        <v>0</v>
      </c>
      <c r="AT203" s="85">
        <v>0</v>
      </c>
      <c r="AU203" s="85"/>
      <c r="AV203" s="85"/>
      <c r="AW203" s="85"/>
      <c r="AX203" s="85"/>
      <c r="AY203" s="85"/>
      <c r="AZ203" s="85"/>
      <c r="BA203" s="85"/>
      <c r="BB203" s="85"/>
      <c r="BC203" s="85"/>
      <c r="BD203" s="85"/>
      <c r="BE203" s="85"/>
      <c r="BF203" s="85"/>
      <c r="BG203" s="85"/>
      <c r="BH203" s="85"/>
    </row>
    <row r="204" spans="1:60" x14ac:dyDescent="0.3">
      <c r="A204" s="70" t="s">
        <v>1784</v>
      </c>
      <c r="B204" s="70" t="s">
        <v>1784</v>
      </c>
      <c r="C204" s="71"/>
      <c r="D204" s="72"/>
      <c r="E204" s="73"/>
      <c r="F204" s="74"/>
      <c r="G204" s="71"/>
      <c r="H204" s="75"/>
      <c r="I204" s="76"/>
      <c r="J204" s="76"/>
      <c r="K204" s="36"/>
      <c r="L204" s="83"/>
      <c r="M204" s="83"/>
      <c r="N204" s="78"/>
      <c r="O204" s="85" t="s">
        <v>179</v>
      </c>
      <c r="P204" s="87">
        <v>43863.212129629632</v>
      </c>
      <c r="Q204" s="85" t="s">
        <v>1924</v>
      </c>
      <c r="R204" s="85"/>
      <c r="S204" s="85"/>
      <c r="T204" s="85" t="s">
        <v>442</v>
      </c>
      <c r="U204" s="85"/>
      <c r="V204" s="88" t="s">
        <v>2050</v>
      </c>
      <c r="W204" s="87">
        <v>43863.212129629632</v>
      </c>
      <c r="X204" s="90">
        <v>43863</v>
      </c>
      <c r="Y204" s="91" t="s">
        <v>2301</v>
      </c>
      <c r="Z204" s="88" t="s">
        <v>2675</v>
      </c>
      <c r="AA204" s="85"/>
      <c r="AB204" s="85"/>
      <c r="AC204" s="91" t="s">
        <v>3060</v>
      </c>
      <c r="AD204" s="85"/>
      <c r="AE204" s="85" t="b">
        <v>0</v>
      </c>
      <c r="AF204" s="85">
        <v>1</v>
      </c>
      <c r="AG204" s="91" t="s">
        <v>778</v>
      </c>
      <c r="AH204" s="85" t="b">
        <v>0</v>
      </c>
      <c r="AI204" s="85" t="s">
        <v>782</v>
      </c>
      <c r="AJ204" s="85"/>
      <c r="AK204" s="91" t="s">
        <v>778</v>
      </c>
      <c r="AL204" s="85" t="b">
        <v>0</v>
      </c>
      <c r="AM204" s="85">
        <v>0</v>
      </c>
      <c r="AN204" s="91" t="s">
        <v>778</v>
      </c>
      <c r="AO204" s="85" t="s">
        <v>786</v>
      </c>
      <c r="AP204" s="85" t="b">
        <v>0</v>
      </c>
      <c r="AQ204" s="91" t="s">
        <v>3060</v>
      </c>
      <c r="AR204" s="85" t="s">
        <v>179</v>
      </c>
      <c r="AS204" s="85">
        <v>0</v>
      </c>
      <c r="AT204" s="85">
        <v>0</v>
      </c>
      <c r="AU204" s="85"/>
      <c r="AV204" s="85"/>
      <c r="AW204" s="85"/>
      <c r="AX204" s="85"/>
      <c r="AY204" s="85"/>
      <c r="AZ204" s="85"/>
      <c r="BA204" s="85"/>
      <c r="BB204" s="85"/>
      <c r="BC204" s="85"/>
      <c r="BD204" s="85"/>
      <c r="BE204" s="85"/>
      <c r="BF204" s="85"/>
      <c r="BG204" s="85"/>
      <c r="BH204" s="85"/>
    </row>
    <row r="205" spans="1:60" x14ac:dyDescent="0.3">
      <c r="A205" s="70" t="s">
        <v>1785</v>
      </c>
      <c r="B205" s="70" t="s">
        <v>1785</v>
      </c>
      <c r="C205" s="71"/>
      <c r="D205" s="72"/>
      <c r="E205" s="73"/>
      <c r="F205" s="74"/>
      <c r="G205" s="71"/>
      <c r="H205" s="75"/>
      <c r="I205" s="76"/>
      <c r="J205" s="76"/>
      <c r="K205" s="36"/>
      <c r="L205" s="83"/>
      <c r="M205" s="83"/>
      <c r="N205" s="78"/>
      <c r="O205" s="85" t="s">
        <v>179</v>
      </c>
      <c r="P205" s="87">
        <v>43863.212337962963</v>
      </c>
      <c r="Q205" s="85" t="s">
        <v>1925</v>
      </c>
      <c r="R205" s="85"/>
      <c r="S205" s="85"/>
      <c r="T205" s="85" t="s">
        <v>442</v>
      </c>
      <c r="U205" s="88" t="s">
        <v>1980</v>
      </c>
      <c r="V205" s="88" t="s">
        <v>1980</v>
      </c>
      <c r="W205" s="87">
        <v>43863.212337962963</v>
      </c>
      <c r="X205" s="90">
        <v>43863</v>
      </c>
      <c r="Y205" s="91" t="s">
        <v>2302</v>
      </c>
      <c r="Z205" s="88" t="s">
        <v>2676</v>
      </c>
      <c r="AA205" s="85"/>
      <c r="AB205" s="85"/>
      <c r="AC205" s="91" t="s">
        <v>3061</v>
      </c>
      <c r="AD205" s="85"/>
      <c r="AE205" s="85" t="b">
        <v>0</v>
      </c>
      <c r="AF205" s="85">
        <v>0</v>
      </c>
      <c r="AG205" s="91" t="s">
        <v>778</v>
      </c>
      <c r="AH205" s="85" t="b">
        <v>0</v>
      </c>
      <c r="AI205" s="85" t="s">
        <v>782</v>
      </c>
      <c r="AJ205" s="85"/>
      <c r="AK205" s="91" t="s">
        <v>778</v>
      </c>
      <c r="AL205" s="85" t="b">
        <v>0</v>
      </c>
      <c r="AM205" s="85">
        <v>0</v>
      </c>
      <c r="AN205" s="91" t="s">
        <v>778</v>
      </c>
      <c r="AO205" s="85" t="s">
        <v>786</v>
      </c>
      <c r="AP205" s="85" t="b">
        <v>0</v>
      </c>
      <c r="AQ205" s="91" t="s">
        <v>3061</v>
      </c>
      <c r="AR205" s="85" t="s">
        <v>179</v>
      </c>
      <c r="AS205" s="85">
        <v>0</v>
      </c>
      <c r="AT205" s="85">
        <v>0</v>
      </c>
      <c r="AU205" s="85"/>
      <c r="AV205" s="85"/>
      <c r="AW205" s="85"/>
      <c r="AX205" s="85"/>
      <c r="AY205" s="85"/>
      <c r="AZ205" s="85"/>
      <c r="BA205" s="85"/>
      <c r="BB205" s="85"/>
      <c r="BC205" s="85"/>
      <c r="BD205" s="85"/>
      <c r="BE205" s="85"/>
      <c r="BF205" s="85"/>
      <c r="BG205" s="85"/>
      <c r="BH205" s="85"/>
    </row>
    <row r="206" spans="1:60" x14ac:dyDescent="0.3">
      <c r="A206" s="70" t="s">
        <v>264</v>
      </c>
      <c r="B206" s="70" t="s">
        <v>1881</v>
      </c>
      <c r="C206" s="71"/>
      <c r="D206" s="72"/>
      <c r="E206" s="73"/>
      <c r="F206" s="74"/>
      <c r="G206" s="71"/>
      <c r="H206" s="75"/>
      <c r="I206" s="76"/>
      <c r="J206" s="76"/>
      <c r="K206" s="36"/>
      <c r="L206" s="83"/>
      <c r="M206" s="83"/>
      <c r="N206" s="78"/>
      <c r="O206" s="85" t="s">
        <v>418</v>
      </c>
      <c r="P206" s="87">
        <v>43863.219837962963</v>
      </c>
      <c r="Q206" s="85" t="s">
        <v>1902</v>
      </c>
      <c r="R206" s="85"/>
      <c r="S206" s="85"/>
      <c r="T206" s="85" t="s">
        <v>442</v>
      </c>
      <c r="U206" s="85"/>
      <c r="V206" s="88" t="s">
        <v>492</v>
      </c>
      <c r="W206" s="87">
        <v>43863.219837962963</v>
      </c>
      <c r="X206" s="90">
        <v>43863</v>
      </c>
      <c r="Y206" s="91" t="s">
        <v>2303</v>
      </c>
      <c r="Z206" s="88" t="s">
        <v>2677</v>
      </c>
      <c r="AA206" s="85"/>
      <c r="AB206" s="85"/>
      <c r="AC206" s="91" t="s">
        <v>3062</v>
      </c>
      <c r="AD206" s="85"/>
      <c r="AE206" s="85" t="b">
        <v>0</v>
      </c>
      <c r="AF206" s="85">
        <v>0</v>
      </c>
      <c r="AG206" s="91" t="s">
        <v>778</v>
      </c>
      <c r="AH206" s="85" t="b">
        <v>0</v>
      </c>
      <c r="AI206" s="85" t="s">
        <v>782</v>
      </c>
      <c r="AJ206" s="85"/>
      <c r="AK206" s="91" t="s">
        <v>778</v>
      </c>
      <c r="AL206" s="85" t="b">
        <v>0</v>
      </c>
      <c r="AM206" s="85">
        <v>59</v>
      </c>
      <c r="AN206" s="91" t="s">
        <v>3276</v>
      </c>
      <c r="AO206" s="85" t="s">
        <v>786</v>
      </c>
      <c r="AP206" s="85" t="b">
        <v>0</v>
      </c>
      <c r="AQ206" s="91" t="s">
        <v>3276</v>
      </c>
      <c r="AR206" s="85" t="s">
        <v>179</v>
      </c>
      <c r="AS206" s="85">
        <v>0</v>
      </c>
      <c r="AT206" s="85">
        <v>0</v>
      </c>
      <c r="AU206" s="85"/>
      <c r="AV206" s="85"/>
      <c r="AW206" s="85"/>
      <c r="AX206" s="85"/>
      <c r="AY206" s="85"/>
      <c r="AZ206" s="85"/>
      <c r="BA206" s="85"/>
      <c r="BB206" s="85"/>
      <c r="BC206" s="85"/>
      <c r="BD206" s="85"/>
      <c r="BE206" s="85"/>
      <c r="BF206" s="85"/>
      <c r="BG206" s="85"/>
      <c r="BH206" s="85"/>
    </row>
    <row r="207" spans="1:60" x14ac:dyDescent="0.3">
      <c r="A207" s="70" t="s">
        <v>329</v>
      </c>
      <c r="B207" s="70" t="s">
        <v>1881</v>
      </c>
      <c r="C207" s="71"/>
      <c r="D207" s="72"/>
      <c r="E207" s="73"/>
      <c r="F207" s="74"/>
      <c r="G207" s="71"/>
      <c r="H207" s="75"/>
      <c r="I207" s="76"/>
      <c r="J207" s="76"/>
      <c r="K207" s="36"/>
      <c r="L207" s="83"/>
      <c r="M207" s="83"/>
      <c r="N207" s="78"/>
      <c r="O207" s="85" t="s">
        <v>418</v>
      </c>
      <c r="P207" s="87">
        <v>43863.220219907409</v>
      </c>
      <c r="Q207" s="85" t="s">
        <v>1902</v>
      </c>
      <c r="R207" s="85"/>
      <c r="S207" s="85"/>
      <c r="T207" s="85" t="s">
        <v>442</v>
      </c>
      <c r="U207" s="85"/>
      <c r="V207" s="88" t="s">
        <v>555</v>
      </c>
      <c r="W207" s="87">
        <v>43863.220219907409</v>
      </c>
      <c r="X207" s="90">
        <v>43863</v>
      </c>
      <c r="Y207" s="91" t="s">
        <v>2304</v>
      </c>
      <c r="Z207" s="88" t="s">
        <v>2678</v>
      </c>
      <c r="AA207" s="85"/>
      <c r="AB207" s="85"/>
      <c r="AC207" s="91" t="s">
        <v>3063</v>
      </c>
      <c r="AD207" s="85"/>
      <c r="AE207" s="85" t="b">
        <v>0</v>
      </c>
      <c r="AF207" s="85">
        <v>0</v>
      </c>
      <c r="AG207" s="91" t="s">
        <v>778</v>
      </c>
      <c r="AH207" s="85" t="b">
        <v>0</v>
      </c>
      <c r="AI207" s="85" t="s">
        <v>782</v>
      </c>
      <c r="AJ207" s="85"/>
      <c r="AK207" s="91" t="s">
        <v>778</v>
      </c>
      <c r="AL207" s="85" t="b">
        <v>0</v>
      </c>
      <c r="AM207" s="85">
        <v>59</v>
      </c>
      <c r="AN207" s="91" t="s">
        <v>3276</v>
      </c>
      <c r="AO207" s="85" t="s">
        <v>786</v>
      </c>
      <c r="AP207" s="85" t="b">
        <v>0</v>
      </c>
      <c r="AQ207" s="91" t="s">
        <v>3276</v>
      </c>
      <c r="AR207" s="85" t="s">
        <v>179</v>
      </c>
      <c r="AS207" s="85">
        <v>0</v>
      </c>
      <c r="AT207" s="85">
        <v>0</v>
      </c>
      <c r="AU207" s="85"/>
      <c r="AV207" s="85"/>
      <c r="AW207" s="85"/>
      <c r="AX207" s="85"/>
      <c r="AY207" s="85"/>
      <c r="AZ207" s="85"/>
      <c r="BA207" s="85"/>
      <c r="BB207" s="85"/>
      <c r="BC207" s="85"/>
      <c r="BD207" s="85"/>
      <c r="BE207" s="85"/>
      <c r="BF207" s="85"/>
      <c r="BG207" s="85"/>
      <c r="BH207" s="85"/>
    </row>
    <row r="208" spans="1:60" x14ac:dyDescent="0.3">
      <c r="A208" s="70" t="s">
        <v>1786</v>
      </c>
      <c r="B208" s="70" t="s">
        <v>1786</v>
      </c>
      <c r="C208" s="71"/>
      <c r="D208" s="72"/>
      <c r="E208" s="73"/>
      <c r="F208" s="74"/>
      <c r="G208" s="71"/>
      <c r="H208" s="75"/>
      <c r="I208" s="76"/>
      <c r="J208" s="76"/>
      <c r="K208" s="36"/>
      <c r="L208" s="83"/>
      <c r="M208" s="83"/>
      <c r="N208" s="78"/>
      <c r="O208" s="85" t="s">
        <v>179</v>
      </c>
      <c r="P208" s="87">
        <v>43863.178506944445</v>
      </c>
      <c r="Q208" s="85" t="s">
        <v>1926</v>
      </c>
      <c r="R208" s="85"/>
      <c r="S208" s="85"/>
      <c r="T208" s="85" t="s">
        <v>442</v>
      </c>
      <c r="U208" s="85"/>
      <c r="V208" s="88" t="s">
        <v>2051</v>
      </c>
      <c r="W208" s="87">
        <v>43863.178506944445</v>
      </c>
      <c r="X208" s="90">
        <v>43863</v>
      </c>
      <c r="Y208" s="91" t="s">
        <v>2305</v>
      </c>
      <c r="Z208" s="88" t="s">
        <v>2679</v>
      </c>
      <c r="AA208" s="85"/>
      <c r="AB208" s="85"/>
      <c r="AC208" s="91" t="s">
        <v>3064</v>
      </c>
      <c r="AD208" s="85"/>
      <c r="AE208" s="85" t="b">
        <v>0</v>
      </c>
      <c r="AF208" s="85">
        <v>1</v>
      </c>
      <c r="AG208" s="91" t="s">
        <v>778</v>
      </c>
      <c r="AH208" s="85" t="b">
        <v>0</v>
      </c>
      <c r="AI208" s="85" t="s">
        <v>782</v>
      </c>
      <c r="AJ208" s="85"/>
      <c r="AK208" s="91" t="s">
        <v>778</v>
      </c>
      <c r="AL208" s="85" t="b">
        <v>0</v>
      </c>
      <c r="AM208" s="85">
        <v>0</v>
      </c>
      <c r="AN208" s="91" t="s">
        <v>778</v>
      </c>
      <c r="AO208" s="85" t="s">
        <v>786</v>
      </c>
      <c r="AP208" s="85" t="b">
        <v>0</v>
      </c>
      <c r="AQ208" s="91" t="s">
        <v>3064</v>
      </c>
      <c r="AR208" s="85" t="s">
        <v>179</v>
      </c>
      <c r="AS208" s="85">
        <v>0</v>
      </c>
      <c r="AT208" s="85">
        <v>0</v>
      </c>
      <c r="AU208" s="85"/>
      <c r="AV208" s="85"/>
      <c r="AW208" s="85"/>
      <c r="AX208" s="85"/>
      <c r="AY208" s="85"/>
      <c r="AZ208" s="85"/>
      <c r="BA208" s="85"/>
      <c r="BB208" s="85"/>
      <c r="BC208" s="85"/>
      <c r="BD208" s="85"/>
      <c r="BE208" s="85"/>
      <c r="BF208" s="85"/>
      <c r="BG208" s="85"/>
      <c r="BH208" s="85"/>
    </row>
    <row r="209" spans="1:60" x14ac:dyDescent="0.3">
      <c r="A209" s="70" t="s">
        <v>1786</v>
      </c>
      <c r="B209" s="70" t="s">
        <v>1786</v>
      </c>
      <c r="C209" s="71"/>
      <c r="D209" s="72"/>
      <c r="E209" s="73"/>
      <c r="F209" s="74"/>
      <c r="G209" s="71"/>
      <c r="H209" s="75"/>
      <c r="I209" s="76"/>
      <c r="J209" s="76"/>
      <c r="K209" s="36"/>
      <c r="L209" s="83"/>
      <c r="M209" s="83"/>
      <c r="N209" s="78"/>
      <c r="O209" s="85" t="s">
        <v>179</v>
      </c>
      <c r="P209" s="87">
        <v>43863.221331018518</v>
      </c>
      <c r="Q209" s="85" t="s">
        <v>1927</v>
      </c>
      <c r="R209" s="85"/>
      <c r="S209" s="85"/>
      <c r="T209" s="85" t="s">
        <v>442</v>
      </c>
      <c r="U209" s="85"/>
      <c r="V209" s="88" t="s">
        <v>2051</v>
      </c>
      <c r="W209" s="87">
        <v>43863.221331018518</v>
      </c>
      <c r="X209" s="90">
        <v>43863</v>
      </c>
      <c r="Y209" s="91" t="s">
        <v>2306</v>
      </c>
      <c r="Z209" s="88" t="s">
        <v>2680</v>
      </c>
      <c r="AA209" s="85"/>
      <c r="AB209" s="85"/>
      <c r="AC209" s="91" t="s">
        <v>3065</v>
      </c>
      <c r="AD209" s="85"/>
      <c r="AE209" s="85" t="b">
        <v>0</v>
      </c>
      <c r="AF209" s="85">
        <v>0</v>
      </c>
      <c r="AG209" s="91" t="s">
        <v>778</v>
      </c>
      <c r="AH209" s="85" t="b">
        <v>0</v>
      </c>
      <c r="AI209" s="85" t="s">
        <v>782</v>
      </c>
      <c r="AJ209" s="85"/>
      <c r="AK209" s="91" t="s">
        <v>778</v>
      </c>
      <c r="AL209" s="85" t="b">
        <v>0</v>
      </c>
      <c r="AM209" s="85">
        <v>0</v>
      </c>
      <c r="AN209" s="91" t="s">
        <v>778</v>
      </c>
      <c r="AO209" s="85" t="s">
        <v>786</v>
      </c>
      <c r="AP209" s="85" t="b">
        <v>0</v>
      </c>
      <c r="AQ209" s="91" t="s">
        <v>3065</v>
      </c>
      <c r="AR209" s="85" t="s">
        <v>179</v>
      </c>
      <c r="AS209" s="85">
        <v>0</v>
      </c>
      <c r="AT209" s="85">
        <v>0</v>
      </c>
      <c r="AU209" s="85"/>
      <c r="AV209" s="85"/>
      <c r="AW209" s="85"/>
      <c r="AX209" s="85"/>
      <c r="AY209" s="85"/>
      <c r="AZ209" s="85"/>
      <c r="BA209" s="85"/>
      <c r="BB209" s="85"/>
      <c r="BC209" s="85"/>
      <c r="BD209" s="85"/>
      <c r="BE209" s="85"/>
      <c r="BF209" s="85"/>
      <c r="BG209" s="85"/>
      <c r="BH209" s="85"/>
    </row>
    <row r="210" spans="1:60" x14ac:dyDescent="0.3">
      <c r="A210" s="70" t="s">
        <v>283</v>
      </c>
      <c r="B210" s="70" t="s">
        <v>1845</v>
      </c>
      <c r="C210" s="71"/>
      <c r="D210" s="72"/>
      <c r="E210" s="73"/>
      <c r="F210" s="74"/>
      <c r="G210" s="71"/>
      <c r="H210" s="75"/>
      <c r="I210" s="76"/>
      <c r="J210" s="76"/>
      <c r="K210" s="36"/>
      <c r="L210" s="83"/>
      <c r="M210" s="83"/>
      <c r="N210" s="78"/>
      <c r="O210" s="85" t="s">
        <v>418</v>
      </c>
      <c r="P210" s="87">
        <v>43863.222326388888</v>
      </c>
      <c r="Q210" s="85" t="s">
        <v>1916</v>
      </c>
      <c r="R210" s="85"/>
      <c r="S210" s="85"/>
      <c r="T210" s="85"/>
      <c r="U210" s="85"/>
      <c r="V210" s="88" t="s">
        <v>511</v>
      </c>
      <c r="W210" s="87">
        <v>43863.222326388888</v>
      </c>
      <c r="X210" s="90">
        <v>43863</v>
      </c>
      <c r="Y210" s="91" t="s">
        <v>2307</v>
      </c>
      <c r="Z210" s="88" t="s">
        <v>2681</v>
      </c>
      <c r="AA210" s="85"/>
      <c r="AB210" s="85"/>
      <c r="AC210" s="91" t="s">
        <v>3066</v>
      </c>
      <c r="AD210" s="85"/>
      <c r="AE210" s="85" t="b">
        <v>0</v>
      </c>
      <c r="AF210" s="85">
        <v>0</v>
      </c>
      <c r="AG210" s="91" t="s">
        <v>778</v>
      </c>
      <c r="AH210" s="85" t="b">
        <v>0</v>
      </c>
      <c r="AI210" s="85" t="s">
        <v>782</v>
      </c>
      <c r="AJ210" s="85"/>
      <c r="AK210" s="91" t="s">
        <v>778</v>
      </c>
      <c r="AL210" s="85" t="b">
        <v>0</v>
      </c>
      <c r="AM210" s="85">
        <v>10</v>
      </c>
      <c r="AN210" s="91" t="s">
        <v>3200</v>
      </c>
      <c r="AO210" s="85" t="s">
        <v>786</v>
      </c>
      <c r="AP210" s="85" t="b">
        <v>0</v>
      </c>
      <c r="AQ210" s="91" t="s">
        <v>3200</v>
      </c>
      <c r="AR210" s="85" t="s">
        <v>179</v>
      </c>
      <c r="AS210" s="85">
        <v>0</v>
      </c>
      <c r="AT210" s="85">
        <v>0</v>
      </c>
      <c r="AU210" s="85"/>
      <c r="AV210" s="85"/>
      <c r="AW210" s="85"/>
      <c r="AX210" s="85"/>
      <c r="AY210" s="85"/>
      <c r="AZ210" s="85"/>
      <c r="BA210" s="85"/>
      <c r="BB210" s="85"/>
      <c r="BC210" s="85"/>
      <c r="BD210" s="85"/>
      <c r="BE210" s="85"/>
      <c r="BF210" s="85"/>
      <c r="BG210" s="85"/>
      <c r="BH210" s="85"/>
    </row>
    <row r="211" spans="1:60" x14ac:dyDescent="0.3">
      <c r="A211" s="70" t="s">
        <v>284</v>
      </c>
      <c r="B211" s="70" t="s">
        <v>404</v>
      </c>
      <c r="C211" s="71"/>
      <c r="D211" s="72"/>
      <c r="E211" s="73"/>
      <c r="F211" s="74"/>
      <c r="G211" s="71"/>
      <c r="H211" s="75"/>
      <c r="I211" s="76"/>
      <c r="J211" s="76"/>
      <c r="K211" s="36"/>
      <c r="L211" s="83"/>
      <c r="M211" s="83"/>
      <c r="N211" s="78"/>
      <c r="O211" s="85" t="s">
        <v>418</v>
      </c>
      <c r="P211" s="87">
        <v>43863.224050925928</v>
      </c>
      <c r="Q211" s="85" t="s">
        <v>1898</v>
      </c>
      <c r="R211" s="85"/>
      <c r="S211" s="85"/>
      <c r="T211" s="85"/>
      <c r="U211" s="85"/>
      <c r="V211" s="88" t="s">
        <v>512</v>
      </c>
      <c r="W211" s="87">
        <v>43863.224050925928</v>
      </c>
      <c r="X211" s="90">
        <v>43863</v>
      </c>
      <c r="Y211" s="91" t="s">
        <v>2308</v>
      </c>
      <c r="Z211" s="88" t="s">
        <v>2682</v>
      </c>
      <c r="AA211" s="85"/>
      <c r="AB211" s="85"/>
      <c r="AC211" s="91" t="s">
        <v>3067</v>
      </c>
      <c r="AD211" s="85"/>
      <c r="AE211" s="85" t="b">
        <v>0</v>
      </c>
      <c r="AF211" s="85">
        <v>0</v>
      </c>
      <c r="AG211" s="91" t="s">
        <v>778</v>
      </c>
      <c r="AH211" s="85" t="b">
        <v>0</v>
      </c>
      <c r="AI211" s="85" t="s">
        <v>782</v>
      </c>
      <c r="AJ211" s="85"/>
      <c r="AK211" s="91" t="s">
        <v>778</v>
      </c>
      <c r="AL211" s="85" t="b">
        <v>0</v>
      </c>
      <c r="AM211" s="85">
        <v>91</v>
      </c>
      <c r="AN211" s="91" t="s">
        <v>3265</v>
      </c>
      <c r="AO211" s="85" t="s">
        <v>786</v>
      </c>
      <c r="AP211" s="85" t="b">
        <v>0</v>
      </c>
      <c r="AQ211" s="91" t="s">
        <v>3265</v>
      </c>
      <c r="AR211" s="85" t="s">
        <v>179</v>
      </c>
      <c r="AS211" s="85">
        <v>0</v>
      </c>
      <c r="AT211" s="85">
        <v>0</v>
      </c>
      <c r="AU211" s="85"/>
      <c r="AV211" s="85"/>
      <c r="AW211" s="85"/>
      <c r="AX211" s="85"/>
      <c r="AY211" s="85"/>
      <c r="AZ211" s="85"/>
      <c r="BA211" s="85"/>
      <c r="BB211" s="85"/>
      <c r="BC211" s="85"/>
      <c r="BD211" s="85"/>
      <c r="BE211" s="85"/>
      <c r="BF211" s="85"/>
      <c r="BG211" s="85"/>
      <c r="BH211" s="85"/>
    </row>
    <row r="212" spans="1:60" x14ac:dyDescent="0.3">
      <c r="A212" s="70" t="s">
        <v>258</v>
      </c>
      <c r="B212" s="70" t="s">
        <v>258</v>
      </c>
      <c r="C212" s="71"/>
      <c r="D212" s="72"/>
      <c r="E212" s="73"/>
      <c r="F212" s="74"/>
      <c r="G212" s="71"/>
      <c r="H212" s="75"/>
      <c r="I212" s="76"/>
      <c r="J212" s="76"/>
      <c r="K212" s="36"/>
      <c r="L212" s="83"/>
      <c r="M212" s="83"/>
      <c r="N212" s="78"/>
      <c r="O212" s="85" t="s">
        <v>179</v>
      </c>
      <c r="P212" s="87">
        <v>43862.872789351852</v>
      </c>
      <c r="Q212" s="85" t="s">
        <v>1928</v>
      </c>
      <c r="R212" s="85"/>
      <c r="S212" s="85"/>
      <c r="T212" s="85" t="s">
        <v>442</v>
      </c>
      <c r="U212" s="85"/>
      <c r="V212" s="88" t="s">
        <v>486</v>
      </c>
      <c r="W212" s="87">
        <v>43862.872789351852</v>
      </c>
      <c r="X212" s="90">
        <v>43862</v>
      </c>
      <c r="Y212" s="91" t="s">
        <v>2309</v>
      </c>
      <c r="Z212" s="88" t="s">
        <v>2683</v>
      </c>
      <c r="AA212" s="85"/>
      <c r="AB212" s="85"/>
      <c r="AC212" s="91" t="s">
        <v>3068</v>
      </c>
      <c r="AD212" s="85"/>
      <c r="AE212" s="85" t="b">
        <v>0</v>
      </c>
      <c r="AF212" s="85">
        <v>0</v>
      </c>
      <c r="AG212" s="91" t="s">
        <v>778</v>
      </c>
      <c r="AH212" s="85" t="b">
        <v>0</v>
      </c>
      <c r="AI212" s="85" t="s">
        <v>782</v>
      </c>
      <c r="AJ212" s="85"/>
      <c r="AK212" s="91" t="s">
        <v>778</v>
      </c>
      <c r="AL212" s="85" t="b">
        <v>0</v>
      </c>
      <c r="AM212" s="85">
        <v>0</v>
      </c>
      <c r="AN212" s="91" t="s">
        <v>778</v>
      </c>
      <c r="AO212" s="85" t="s">
        <v>786</v>
      </c>
      <c r="AP212" s="85" t="b">
        <v>0</v>
      </c>
      <c r="AQ212" s="91" t="s">
        <v>3068</v>
      </c>
      <c r="AR212" s="85" t="s">
        <v>179</v>
      </c>
      <c r="AS212" s="85">
        <v>0</v>
      </c>
      <c r="AT212" s="85">
        <v>0</v>
      </c>
      <c r="AU212" s="85"/>
      <c r="AV212" s="85"/>
      <c r="AW212" s="85"/>
      <c r="AX212" s="85"/>
      <c r="AY212" s="85"/>
      <c r="AZ212" s="85"/>
      <c r="BA212" s="85"/>
      <c r="BB212" s="85"/>
      <c r="BC212" s="85"/>
      <c r="BD212" s="85"/>
      <c r="BE212" s="85"/>
      <c r="BF212" s="85"/>
      <c r="BG212" s="85"/>
      <c r="BH212" s="85"/>
    </row>
    <row r="213" spans="1:60" x14ac:dyDescent="0.3">
      <c r="A213" s="70" t="s">
        <v>258</v>
      </c>
      <c r="B213" s="70" t="s">
        <v>258</v>
      </c>
      <c r="C213" s="71"/>
      <c r="D213" s="72"/>
      <c r="E213" s="73"/>
      <c r="F213" s="74"/>
      <c r="G213" s="71"/>
      <c r="H213" s="75"/>
      <c r="I213" s="76"/>
      <c r="J213" s="76"/>
      <c r="K213" s="36"/>
      <c r="L213" s="83"/>
      <c r="M213" s="83"/>
      <c r="N213" s="78"/>
      <c r="O213" s="85" t="s">
        <v>179</v>
      </c>
      <c r="P213" s="87">
        <v>43863.225717592592</v>
      </c>
      <c r="Q213" s="85" t="s">
        <v>1929</v>
      </c>
      <c r="R213" s="88" t="s">
        <v>733</v>
      </c>
      <c r="S213" s="85" t="s">
        <v>434</v>
      </c>
      <c r="T213" s="85" t="s">
        <v>442</v>
      </c>
      <c r="U213" s="85"/>
      <c r="V213" s="88" t="s">
        <v>486</v>
      </c>
      <c r="W213" s="87">
        <v>43863.225717592592</v>
      </c>
      <c r="X213" s="90">
        <v>43863</v>
      </c>
      <c r="Y213" s="91" t="s">
        <v>2310</v>
      </c>
      <c r="Z213" s="88" t="s">
        <v>2684</v>
      </c>
      <c r="AA213" s="85"/>
      <c r="AB213" s="85"/>
      <c r="AC213" s="91" t="s">
        <v>3069</v>
      </c>
      <c r="AD213" s="85"/>
      <c r="AE213" s="85" t="b">
        <v>0</v>
      </c>
      <c r="AF213" s="85">
        <v>2</v>
      </c>
      <c r="AG213" s="91" t="s">
        <v>778</v>
      </c>
      <c r="AH213" s="85" t="b">
        <v>1</v>
      </c>
      <c r="AI213" s="85" t="s">
        <v>782</v>
      </c>
      <c r="AJ213" s="85"/>
      <c r="AK213" s="91" t="s">
        <v>775</v>
      </c>
      <c r="AL213" s="85" t="b">
        <v>0</v>
      </c>
      <c r="AM213" s="85">
        <v>0</v>
      </c>
      <c r="AN213" s="91" t="s">
        <v>778</v>
      </c>
      <c r="AO213" s="85" t="s">
        <v>786</v>
      </c>
      <c r="AP213" s="85" t="b">
        <v>0</v>
      </c>
      <c r="AQ213" s="91" t="s">
        <v>3069</v>
      </c>
      <c r="AR213" s="85" t="s">
        <v>179</v>
      </c>
      <c r="AS213" s="85">
        <v>0</v>
      </c>
      <c r="AT213" s="85">
        <v>0</v>
      </c>
      <c r="AU213" s="85"/>
      <c r="AV213" s="85"/>
      <c r="AW213" s="85"/>
      <c r="AX213" s="85"/>
      <c r="AY213" s="85"/>
      <c r="AZ213" s="85"/>
      <c r="BA213" s="85"/>
      <c r="BB213" s="85"/>
      <c r="BC213" s="85"/>
      <c r="BD213" s="85"/>
      <c r="BE213" s="85"/>
      <c r="BF213" s="85"/>
      <c r="BG213" s="85"/>
      <c r="BH213" s="85"/>
    </row>
    <row r="214" spans="1:60" x14ac:dyDescent="0.3">
      <c r="A214" s="70" t="s">
        <v>334</v>
      </c>
      <c r="B214" s="70" t="s">
        <v>1881</v>
      </c>
      <c r="C214" s="71"/>
      <c r="D214" s="72"/>
      <c r="E214" s="73"/>
      <c r="F214" s="74"/>
      <c r="G214" s="71"/>
      <c r="H214" s="75"/>
      <c r="I214" s="76"/>
      <c r="J214" s="76"/>
      <c r="K214" s="36"/>
      <c r="L214" s="83"/>
      <c r="M214" s="83"/>
      <c r="N214" s="78"/>
      <c r="O214" s="85" t="s">
        <v>418</v>
      </c>
      <c r="P214" s="87">
        <v>43863.229375000003</v>
      </c>
      <c r="Q214" s="85" t="s">
        <v>1902</v>
      </c>
      <c r="R214" s="85"/>
      <c r="S214" s="85"/>
      <c r="T214" s="85" t="s">
        <v>442</v>
      </c>
      <c r="U214" s="85"/>
      <c r="V214" s="88" t="s">
        <v>560</v>
      </c>
      <c r="W214" s="87">
        <v>43863.229375000003</v>
      </c>
      <c r="X214" s="90">
        <v>43863</v>
      </c>
      <c r="Y214" s="91" t="s">
        <v>2311</v>
      </c>
      <c r="Z214" s="88" t="s">
        <v>2685</v>
      </c>
      <c r="AA214" s="85"/>
      <c r="AB214" s="85"/>
      <c r="AC214" s="91" t="s">
        <v>3070</v>
      </c>
      <c r="AD214" s="85"/>
      <c r="AE214" s="85" t="b">
        <v>0</v>
      </c>
      <c r="AF214" s="85">
        <v>0</v>
      </c>
      <c r="AG214" s="91" t="s">
        <v>778</v>
      </c>
      <c r="AH214" s="85" t="b">
        <v>0</v>
      </c>
      <c r="AI214" s="85" t="s">
        <v>782</v>
      </c>
      <c r="AJ214" s="85"/>
      <c r="AK214" s="91" t="s">
        <v>778</v>
      </c>
      <c r="AL214" s="85" t="b">
        <v>0</v>
      </c>
      <c r="AM214" s="85">
        <v>59</v>
      </c>
      <c r="AN214" s="91" t="s">
        <v>3276</v>
      </c>
      <c r="AO214" s="85" t="s">
        <v>786</v>
      </c>
      <c r="AP214" s="85" t="b">
        <v>0</v>
      </c>
      <c r="AQ214" s="91" t="s">
        <v>3276</v>
      </c>
      <c r="AR214" s="85" t="s">
        <v>179</v>
      </c>
      <c r="AS214" s="85">
        <v>0</v>
      </c>
      <c r="AT214" s="85">
        <v>0</v>
      </c>
      <c r="AU214" s="85"/>
      <c r="AV214" s="85"/>
      <c r="AW214" s="85"/>
      <c r="AX214" s="85"/>
      <c r="AY214" s="85"/>
      <c r="AZ214" s="85"/>
      <c r="BA214" s="85"/>
      <c r="BB214" s="85"/>
      <c r="BC214" s="85"/>
      <c r="BD214" s="85"/>
      <c r="BE214" s="85"/>
      <c r="BF214" s="85"/>
      <c r="BG214" s="85"/>
      <c r="BH214" s="85"/>
    </row>
    <row r="215" spans="1:60" x14ac:dyDescent="0.3">
      <c r="A215" s="70" t="s">
        <v>1787</v>
      </c>
      <c r="B215" s="70" t="s">
        <v>1881</v>
      </c>
      <c r="C215" s="71"/>
      <c r="D215" s="72"/>
      <c r="E215" s="73"/>
      <c r="F215" s="74"/>
      <c r="G215" s="71"/>
      <c r="H215" s="75"/>
      <c r="I215" s="76"/>
      <c r="J215" s="76"/>
      <c r="K215" s="36"/>
      <c r="L215" s="83"/>
      <c r="M215" s="83"/>
      <c r="N215" s="78"/>
      <c r="O215" s="85" t="s">
        <v>418</v>
      </c>
      <c r="P215" s="87">
        <v>43863.230162037034</v>
      </c>
      <c r="Q215" s="85" t="s">
        <v>1902</v>
      </c>
      <c r="R215" s="85"/>
      <c r="S215" s="85"/>
      <c r="T215" s="85" t="s">
        <v>442</v>
      </c>
      <c r="U215" s="85"/>
      <c r="V215" s="88" t="s">
        <v>2052</v>
      </c>
      <c r="W215" s="87">
        <v>43863.230162037034</v>
      </c>
      <c r="X215" s="90">
        <v>43863</v>
      </c>
      <c r="Y215" s="91" t="s">
        <v>2312</v>
      </c>
      <c r="Z215" s="88" t="s">
        <v>2686</v>
      </c>
      <c r="AA215" s="85"/>
      <c r="AB215" s="85"/>
      <c r="AC215" s="91" t="s">
        <v>3071</v>
      </c>
      <c r="AD215" s="85"/>
      <c r="AE215" s="85" t="b">
        <v>0</v>
      </c>
      <c r="AF215" s="85">
        <v>0</v>
      </c>
      <c r="AG215" s="91" t="s">
        <v>778</v>
      </c>
      <c r="AH215" s="85" t="b">
        <v>0</v>
      </c>
      <c r="AI215" s="85" t="s">
        <v>782</v>
      </c>
      <c r="AJ215" s="85"/>
      <c r="AK215" s="91" t="s">
        <v>778</v>
      </c>
      <c r="AL215" s="85" t="b">
        <v>0</v>
      </c>
      <c r="AM215" s="85">
        <v>59</v>
      </c>
      <c r="AN215" s="91" t="s">
        <v>3276</v>
      </c>
      <c r="AO215" s="85" t="s">
        <v>787</v>
      </c>
      <c r="AP215" s="85" t="b">
        <v>0</v>
      </c>
      <c r="AQ215" s="91" t="s">
        <v>3276</v>
      </c>
      <c r="AR215" s="85" t="s">
        <v>179</v>
      </c>
      <c r="AS215" s="85">
        <v>0</v>
      </c>
      <c r="AT215" s="85">
        <v>0</v>
      </c>
      <c r="AU215" s="85"/>
      <c r="AV215" s="85"/>
      <c r="AW215" s="85"/>
      <c r="AX215" s="85"/>
      <c r="AY215" s="85"/>
      <c r="AZ215" s="85"/>
      <c r="BA215" s="85"/>
      <c r="BB215" s="85"/>
      <c r="BC215" s="85"/>
      <c r="BD215" s="85"/>
      <c r="BE215" s="85"/>
      <c r="BF215" s="85"/>
      <c r="BG215" s="85"/>
      <c r="BH215" s="85"/>
    </row>
    <row r="216" spans="1:60" x14ac:dyDescent="0.3">
      <c r="A216" s="70" t="s">
        <v>1787</v>
      </c>
      <c r="B216" s="70" t="s">
        <v>404</v>
      </c>
      <c r="C216" s="71"/>
      <c r="D216" s="72"/>
      <c r="E216" s="73"/>
      <c r="F216" s="74"/>
      <c r="G216" s="71"/>
      <c r="H216" s="75"/>
      <c r="I216" s="76"/>
      <c r="J216" s="76"/>
      <c r="K216" s="36"/>
      <c r="L216" s="83"/>
      <c r="M216" s="83"/>
      <c r="N216" s="78"/>
      <c r="O216" s="85" t="s">
        <v>418</v>
      </c>
      <c r="P216" s="87">
        <v>43863.230740740742</v>
      </c>
      <c r="Q216" s="85" t="s">
        <v>1898</v>
      </c>
      <c r="R216" s="85"/>
      <c r="S216" s="85"/>
      <c r="T216" s="85"/>
      <c r="U216" s="85"/>
      <c r="V216" s="88" t="s">
        <v>2052</v>
      </c>
      <c r="W216" s="87">
        <v>43863.230740740742</v>
      </c>
      <c r="X216" s="90">
        <v>43863</v>
      </c>
      <c r="Y216" s="91" t="s">
        <v>2313</v>
      </c>
      <c r="Z216" s="88" t="s">
        <v>2687</v>
      </c>
      <c r="AA216" s="85"/>
      <c r="AB216" s="85"/>
      <c r="AC216" s="91" t="s">
        <v>3072</v>
      </c>
      <c r="AD216" s="85"/>
      <c r="AE216" s="85" t="b">
        <v>0</v>
      </c>
      <c r="AF216" s="85">
        <v>0</v>
      </c>
      <c r="AG216" s="91" t="s">
        <v>778</v>
      </c>
      <c r="AH216" s="85" t="b">
        <v>0</v>
      </c>
      <c r="AI216" s="85" t="s">
        <v>782</v>
      </c>
      <c r="AJ216" s="85"/>
      <c r="AK216" s="91" t="s">
        <v>778</v>
      </c>
      <c r="AL216" s="85" t="b">
        <v>0</v>
      </c>
      <c r="AM216" s="85">
        <v>91</v>
      </c>
      <c r="AN216" s="91" t="s">
        <v>3265</v>
      </c>
      <c r="AO216" s="85" t="s">
        <v>787</v>
      </c>
      <c r="AP216" s="85" t="b">
        <v>0</v>
      </c>
      <c r="AQ216" s="91" t="s">
        <v>3265</v>
      </c>
      <c r="AR216" s="85" t="s">
        <v>179</v>
      </c>
      <c r="AS216" s="85">
        <v>0</v>
      </c>
      <c r="AT216" s="85">
        <v>0</v>
      </c>
      <c r="AU216" s="85"/>
      <c r="AV216" s="85"/>
      <c r="AW216" s="85"/>
      <c r="AX216" s="85"/>
      <c r="AY216" s="85"/>
      <c r="AZ216" s="85"/>
      <c r="BA216" s="85"/>
      <c r="BB216" s="85"/>
      <c r="BC216" s="85"/>
      <c r="BD216" s="85"/>
      <c r="BE216" s="85"/>
      <c r="BF216" s="85"/>
      <c r="BG216" s="85"/>
      <c r="BH216" s="85"/>
    </row>
    <row r="217" spans="1:60" x14ac:dyDescent="0.3">
      <c r="A217" s="70" t="s">
        <v>1788</v>
      </c>
      <c r="B217" s="70" t="s">
        <v>1881</v>
      </c>
      <c r="C217" s="71"/>
      <c r="D217" s="72"/>
      <c r="E217" s="73"/>
      <c r="F217" s="74"/>
      <c r="G217" s="71"/>
      <c r="H217" s="75"/>
      <c r="I217" s="76"/>
      <c r="J217" s="76"/>
      <c r="K217" s="36"/>
      <c r="L217" s="83"/>
      <c r="M217" s="83"/>
      <c r="N217" s="78"/>
      <c r="O217" s="85" t="s">
        <v>418</v>
      </c>
      <c r="P217" s="87">
        <v>43863.232291666667</v>
      </c>
      <c r="Q217" s="85" t="s">
        <v>1902</v>
      </c>
      <c r="R217" s="85"/>
      <c r="S217" s="85"/>
      <c r="T217" s="85" t="s">
        <v>442</v>
      </c>
      <c r="U217" s="85"/>
      <c r="V217" s="88" t="s">
        <v>2053</v>
      </c>
      <c r="W217" s="87">
        <v>43863.232291666667</v>
      </c>
      <c r="X217" s="90">
        <v>43863</v>
      </c>
      <c r="Y217" s="91" t="s">
        <v>2314</v>
      </c>
      <c r="Z217" s="88" t="s">
        <v>2688</v>
      </c>
      <c r="AA217" s="85"/>
      <c r="AB217" s="85"/>
      <c r="AC217" s="91" t="s">
        <v>3073</v>
      </c>
      <c r="AD217" s="85"/>
      <c r="AE217" s="85" t="b">
        <v>0</v>
      </c>
      <c r="AF217" s="85">
        <v>0</v>
      </c>
      <c r="AG217" s="91" t="s">
        <v>778</v>
      </c>
      <c r="AH217" s="85" t="b">
        <v>0</v>
      </c>
      <c r="AI217" s="85" t="s">
        <v>782</v>
      </c>
      <c r="AJ217" s="85"/>
      <c r="AK217" s="91" t="s">
        <v>778</v>
      </c>
      <c r="AL217" s="85" t="b">
        <v>0</v>
      </c>
      <c r="AM217" s="85">
        <v>59</v>
      </c>
      <c r="AN217" s="91" t="s">
        <v>3276</v>
      </c>
      <c r="AO217" s="85" t="s">
        <v>786</v>
      </c>
      <c r="AP217" s="85" t="b">
        <v>0</v>
      </c>
      <c r="AQ217" s="91" t="s">
        <v>3276</v>
      </c>
      <c r="AR217" s="85" t="s">
        <v>179</v>
      </c>
      <c r="AS217" s="85">
        <v>0</v>
      </c>
      <c r="AT217" s="85">
        <v>0</v>
      </c>
      <c r="AU217" s="85"/>
      <c r="AV217" s="85"/>
      <c r="AW217" s="85"/>
      <c r="AX217" s="85"/>
      <c r="AY217" s="85"/>
      <c r="AZ217" s="85"/>
      <c r="BA217" s="85"/>
      <c r="BB217" s="85"/>
      <c r="BC217" s="85"/>
      <c r="BD217" s="85"/>
      <c r="BE217" s="85"/>
      <c r="BF217" s="85"/>
      <c r="BG217" s="85"/>
      <c r="BH217" s="85"/>
    </row>
    <row r="218" spans="1:60" x14ac:dyDescent="0.3">
      <c r="A218" s="70" t="s">
        <v>1789</v>
      </c>
      <c r="B218" s="70" t="s">
        <v>404</v>
      </c>
      <c r="C218" s="71"/>
      <c r="D218" s="72"/>
      <c r="E218" s="73"/>
      <c r="F218" s="74"/>
      <c r="G218" s="71"/>
      <c r="H218" s="75"/>
      <c r="I218" s="76"/>
      <c r="J218" s="76"/>
      <c r="K218" s="36"/>
      <c r="L218" s="83"/>
      <c r="M218" s="83"/>
      <c r="N218" s="78"/>
      <c r="O218" s="85" t="s">
        <v>418</v>
      </c>
      <c r="P218" s="87">
        <v>43863.234178240738</v>
      </c>
      <c r="Q218" s="85" t="s">
        <v>1898</v>
      </c>
      <c r="R218" s="85"/>
      <c r="S218" s="85"/>
      <c r="T218" s="85"/>
      <c r="U218" s="85"/>
      <c r="V218" s="88" t="s">
        <v>2054</v>
      </c>
      <c r="W218" s="87">
        <v>43863.234178240738</v>
      </c>
      <c r="X218" s="90">
        <v>43863</v>
      </c>
      <c r="Y218" s="91" t="s">
        <v>2315</v>
      </c>
      <c r="Z218" s="88" t="s">
        <v>2689</v>
      </c>
      <c r="AA218" s="85"/>
      <c r="AB218" s="85"/>
      <c r="AC218" s="91" t="s">
        <v>3074</v>
      </c>
      <c r="AD218" s="85"/>
      <c r="AE218" s="85" t="b">
        <v>0</v>
      </c>
      <c r="AF218" s="85">
        <v>0</v>
      </c>
      <c r="AG218" s="91" t="s">
        <v>778</v>
      </c>
      <c r="AH218" s="85" t="b">
        <v>0</v>
      </c>
      <c r="AI218" s="85" t="s">
        <v>782</v>
      </c>
      <c r="AJ218" s="85"/>
      <c r="AK218" s="91" t="s">
        <v>778</v>
      </c>
      <c r="AL218" s="85" t="b">
        <v>0</v>
      </c>
      <c r="AM218" s="85">
        <v>91</v>
      </c>
      <c r="AN218" s="91" t="s">
        <v>3265</v>
      </c>
      <c r="AO218" s="85" t="s">
        <v>786</v>
      </c>
      <c r="AP218" s="85" t="b">
        <v>0</v>
      </c>
      <c r="AQ218" s="91" t="s">
        <v>3265</v>
      </c>
      <c r="AR218" s="85" t="s">
        <v>179</v>
      </c>
      <c r="AS218" s="85">
        <v>0</v>
      </c>
      <c r="AT218" s="85">
        <v>0</v>
      </c>
      <c r="AU218" s="85"/>
      <c r="AV218" s="85"/>
      <c r="AW218" s="85"/>
      <c r="AX218" s="85"/>
      <c r="AY218" s="85"/>
      <c r="AZ218" s="85"/>
      <c r="BA218" s="85"/>
      <c r="BB218" s="85"/>
      <c r="BC218" s="85"/>
      <c r="BD218" s="85"/>
      <c r="BE218" s="85"/>
      <c r="BF218" s="85"/>
      <c r="BG218" s="85"/>
      <c r="BH218" s="85"/>
    </row>
    <row r="219" spans="1:60" x14ac:dyDescent="0.3">
      <c r="A219" s="70" t="s">
        <v>1790</v>
      </c>
      <c r="B219" s="70" t="s">
        <v>1790</v>
      </c>
      <c r="C219" s="71"/>
      <c r="D219" s="72"/>
      <c r="E219" s="73"/>
      <c r="F219" s="74"/>
      <c r="G219" s="71"/>
      <c r="H219" s="75"/>
      <c r="I219" s="76"/>
      <c r="J219" s="76"/>
      <c r="K219" s="36"/>
      <c r="L219" s="83"/>
      <c r="M219" s="83"/>
      <c r="N219" s="78"/>
      <c r="O219" s="85" t="s">
        <v>179</v>
      </c>
      <c r="P219" s="87">
        <v>43863.2344212963</v>
      </c>
      <c r="Q219" s="85" t="s">
        <v>1930</v>
      </c>
      <c r="R219" s="85"/>
      <c r="S219" s="85"/>
      <c r="T219" s="85" t="s">
        <v>442</v>
      </c>
      <c r="U219" s="85"/>
      <c r="V219" s="88" t="s">
        <v>2055</v>
      </c>
      <c r="W219" s="87">
        <v>43863.2344212963</v>
      </c>
      <c r="X219" s="90">
        <v>43863</v>
      </c>
      <c r="Y219" s="91" t="s">
        <v>2316</v>
      </c>
      <c r="Z219" s="88" t="s">
        <v>2690</v>
      </c>
      <c r="AA219" s="85"/>
      <c r="AB219" s="85"/>
      <c r="AC219" s="91" t="s">
        <v>3075</v>
      </c>
      <c r="AD219" s="85"/>
      <c r="AE219" s="85" t="b">
        <v>0</v>
      </c>
      <c r="AF219" s="85">
        <v>0</v>
      </c>
      <c r="AG219" s="91" t="s">
        <v>778</v>
      </c>
      <c r="AH219" s="85" t="b">
        <v>0</v>
      </c>
      <c r="AI219" s="85" t="s">
        <v>782</v>
      </c>
      <c r="AJ219" s="85"/>
      <c r="AK219" s="91" t="s">
        <v>778</v>
      </c>
      <c r="AL219" s="85" t="b">
        <v>0</v>
      </c>
      <c r="AM219" s="85">
        <v>0</v>
      </c>
      <c r="AN219" s="91" t="s">
        <v>778</v>
      </c>
      <c r="AO219" s="85" t="s">
        <v>786</v>
      </c>
      <c r="AP219" s="85" t="b">
        <v>0</v>
      </c>
      <c r="AQ219" s="91" t="s">
        <v>3075</v>
      </c>
      <c r="AR219" s="85" t="s">
        <v>179</v>
      </c>
      <c r="AS219" s="85">
        <v>0</v>
      </c>
      <c r="AT219" s="85">
        <v>0</v>
      </c>
      <c r="AU219" s="85"/>
      <c r="AV219" s="85"/>
      <c r="AW219" s="85"/>
      <c r="AX219" s="85"/>
      <c r="AY219" s="85"/>
      <c r="AZ219" s="85"/>
      <c r="BA219" s="85"/>
      <c r="BB219" s="85"/>
      <c r="BC219" s="85"/>
      <c r="BD219" s="85"/>
      <c r="BE219" s="85"/>
      <c r="BF219" s="85"/>
      <c r="BG219" s="85"/>
      <c r="BH219" s="85"/>
    </row>
    <row r="220" spans="1:60" x14ac:dyDescent="0.3">
      <c r="A220" s="70" t="s">
        <v>1791</v>
      </c>
      <c r="B220" s="70" t="s">
        <v>404</v>
      </c>
      <c r="C220" s="71"/>
      <c r="D220" s="72"/>
      <c r="E220" s="73"/>
      <c r="F220" s="74"/>
      <c r="G220" s="71"/>
      <c r="H220" s="75"/>
      <c r="I220" s="76"/>
      <c r="J220" s="76"/>
      <c r="K220" s="36"/>
      <c r="L220" s="83"/>
      <c r="M220" s="83"/>
      <c r="N220" s="78"/>
      <c r="O220" s="85" t="s">
        <v>418</v>
      </c>
      <c r="P220" s="87">
        <v>43863.234525462962</v>
      </c>
      <c r="Q220" s="85" t="s">
        <v>1898</v>
      </c>
      <c r="R220" s="85"/>
      <c r="S220" s="85"/>
      <c r="T220" s="85"/>
      <c r="U220" s="85"/>
      <c r="V220" s="88" t="s">
        <v>2056</v>
      </c>
      <c r="W220" s="87">
        <v>43863.234525462962</v>
      </c>
      <c r="X220" s="90">
        <v>43863</v>
      </c>
      <c r="Y220" s="91" t="s">
        <v>2317</v>
      </c>
      <c r="Z220" s="88" t="s">
        <v>2691</v>
      </c>
      <c r="AA220" s="85"/>
      <c r="AB220" s="85"/>
      <c r="AC220" s="91" t="s">
        <v>3076</v>
      </c>
      <c r="AD220" s="85"/>
      <c r="AE220" s="85" t="b">
        <v>0</v>
      </c>
      <c r="AF220" s="85">
        <v>0</v>
      </c>
      <c r="AG220" s="91" t="s">
        <v>778</v>
      </c>
      <c r="AH220" s="85" t="b">
        <v>0</v>
      </c>
      <c r="AI220" s="85" t="s">
        <v>782</v>
      </c>
      <c r="AJ220" s="85"/>
      <c r="AK220" s="91" t="s">
        <v>778</v>
      </c>
      <c r="AL220" s="85" t="b">
        <v>0</v>
      </c>
      <c r="AM220" s="85">
        <v>91</v>
      </c>
      <c r="AN220" s="91" t="s">
        <v>3265</v>
      </c>
      <c r="AO220" s="85" t="s">
        <v>786</v>
      </c>
      <c r="AP220" s="85" t="b">
        <v>0</v>
      </c>
      <c r="AQ220" s="91" t="s">
        <v>3265</v>
      </c>
      <c r="AR220" s="85" t="s">
        <v>179</v>
      </c>
      <c r="AS220" s="85">
        <v>0</v>
      </c>
      <c r="AT220" s="85">
        <v>0</v>
      </c>
      <c r="AU220" s="85"/>
      <c r="AV220" s="85"/>
      <c r="AW220" s="85"/>
      <c r="AX220" s="85"/>
      <c r="AY220" s="85"/>
      <c r="AZ220" s="85"/>
      <c r="BA220" s="85"/>
      <c r="BB220" s="85"/>
      <c r="BC220" s="85"/>
      <c r="BD220" s="85"/>
      <c r="BE220" s="85"/>
      <c r="BF220" s="85"/>
      <c r="BG220" s="85"/>
      <c r="BH220" s="85"/>
    </row>
    <row r="221" spans="1:60" x14ac:dyDescent="0.3">
      <c r="A221" s="70" t="s">
        <v>1792</v>
      </c>
      <c r="B221" s="70" t="s">
        <v>404</v>
      </c>
      <c r="C221" s="71"/>
      <c r="D221" s="72"/>
      <c r="E221" s="73"/>
      <c r="F221" s="74"/>
      <c r="G221" s="71"/>
      <c r="H221" s="75"/>
      <c r="I221" s="76"/>
      <c r="J221" s="76"/>
      <c r="K221" s="36"/>
      <c r="L221" s="83"/>
      <c r="M221" s="83"/>
      <c r="N221" s="78"/>
      <c r="O221" s="85" t="s">
        <v>418</v>
      </c>
      <c r="P221" s="87">
        <v>43863.235983796294</v>
      </c>
      <c r="Q221" s="85" t="s">
        <v>1898</v>
      </c>
      <c r="R221" s="85"/>
      <c r="S221" s="85"/>
      <c r="T221" s="85"/>
      <c r="U221" s="85"/>
      <c r="V221" s="88" t="s">
        <v>2057</v>
      </c>
      <c r="W221" s="87">
        <v>43863.235983796294</v>
      </c>
      <c r="X221" s="90">
        <v>43863</v>
      </c>
      <c r="Y221" s="91" t="s">
        <v>2318</v>
      </c>
      <c r="Z221" s="88" t="s">
        <v>2692</v>
      </c>
      <c r="AA221" s="85"/>
      <c r="AB221" s="85"/>
      <c r="AC221" s="91" t="s">
        <v>3077</v>
      </c>
      <c r="AD221" s="85"/>
      <c r="AE221" s="85" t="b">
        <v>0</v>
      </c>
      <c r="AF221" s="85">
        <v>0</v>
      </c>
      <c r="AG221" s="91" t="s">
        <v>778</v>
      </c>
      <c r="AH221" s="85" t="b">
        <v>0</v>
      </c>
      <c r="AI221" s="85" t="s">
        <v>782</v>
      </c>
      <c r="AJ221" s="85"/>
      <c r="AK221" s="91" t="s">
        <v>778</v>
      </c>
      <c r="AL221" s="85" t="b">
        <v>0</v>
      </c>
      <c r="AM221" s="85">
        <v>91</v>
      </c>
      <c r="AN221" s="91" t="s">
        <v>3265</v>
      </c>
      <c r="AO221" s="85" t="s">
        <v>786</v>
      </c>
      <c r="AP221" s="85" t="b">
        <v>0</v>
      </c>
      <c r="AQ221" s="91" t="s">
        <v>3265</v>
      </c>
      <c r="AR221" s="85" t="s">
        <v>179</v>
      </c>
      <c r="AS221" s="85">
        <v>0</v>
      </c>
      <c r="AT221" s="85">
        <v>0</v>
      </c>
      <c r="AU221" s="85"/>
      <c r="AV221" s="85"/>
      <c r="AW221" s="85"/>
      <c r="AX221" s="85"/>
      <c r="AY221" s="85"/>
      <c r="AZ221" s="85"/>
      <c r="BA221" s="85"/>
      <c r="BB221" s="85"/>
      <c r="BC221" s="85"/>
      <c r="BD221" s="85"/>
      <c r="BE221" s="85"/>
      <c r="BF221" s="85"/>
      <c r="BG221" s="85"/>
      <c r="BH221" s="85"/>
    </row>
    <row r="222" spans="1:60" x14ac:dyDescent="0.3">
      <c r="A222" s="70" t="s">
        <v>1793</v>
      </c>
      <c r="B222" s="70" t="s">
        <v>404</v>
      </c>
      <c r="C222" s="71"/>
      <c r="D222" s="72"/>
      <c r="E222" s="73"/>
      <c r="F222" s="74"/>
      <c r="G222" s="71"/>
      <c r="H222" s="75"/>
      <c r="I222" s="76"/>
      <c r="J222" s="76"/>
      <c r="K222" s="36"/>
      <c r="L222" s="83"/>
      <c r="M222" s="83"/>
      <c r="N222" s="78"/>
      <c r="O222" s="85" t="s">
        <v>418</v>
      </c>
      <c r="P222" s="87">
        <v>43863.24077546296</v>
      </c>
      <c r="Q222" s="85" t="s">
        <v>1898</v>
      </c>
      <c r="R222" s="85"/>
      <c r="S222" s="85"/>
      <c r="T222" s="85"/>
      <c r="U222" s="85"/>
      <c r="V222" s="88" t="s">
        <v>2058</v>
      </c>
      <c r="W222" s="87">
        <v>43863.24077546296</v>
      </c>
      <c r="X222" s="90">
        <v>43863</v>
      </c>
      <c r="Y222" s="91" t="s">
        <v>2319</v>
      </c>
      <c r="Z222" s="88" t="s">
        <v>2693</v>
      </c>
      <c r="AA222" s="85"/>
      <c r="AB222" s="85"/>
      <c r="AC222" s="91" t="s">
        <v>3078</v>
      </c>
      <c r="AD222" s="85"/>
      <c r="AE222" s="85" t="b">
        <v>0</v>
      </c>
      <c r="AF222" s="85">
        <v>0</v>
      </c>
      <c r="AG222" s="91" t="s">
        <v>778</v>
      </c>
      <c r="AH222" s="85" t="b">
        <v>0</v>
      </c>
      <c r="AI222" s="85" t="s">
        <v>782</v>
      </c>
      <c r="AJ222" s="85"/>
      <c r="AK222" s="91" t="s">
        <v>778</v>
      </c>
      <c r="AL222" s="85" t="b">
        <v>0</v>
      </c>
      <c r="AM222" s="85">
        <v>91</v>
      </c>
      <c r="AN222" s="91" t="s">
        <v>3265</v>
      </c>
      <c r="AO222" s="85" t="s">
        <v>786</v>
      </c>
      <c r="AP222" s="85" t="b">
        <v>0</v>
      </c>
      <c r="AQ222" s="91" t="s">
        <v>3265</v>
      </c>
      <c r="AR222" s="85" t="s">
        <v>179</v>
      </c>
      <c r="AS222" s="85">
        <v>0</v>
      </c>
      <c r="AT222" s="85">
        <v>0</v>
      </c>
      <c r="AU222" s="85"/>
      <c r="AV222" s="85"/>
      <c r="AW222" s="85"/>
      <c r="AX222" s="85"/>
      <c r="AY222" s="85"/>
      <c r="AZ222" s="85"/>
      <c r="BA222" s="85"/>
      <c r="BB222" s="85"/>
      <c r="BC222" s="85"/>
      <c r="BD222" s="85"/>
      <c r="BE222" s="85"/>
      <c r="BF222" s="85"/>
      <c r="BG222" s="85"/>
      <c r="BH222" s="85"/>
    </row>
    <row r="223" spans="1:60" x14ac:dyDescent="0.3">
      <c r="A223" s="70" t="s">
        <v>289</v>
      </c>
      <c r="B223" s="70" t="s">
        <v>351</v>
      </c>
      <c r="C223" s="71"/>
      <c r="D223" s="72"/>
      <c r="E223" s="73"/>
      <c r="F223" s="74"/>
      <c r="G223" s="71"/>
      <c r="H223" s="75"/>
      <c r="I223" s="76"/>
      <c r="J223" s="76"/>
      <c r="K223" s="36"/>
      <c r="L223" s="83"/>
      <c r="M223" s="83"/>
      <c r="N223" s="78"/>
      <c r="O223" s="85" t="s">
        <v>418</v>
      </c>
      <c r="P223" s="87">
        <v>43862.804375</v>
      </c>
      <c r="Q223" s="85" t="s">
        <v>1891</v>
      </c>
      <c r="R223" s="85"/>
      <c r="S223" s="85"/>
      <c r="T223" s="85" t="s">
        <v>442</v>
      </c>
      <c r="U223" s="85"/>
      <c r="V223" s="88" t="s">
        <v>517</v>
      </c>
      <c r="W223" s="87">
        <v>43862.804375</v>
      </c>
      <c r="X223" s="90">
        <v>43862</v>
      </c>
      <c r="Y223" s="91" t="s">
        <v>2320</v>
      </c>
      <c r="Z223" s="88" t="s">
        <v>2694</v>
      </c>
      <c r="AA223" s="85"/>
      <c r="AB223" s="85"/>
      <c r="AC223" s="91" t="s">
        <v>3079</v>
      </c>
      <c r="AD223" s="85"/>
      <c r="AE223" s="85" t="b">
        <v>0</v>
      </c>
      <c r="AF223" s="85">
        <v>0</v>
      </c>
      <c r="AG223" s="91" t="s">
        <v>778</v>
      </c>
      <c r="AH223" s="85" t="b">
        <v>0</v>
      </c>
      <c r="AI223" s="85" t="s">
        <v>782</v>
      </c>
      <c r="AJ223" s="85"/>
      <c r="AK223" s="91" t="s">
        <v>778</v>
      </c>
      <c r="AL223" s="85" t="b">
        <v>0</v>
      </c>
      <c r="AM223" s="85">
        <v>11</v>
      </c>
      <c r="AN223" s="91" t="s">
        <v>3080</v>
      </c>
      <c r="AO223" s="85" t="s">
        <v>787</v>
      </c>
      <c r="AP223" s="85" t="b">
        <v>0</v>
      </c>
      <c r="AQ223" s="91" t="s">
        <v>3080</v>
      </c>
      <c r="AR223" s="85" t="s">
        <v>179</v>
      </c>
      <c r="AS223" s="85">
        <v>0</v>
      </c>
      <c r="AT223" s="85">
        <v>0</v>
      </c>
      <c r="AU223" s="85"/>
      <c r="AV223" s="85"/>
      <c r="AW223" s="85"/>
      <c r="AX223" s="85"/>
      <c r="AY223" s="85"/>
      <c r="AZ223" s="85"/>
      <c r="BA223" s="85"/>
      <c r="BB223" s="85"/>
      <c r="BC223" s="85"/>
      <c r="BD223" s="85"/>
      <c r="BE223" s="85"/>
      <c r="BF223" s="85"/>
      <c r="BG223" s="85"/>
      <c r="BH223" s="85"/>
    </row>
    <row r="224" spans="1:60" x14ac:dyDescent="0.3">
      <c r="A224" s="70" t="s">
        <v>351</v>
      </c>
      <c r="B224" s="70" t="s">
        <v>351</v>
      </c>
      <c r="C224" s="71"/>
      <c r="D224" s="72"/>
      <c r="E224" s="73"/>
      <c r="F224" s="74"/>
      <c r="G224" s="71"/>
      <c r="H224" s="75"/>
      <c r="I224" s="76"/>
      <c r="J224" s="76"/>
      <c r="K224" s="36"/>
      <c r="L224" s="83"/>
      <c r="M224" s="83"/>
      <c r="N224" s="78"/>
      <c r="O224" s="85" t="s">
        <v>179</v>
      </c>
      <c r="P224" s="87">
        <v>43862.465763888889</v>
      </c>
      <c r="Q224" s="85" t="s">
        <v>1891</v>
      </c>
      <c r="R224" s="85"/>
      <c r="S224" s="85"/>
      <c r="T224" s="85" t="s">
        <v>442</v>
      </c>
      <c r="U224" s="85"/>
      <c r="V224" s="88" t="s">
        <v>576</v>
      </c>
      <c r="W224" s="87">
        <v>43862.465763888889</v>
      </c>
      <c r="X224" s="90">
        <v>43862</v>
      </c>
      <c r="Y224" s="91" t="s">
        <v>2321</v>
      </c>
      <c r="Z224" s="88" t="s">
        <v>2695</v>
      </c>
      <c r="AA224" s="85"/>
      <c r="AB224" s="85"/>
      <c r="AC224" s="91" t="s">
        <v>3080</v>
      </c>
      <c r="AD224" s="85"/>
      <c r="AE224" s="85" t="b">
        <v>0</v>
      </c>
      <c r="AF224" s="85">
        <v>11</v>
      </c>
      <c r="AG224" s="91" t="s">
        <v>778</v>
      </c>
      <c r="AH224" s="85" t="b">
        <v>0</v>
      </c>
      <c r="AI224" s="85" t="s">
        <v>782</v>
      </c>
      <c r="AJ224" s="85"/>
      <c r="AK224" s="91" t="s">
        <v>778</v>
      </c>
      <c r="AL224" s="85" t="b">
        <v>0</v>
      </c>
      <c r="AM224" s="85">
        <v>11</v>
      </c>
      <c r="AN224" s="91" t="s">
        <v>778</v>
      </c>
      <c r="AO224" s="85" t="s">
        <v>786</v>
      </c>
      <c r="AP224" s="85" t="b">
        <v>0</v>
      </c>
      <c r="AQ224" s="91" t="s">
        <v>3080</v>
      </c>
      <c r="AR224" s="85" t="s">
        <v>179</v>
      </c>
      <c r="AS224" s="85">
        <v>0</v>
      </c>
      <c r="AT224" s="85">
        <v>0</v>
      </c>
      <c r="AU224" s="85"/>
      <c r="AV224" s="85"/>
      <c r="AW224" s="85"/>
      <c r="AX224" s="85"/>
      <c r="AY224" s="85"/>
      <c r="AZ224" s="85"/>
      <c r="BA224" s="85"/>
      <c r="BB224" s="85"/>
      <c r="BC224" s="85"/>
      <c r="BD224" s="85"/>
      <c r="BE224" s="85"/>
      <c r="BF224" s="85"/>
      <c r="BG224" s="85"/>
      <c r="BH224" s="85"/>
    </row>
    <row r="225" spans="1:60" x14ac:dyDescent="0.3">
      <c r="A225" s="70" t="s">
        <v>1794</v>
      </c>
      <c r="B225" s="70" t="s">
        <v>351</v>
      </c>
      <c r="C225" s="71"/>
      <c r="D225" s="72"/>
      <c r="E225" s="73"/>
      <c r="F225" s="74"/>
      <c r="G225" s="71"/>
      <c r="H225" s="75"/>
      <c r="I225" s="76"/>
      <c r="J225" s="76"/>
      <c r="K225" s="36"/>
      <c r="L225" s="83"/>
      <c r="M225" s="83"/>
      <c r="N225" s="78"/>
      <c r="O225" s="85" t="s">
        <v>418</v>
      </c>
      <c r="P225" s="87">
        <v>43863.241631944446</v>
      </c>
      <c r="Q225" s="85" t="s">
        <v>1891</v>
      </c>
      <c r="R225" s="85"/>
      <c r="S225" s="85"/>
      <c r="T225" s="85" t="s">
        <v>442</v>
      </c>
      <c r="U225" s="85"/>
      <c r="V225" s="88" t="s">
        <v>2059</v>
      </c>
      <c r="W225" s="87">
        <v>43863.241631944446</v>
      </c>
      <c r="X225" s="90">
        <v>43863</v>
      </c>
      <c r="Y225" s="91" t="s">
        <v>2322</v>
      </c>
      <c r="Z225" s="88" t="s">
        <v>2696</v>
      </c>
      <c r="AA225" s="85"/>
      <c r="AB225" s="85"/>
      <c r="AC225" s="91" t="s">
        <v>3081</v>
      </c>
      <c r="AD225" s="85"/>
      <c r="AE225" s="85" t="b">
        <v>0</v>
      </c>
      <c r="AF225" s="85">
        <v>0</v>
      </c>
      <c r="AG225" s="91" t="s">
        <v>778</v>
      </c>
      <c r="AH225" s="85" t="b">
        <v>0</v>
      </c>
      <c r="AI225" s="85" t="s">
        <v>782</v>
      </c>
      <c r="AJ225" s="85"/>
      <c r="AK225" s="91" t="s">
        <v>778</v>
      </c>
      <c r="AL225" s="85" t="b">
        <v>0</v>
      </c>
      <c r="AM225" s="85">
        <v>11</v>
      </c>
      <c r="AN225" s="91" t="s">
        <v>3080</v>
      </c>
      <c r="AO225" s="85" t="s">
        <v>786</v>
      </c>
      <c r="AP225" s="85" t="b">
        <v>0</v>
      </c>
      <c r="AQ225" s="91" t="s">
        <v>3080</v>
      </c>
      <c r="AR225" s="85" t="s">
        <v>179</v>
      </c>
      <c r="AS225" s="85">
        <v>0</v>
      </c>
      <c r="AT225" s="85">
        <v>0</v>
      </c>
      <c r="AU225" s="85"/>
      <c r="AV225" s="85"/>
      <c r="AW225" s="85"/>
      <c r="AX225" s="85"/>
      <c r="AY225" s="85"/>
      <c r="AZ225" s="85"/>
      <c r="BA225" s="85"/>
      <c r="BB225" s="85"/>
      <c r="BC225" s="85"/>
      <c r="BD225" s="85"/>
      <c r="BE225" s="85"/>
      <c r="BF225" s="85"/>
      <c r="BG225" s="85"/>
      <c r="BH225" s="85"/>
    </row>
    <row r="226" spans="1:60" x14ac:dyDescent="0.3">
      <c r="A226" s="70" t="s">
        <v>1795</v>
      </c>
      <c r="B226" s="70" t="s">
        <v>411</v>
      </c>
      <c r="C226" s="71"/>
      <c r="D226" s="72"/>
      <c r="E226" s="73"/>
      <c r="F226" s="74"/>
      <c r="G226" s="71"/>
      <c r="H226" s="75"/>
      <c r="I226" s="76"/>
      <c r="J226" s="76"/>
      <c r="K226" s="36"/>
      <c r="L226" s="83"/>
      <c r="M226" s="83"/>
      <c r="N226" s="78"/>
      <c r="O226" s="85" t="s">
        <v>419</v>
      </c>
      <c r="P226" s="87">
        <v>43863.242037037038</v>
      </c>
      <c r="Q226" s="85" t="s">
        <v>1931</v>
      </c>
      <c r="R226" s="85"/>
      <c r="S226" s="85"/>
      <c r="T226" s="85" t="s">
        <v>442</v>
      </c>
      <c r="U226" s="85"/>
      <c r="V226" s="88" t="s">
        <v>2060</v>
      </c>
      <c r="W226" s="87">
        <v>43863.242037037038</v>
      </c>
      <c r="X226" s="90">
        <v>43863</v>
      </c>
      <c r="Y226" s="91" t="s">
        <v>2323</v>
      </c>
      <c r="Z226" s="88" t="s">
        <v>2697</v>
      </c>
      <c r="AA226" s="85"/>
      <c r="AB226" s="85"/>
      <c r="AC226" s="91" t="s">
        <v>3082</v>
      </c>
      <c r="AD226" s="85"/>
      <c r="AE226" s="85" t="b">
        <v>0</v>
      </c>
      <c r="AF226" s="85">
        <v>8</v>
      </c>
      <c r="AG226" s="91" t="s">
        <v>778</v>
      </c>
      <c r="AH226" s="85" t="b">
        <v>0</v>
      </c>
      <c r="AI226" s="85" t="s">
        <v>783</v>
      </c>
      <c r="AJ226" s="85"/>
      <c r="AK226" s="91" t="s">
        <v>778</v>
      </c>
      <c r="AL226" s="85" t="b">
        <v>0</v>
      </c>
      <c r="AM226" s="85">
        <v>3</v>
      </c>
      <c r="AN226" s="91" t="s">
        <v>778</v>
      </c>
      <c r="AO226" s="85" t="s">
        <v>786</v>
      </c>
      <c r="AP226" s="85" t="b">
        <v>0</v>
      </c>
      <c r="AQ226" s="91" t="s">
        <v>3082</v>
      </c>
      <c r="AR226" s="85" t="s">
        <v>179</v>
      </c>
      <c r="AS226" s="85">
        <v>0</v>
      </c>
      <c r="AT226" s="85">
        <v>0</v>
      </c>
      <c r="AU226" s="85"/>
      <c r="AV226" s="85"/>
      <c r="AW226" s="85"/>
      <c r="AX226" s="85"/>
      <c r="AY226" s="85"/>
      <c r="AZ226" s="85"/>
      <c r="BA226" s="85"/>
      <c r="BB226" s="85"/>
      <c r="BC226" s="85"/>
      <c r="BD226" s="85"/>
      <c r="BE226" s="85"/>
      <c r="BF226" s="85"/>
      <c r="BG226" s="85"/>
      <c r="BH226" s="85"/>
    </row>
    <row r="227" spans="1:60" x14ac:dyDescent="0.3">
      <c r="A227" s="70" t="s">
        <v>1796</v>
      </c>
      <c r="B227" s="70" t="s">
        <v>333</v>
      </c>
      <c r="C227" s="71"/>
      <c r="D227" s="72"/>
      <c r="E227" s="73"/>
      <c r="F227" s="74"/>
      <c r="G227" s="71"/>
      <c r="H227" s="75"/>
      <c r="I227" s="76"/>
      <c r="J227" s="76"/>
      <c r="K227" s="36"/>
      <c r="L227" s="83"/>
      <c r="M227" s="83"/>
      <c r="N227" s="78"/>
      <c r="O227" s="85" t="s">
        <v>418</v>
      </c>
      <c r="P227" s="87">
        <v>43863.24291666667</v>
      </c>
      <c r="Q227" s="85" t="s">
        <v>1903</v>
      </c>
      <c r="R227" s="85"/>
      <c r="S227" s="85"/>
      <c r="T227" s="85" t="s">
        <v>442</v>
      </c>
      <c r="U227" s="85"/>
      <c r="V227" s="88" t="s">
        <v>2061</v>
      </c>
      <c r="W227" s="87">
        <v>43863.24291666667</v>
      </c>
      <c r="X227" s="90">
        <v>43863</v>
      </c>
      <c r="Y227" s="91" t="s">
        <v>2324</v>
      </c>
      <c r="Z227" s="88" t="s">
        <v>2698</v>
      </c>
      <c r="AA227" s="85"/>
      <c r="AB227" s="85"/>
      <c r="AC227" s="91" t="s">
        <v>3083</v>
      </c>
      <c r="AD227" s="85"/>
      <c r="AE227" s="85" t="b">
        <v>0</v>
      </c>
      <c r="AF227" s="85">
        <v>0</v>
      </c>
      <c r="AG227" s="91" t="s">
        <v>778</v>
      </c>
      <c r="AH227" s="85" t="b">
        <v>0</v>
      </c>
      <c r="AI227" s="85" t="s">
        <v>782</v>
      </c>
      <c r="AJ227" s="85"/>
      <c r="AK227" s="91" t="s">
        <v>778</v>
      </c>
      <c r="AL227" s="85" t="b">
        <v>0</v>
      </c>
      <c r="AM227" s="85">
        <v>45</v>
      </c>
      <c r="AN227" s="91" t="s">
        <v>3258</v>
      </c>
      <c r="AO227" s="85" t="s">
        <v>786</v>
      </c>
      <c r="AP227" s="85" t="b">
        <v>0</v>
      </c>
      <c r="AQ227" s="91" t="s">
        <v>3258</v>
      </c>
      <c r="AR227" s="85" t="s">
        <v>179</v>
      </c>
      <c r="AS227" s="85">
        <v>0</v>
      </c>
      <c r="AT227" s="85">
        <v>0</v>
      </c>
      <c r="AU227" s="85"/>
      <c r="AV227" s="85"/>
      <c r="AW227" s="85"/>
      <c r="AX227" s="85"/>
      <c r="AY227" s="85"/>
      <c r="AZ227" s="85"/>
      <c r="BA227" s="85"/>
      <c r="BB227" s="85"/>
      <c r="BC227" s="85"/>
      <c r="BD227" s="85"/>
      <c r="BE227" s="85"/>
      <c r="BF227" s="85"/>
      <c r="BG227" s="85"/>
      <c r="BH227" s="85"/>
    </row>
    <row r="228" spans="1:60" x14ac:dyDescent="0.3">
      <c r="A228" s="70" t="s">
        <v>1797</v>
      </c>
      <c r="B228" s="70" t="s">
        <v>333</v>
      </c>
      <c r="C228" s="71"/>
      <c r="D228" s="72"/>
      <c r="E228" s="73"/>
      <c r="F228" s="74"/>
      <c r="G228" s="71"/>
      <c r="H228" s="75"/>
      <c r="I228" s="76"/>
      <c r="J228" s="76"/>
      <c r="K228" s="36"/>
      <c r="L228" s="83"/>
      <c r="M228" s="83"/>
      <c r="N228" s="78"/>
      <c r="O228" s="85" t="s">
        <v>418</v>
      </c>
      <c r="P228" s="87">
        <v>43863.243055555555</v>
      </c>
      <c r="Q228" s="85" t="s">
        <v>1903</v>
      </c>
      <c r="R228" s="85"/>
      <c r="S228" s="85"/>
      <c r="T228" s="85" t="s">
        <v>442</v>
      </c>
      <c r="U228" s="85"/>
      <c r="V228" s="88" t="s">
        <v>2062</v>
      </c>
      <c r="W228" s="87">
        <v>43863.243055555555</v>
      </c>
      <c r="X228" s="90">
        <v>43863</v>
      </c>
      <c r="Y228" s="91" t="s">
        <v>2325</v>
      </c>
      <c r="Z228" s="88" t="s">
        <v>2699</v>
      </c>
      <c r="AA228" s="85"/>
      <c r="AB228" s="85"/>
      <c r="AC228" s="91" t="s">
        <v>3084</v>
      </c>
      <c r="AD228" s="85"/>
      <c r="AE228" s="85" t="b">
        <v>0</v>
      </c>
      <c r="AF228" s="85">
        <v>0</v>
      </c>
      <c r="AG228" s="91" t="s">
        <v>778</v>
      </c>
      <c r="AH228" s="85" t="b">
        <v>0</v>
      </c>
      <c r="AI228" s="85" t="s">
        <v>782</v>
      </c>
      <c r="AJ228" s="85"/>
      <c r="AK228" s="91" t="s">
        <v>778</v>
      </c>
      <c r="AL228" s="85" t="b">
        <v>0</v>
      </c>
      <c r="AM228" s="85">
        <v>45</v>
      </c>
      <c r="AN228" s="91" t="s">
        <v>3258</v>
      </c>
      <c r="AO228" s="85" t="s">
        <v>786</v>
      </c>
      <c r="AP228" s="85" t="b">
        <v>0</v>
      </c>
      <c r="AQ228" s="91" t="s">
        <v>3258</v>
      </c>
      <c r="AR228" s="85" t="s">
        <v>179</v>
      </c>
      <c r="AS228" s="85">
        <v>0</v>
      </c>
      <c r="AT228" s="85">
        <v>0</v>
      </c>
      <c r="AU228" s="85"/>
      <c r="AV228" s="85"/>
      <c r="AW228" s="85"/>
      <c r="AX228" s="85"/>
      <c r="AY228" s="85"/>
      <c r="AZ228" s="85"/>
      <c r="BA228" s="85"/>
      <c r="BB228" s="85"/>
      <c r="BC228" s="85"/>
      <c r="BD228" s="85"/>
      <c r="BE228" s="85"/>
      <c r="BF228" s="85"/>
      <c r="BG228" s="85"/>
      <c r="BH228" s="85"/>
    </row>
    <row r="229" spans="1:60" x14ac:dyDescent="0.3">
      <c r="A229" s="70" t="s">
        <v>313</v>
      </c>
      <c r="B229" s="70" t="s">
        <v>404</v>
      </c>
      <c r="C229" s="71"/>
      <c r="D229" s="72"/>
      <c r="E229" s="73"/>
      <c r="F229" s="74"/>
      <c r="G229" s="71"/>
      <c r="H229" s="75"/>
      <c r="I229" s="76"/>
      <c r="J229" s="76"/>
      <c r="K229" s="36"/>
      <c r="L229" s="83"/>
      <c r="M229" s="83"/>
      <c r="N229" s="78"/>
      <c r="O229" s="85" t="s">
        <v>418</v>
      </c>
      <c r="P229" s="87">
        <v>43862.833402777775</v>
      </c>
      <c r="Q229" s="85" t="s">
        <v>1898</v>
      </c>
      <c r="R229" s="85"/>
      <c r="S229" s="85"/>
      <c r="T229" s="85"/>
      <c r="U229" s="85"/>
      <c r="V229" s="88" t="s">
        <v>540</v>
      </c>
      <c r="W229" s="87">
        <v>43862.833402777775</v>
      </c>
      <c r="X229" s="90">
        <v>43862</v>
      </c>
      <c r="Y229" s="91" t="s">
        <v>2326</v>
      </c>
      <c r="Z229" s="88" t="s">
        <v>2700</v>
      </c>
      <c r="AA229" s="85"/>
      <c r="AB229" s="85"/>
      <c r="AC229" s="91" t="s">
        <v>3085</v>
      </c>
      <c r="AD229" s="85"/>
      <c r="AE229" s="85" t="b">
        <v>0</v>
      </c>
      <c r="AF229" s="85">
        <v>0</v>
      </c>
      <c r="AG229" s="91" t="s">
        <v>778</v>
      </c>
      <c r="AH229" s="85" t="b">
        <v>0</v>
      </c>
      <c r="AI229" s="85" t="s">
        <v>782</v>
      </c>
      <c r="AJ229" s="85"/>
      <c r="AK229" s="91" t="s">
        <v>778</v>
      </c>
      <c r="AL229" s="85" t="b">
        <v>0</v>
      </c>
      <c r="AM229" s="85">
        <v>91</v>
      </c>
      <c r="AN229" s="91" t="s">
        <v>3265</v>
      </c>
      <c r="AO229" s="85" t="s">
        <v>786</v>
      </c>
      <c r="AP229" s="85" t="b">
        <v>0</v>
      </c>
      <c r="AQ229" s="91" t="s">
        <v>3265</v>
      </c>
      <c r="AR229" s="85" t="s">
        <v>179</v>
      </c>
      <c r="AS229" s="85">
        <v>0</v>
      </c>
      <c r="AT229" s="85">
        <v>0</v>
      </c>
      <c r="AU229" s="85"/>
      <c r="AV229" s="85"/>
      <c r="AW229" s="85"/>
      <c r="AX229" s="85"/>
      <c r="AY229" s="85"/>
      <c r="AZ229" s="85"/>
      <c r="BA229" s="85"/>
      <c r="BB229" s="85"/>
      <c r="BC229" s="85"/>
      <c r="BD229" s="85"/>
      <c r="BE229" s="85"/>
      <c r="BF229" s="85"/>
      <c r="BG229" s="85"/>
      <c r="BH229" s="85"/>
    </row>
    <row r="230" spans="1:60" x14ac:dyDescent="0.3">
      <c r="A230" s="70" t="s">
        <v>313</v>
      </c>
      <c r="B230" s="70" t="s">
        <v>1881</v>
      </c>
      <c r="C230" s="71"/>
      <c r="D230" s="72"/>
      <c r="E230" s="73"/>
      <c r="F230" s="74"/>
      <c r="G230" s="71"/>
      <c r="H230" s="75"/>
      <c r="I230" s="76"/>
      <c r="J230" s="76"/>
      <c r="K230" s="36"/>
      <c r="L230" s="83"/>
      <c r="M230" s="83"/>
      <c r="N230" s="78"/>
      <c r="O230" s="85" t="s">
        <v>418</v>
      </c>
      <c r="P230" s="87">
        <v>43863.24454861111</v>
      </c>
      <c r="Q230" s="85" t="s">
        <v>1902</v>
      </c>
      <c r="R230" s="85"/>
      <c r="S230" s="85"/>
      <c r="T230" s="85" t="s">
        <v>442</v>
      </c>
      <c r="U230" s="85"/>
      <c r="V230" s="88" t="s">
        <v>540</v>
      </c>
      <c r="W230" s="87">
        <v>43863.24454861111</v>
      </c>
      <c r="X230" s="90">
        <v>43863</v>
      </c>
      <c r="Y230" s="91" t="s">
        <v>2327</v>
      </c>
      <c r="Z230" s="88" t="s">
        <v>2701</v>
      </c>
      <c r="AA230" s="85"/>
      <c r="AB230" s="85"/>
      <c r="AC230" s="91" t="s">
        <v>3086</v>
      </c>
      <c r="AD230" s="85"/>
      <c r="AE230" s="85" t="b">
        <v>0</v>
      </c>
      <c r="AF230" s="85">
        <v>0</v>
      </c>
      <c r="AG230" s="91" t="s">
        <v>778</v>
      </c>
      <c r="AH230" s="85" t="b">
        <v>0</v>
      </c>
      <c r="AI230" s="85" t="s">
        <v>782</v>
      </c>
      <c r="AJ230" s="85"/>
      <c r="AK230" s="91" t="s">
        <v>778</v>
      </c>
      <c r="AL230" s="85" t="b">
        <v>0</v>
      </c>
      <c r="AM230" s="85">
        <v>59</v>
      </c>
      <c r="AN230" s="91" t="s">
        <v>3276</v>
      </c>
      <c r="AO230" s="85" t="s">
        <v>786</v>
      </c>
      <c r="AP230" s="85" t="b">
        <v>0</v>
      </c>
      <c r="AQ230" s="91" t="s">
        <v>3276</v>
      </c>
      <c r="AR230" s="85" t="s">
        <v>179</v>
      </c>
      <c r="AS230" s="85">
        <v>0</v>
      </c>
      <c r="AT230" s="85">
        <v>0</v>
      </c>
      <c r="AU230" s="85"/>
      <c r="AV230" s="85"/>
      <c r="AW230" s="85"/>
      <c r="AX230" s="85"/>
      <c r="AY230" s="85"/>
      <c r="AZ230" s="85"/>
      <c r="BA230" s="85"/>
      <c r="BB230" s="85"/>
      <c r="BC230" s="85"/>
      <c r="BD230" s="85"/>
      <c r="BE230" s="85"/>
      <c r="BF230" s="85"/>
      <c r="BG230" s="85"/>
      <c r="BH230" s="85"/>
    </row>
    <row r="231" spans="1:60" x14ac:dyDescent="0.3">
      <c r="A231" s="70" t="s">
        <v>1798</v>
      </c>
      <c r="B231" s="70" t="s">
        <v>404</v>
      </c>
      <c r="C231" s="71"/>
      <c r="D231" s="72"/>
      <c r="E231" s="73"/>
      <c r="F231" s="74"/>
      <c r="G231" s="71"/>
      <c r="H231" s="75"/>
      <c r="I231" s="76"/>
      <c r="J231" s="76"/>
      <c r="K231" s="36"/>
      <c r="L231" s="83"/>
      <c r="M231" s="83"/>
      <c r="N231" s="78"/>
      <c r="O231" s="85" t="s">
        <v>418</v>
      </c>
      <c r="P231" s="87">
        <v>43863.24596064815</v>
      </c>
      <c r="Q231" s="85" t="s">
        <v>1898</v>
      </c>
      <c r="R231" s="85"/>
      <c r="S231" s="85"/>
      <c r="T231" s="85"/>
      <c r="U231" s="85"/>
      <c r="V231" s="88" t="s">
        <v>2063</v>
      </c>
      <c r="W231" s="87">
        <v>43863.24596064815</v>
      </c>
      <c r="X231" s="90">
        <v>43863</v>
      </c>
      <c r="Y231" s="91" t="s">
        <v>2328</v>
      </c>
      <c r="Z231" s="88" t="s">
        <v>2702</v>
      </c>
      <c r="AA231" s="85"/>
      <c r="AB231" s="85"/>
      <c r="AC231" s="91" t="s">
        <v>3087</v>
      </c>
      <c r="AD231" s="85"/>
      <c r="AE231" s="85" t="b">
        <v>0</v>
      </c>
      <c r="AF231" s="85">
        <v>0</v>
      </c>
      <c r="AG231" s="91" t="s">
        <v>778</v>
      </c>
      <c r="AH231" s="85" t="b">
        <v>0</v>
      </c>
      <c r="AI231" s="85" t="s">
        <v>782</v>
      </c>
      <c r="AJ231" s="85"/>
      <c r="AK231" s="91" t="s">
        <v>778</v>
      </c>
      <c r="AL231" s="85" t="b">
        <v>0</v>
      </c>
      <c r="AM231" s="85">
        <v>91</v>
      </c>
      <c r="AN231" s="91" t="s">
        <v>3265</v>
      </c>
      <c r="AO231" s="85" t="s">
        <v>787</v>
      </c>
      <c r="AP231" s="85" t="b">
        <v>0</v>
      </c>
      <c r="AQ231" s="91" t="s">
        <v>3265</v>
      </c>
      <c r="AR231" s="85" t="s">
        <v>179</v>
      </c>
      <c r="AS231" s="85">
        <v>0</v>
      </c>
      <c r="AT231" s="85">
        <v>0</v>
      </c>
      <c r="AU231" s="85"/>
      <c r="AV231" s="85"/>
      <c r="AW231" s="85"/>
      <c r="AX231" s="85"/>
      <c r="AY231" s="85"/>
      <c r="AZ231" s="85"/>
      <c r="BA231" s="85"/>
      <c r="BB231" s="85"/>
      <c r="BC231" s="85"/>
      <c r="BD231" s="85"/>
      <c r="BE231" s="85"/>
      <c r="BF231" s="85"/>
      <c r="BG231" s="85"/>
      <c r="BH231" s="85"/>
    </row>
    <row r="232" spans="1:60" x14ac:dyDescent="0.3">
      <c r="A232" s="70" t="s">
        <v>403</v>
      </c>
      <c r="B232" s="70" t="s">
        <v>405</v>
      </c>
      <c r="C232" s="71"/>
      <c r="D232" s="72"/>
      <c r="E232" s="73"/>
      <c r="F232" s="74"/>
      <c r="G232" s="71"/>
      <c r="H232" s="75"/>
      <c r="I232" s="76"/>
      <c r="J232" s="76"/>
      <c r="K232" s="36"/>
      <c r="L232" s="83"/>
      <c r="M232" s="83"/>
      <c r="N232" s="78"/>
      <c r="O232" s="85" t="s">
        <v>418</v>
      </c>
      <c r="P232" s="87">
        <v>43863.191886574074</v>
      </c>
      <c r="Q232" s="85" t="s">
        <v>431</v>
      </c>
      <c r="R232" s="85"/>
      <c r="S232" s="85"/>
      <c r="T232" s="85"/>
      <c r="U232" s="85"/>
      <c r="V232" s="88" t="s">
        <v>624</v>
      </c>
      <c r="W232" s="87">
        <v>43863.191886574074</v>
      </c>
      <c r="X232" s="90">
        <v>43863</v>
      </c>
      <c r="Y232" s="91" t="s">
        <v>692</v>
      </c>
      <c r="Z232" s="88" t="s">
        <v>732</v>
      </c>
      <c r="AA232" s="85"/>
      <c r="AB232" s="85"/>
      <c r="AC232" s="91" t="s">
        <v>774</v>
      </c>
      <c r="AD232" s="85"/>
      <c r="AE232" s="85" t="b">
        <v>0</v>
      </c>
      <c r="AF232" s="85">
        <v>0</v>
      </c>
      <c r="AG232" s="91" t="s">
        <v>778</v>
      </c>
      <c r="AH232" s="85" t="b">
        <v>0</v>
      </c>
      <c r="AI232" s="85" t="s">
        <v>782</v>
      </c>
      <c r="AJ232" s="85"/>
      <c r="AK232" s="91" t="s">
        <v>778</v>
      </c>
      <c r="AL232" s="85" t="b">
        <v>0</v>
      </c>
      <c r="AM232" s="85">
        <v>31</v>
      </c>
      <c r="AN232" s="91" t="s">
        <v>773</v>
      </c>
      <c r="AO232" s="85" t="s">
        <v>786</v>
      </c>
      <c r="AP232" s="85" t="b">
        <v>0</v>
      </c>
      <c r="AQ232" s="91" t="s">
        <v>773</v>
      </c>
      <c r="AR232" s="85" t="s">
        <v>179</v>
      </c>
      <c r="AS232" s="85">
        <v>0</v>
      </c>
      <c r="AT232" s="85">
        <v>0</v>
      </c>
      <c r="AU232" s="85"/>
      <c r="AV232" s="85"/>
      <c r="AW232" s="85"/>
      <c r="AX232" s="85"/>
      <c r="AY232" s="85"/>
      <c r="AZ232" s="85"/>
      <c r="BA232" s="85"/>
      <c r="BB232" s="85"/>
      <c r="BC232" s="85"/>
      <c r="BD232" s="85"/>
      <c r="BE232" s="85"/>
      <c r="BF232" s="85"/>
      <c r="BG232" s="85"/>
      <c r="BH232" s="85"/>
    </row>
    <row r="233" spans="1:60" x14ac:dyDescent="0.3">
      <c r="A233" s="70" t="s">
        <v>403</v>
      </c>
      <c r="B233" s="70" t="s">
        <v>1881</v>
      </c>
      <c r="C233" s="71"/>
      <c r="D233" s="72"/>
      <c r="E233" s="73"/>
      <c r="F233" s="74"/>
      <c r="G233" s="71"/>
      <c r="H233" s="75"/>
      <c r="I233" s="76"/>
      <c r="J233" s="76"/>
      <c r="K233" s="36"/>
      <c r="L233" s="83"/>
      <c r="M233" s="83"/>
      <c r="N233" s="78"/>
      <c r="O233" s="85" t="s">
        <v>418</v>
      </c>
      <c r="P233" s="87">
        <v>43863.246238425927</v>
      </c>
      <c r="Q233" s="85" t="s">
        <v>1902</v>
      </c>
      <c r="R233" s="85"/>
      <c r="S233" s="85"/>
      <c r="T233" s="85" t="s">
        <v>442</v>
      </c>
      <c r="U233" s="85"/>
      <c r="V233" s="88" t="s">
        <v>624</v>
      </c>
      <c r="W233" s="87">
        <v>43863.246238425927</v>
      </c>
      <c r="X233" s="90">
        <v>43863</v>
      </c>
      <c r="Y233" s="91" t="s">
        <v>2329</v>
      </c>
      <c r="Z233" s="88" t="s">
        <v>2703</v>
      </c>
      <c r="AA233" s="85"/>
      <c r="AB233" s="85"/>
      <c r="AC233" s="91" t="s">
        <v>3088</v>
      </c>
      <c r="AD233" s="85"/>
      <c r="AE233" s="85" t="b">
        <v>0</v>
      </c>
      <c r="AF233" s="85">
        <v>0</v>
      </c>
      <c r="AG233" s="91" t="s">
        <v>778</v>
      </c>
      <c r="AH233" s="85" t="b">
        <v>0</v>
      </c>
      <c r="AI233" s="85" t="s">
        <v>782</v>
      </c>
      <c r="AJ233" s="85"/>
      <c r="AK233" s="91" t="s">
        <v>778</v>
      </c>
      <c r="AL233" s="85" t="b">
        <v>0</v>
      </c>
      <c r="AM233" s="85">
        <v>59</v>
      </c>
      <c r="AN233" s="91" t="s">
        <v>3276</v>
      </c>
      <c r="AO233" s="85" t="s">
        <v>786</v>
      </c>
      <c r="AP233" s="85" t="b">
        <v>0</v>
      </c>
      <c r="AQ233" s="91" t="s">
        <v>3276</v>
      </c>
      <c r="AR233" s="85" t="s">
        <v>179</v>
      </c>
      <c r="AS233" s="85">
        <v>0</v>
      </c>
      <c r="AT233" s="85">
        <v>0</v>
      </c>
      <c r="AU233" s="85"/>
      <c r="AV233" s="85"/>
      <c r="AW233" s="85"/>
      <c r="AX233" s="85"/>
      <c r="AY233" s="85"/>
      <c r="AZ233" s="85"/>
      <c r="BA233" s="85"/>
      <c r="BB233" s="85"/>
      <c r="BC233" s="85"/>
      <c r="BD233" s="85"/>
      <c r="BE233" s="85"/>
      <c r="BF233" s="85"/>
      <c r="BG233" s="85"/>
      <c r="BH233" s="85"/>
    </row>
    <row r="234" spans="1:60" x14ac:dyDescent="0.3">
      <c r="A234" s="70" t="s">
        <v>1799</v>
      </c>
      <c r="B234" s="70" t="s">
        <v>404</v>
      </c>
      <c r="C234" s="71"/>
      <c r="D234" s="72"/>
      <c r="E234" s="73"/>
      <c r="F234" s="74"/>
      <c r="G234" s="71"/>
      <c r="H234" s="75"/>
      <c r="I234" s="76"/>
      <c r="J234" s="76"/>
      <c r="K234" s="36"/>
      <c r="L234" s="83"/>
      <c r="M234" s="83"/>
      <c r="N234" s="78"/>
      <c r="O234" s="85" t="s">
        <v>418</v>
      </c>
      <c r="P234" s="87">
        <v>43863.256365740737</v>
      </c>
      <c r="Q234" s="85" t="s">
        <v>1898</v>
      </c>
      <c r="R234" s="85"/>
      <c r="S234" s="85"/>
      <c r="T234" s="85"/>
      <c r="U234" s="85"/>
      <c r="V234" s="88" t="s">
        <v>2064</v>
      </c>
      <c r="W234" s="87">
        <v>43863.256365740737</v>
      </c>
      <c r="X234" s="90">
        <v>43863</v>
      </c>
      <c r="Y234" s="91" t="s">
        <v>2330</v>
      </c>
      <c r="Z234" s="88" t="s">
        <v>2704</v>
      </c>
      <c r="AA234" s="85"/>
      <c r="AB234" s="85"/>
      <c r="AC234" s="91" t="s">
        <v>3089</v>
      </c>
      <c r="AD234" s="85"/>
      <c r="AE234" s="85" t="b">
        <v>0</v>
      </c>
      <c r="AF234" s="85">
        <v>0</v>
      </c>
      <c r="AG234" s="91" t="s">
        <v>778</v>
      </c>
      <c r="AH234" s="85" t="b">
        <v>0</v>
      </c>
      <c r="AI234" s="85" t="s">
        <v>782</v>
      </c>
      <c r="AJ234" s="85"/>
      <c r="AK234" s="91" t="s">
        <v>778</v>
      </c>
      <c r="AL234" s="85" t="b">
        <v>0</v>
      </c>
      <c r="AM234" s="85">
        <v>91</v>
      </c>
      <c r="AN234" s="91" t="s">
        <v>3265</v>
      </c>
      <c r="AO234" s="85" t="s">
        <v>786</v>
      </c>
      <c r="AP234" s="85" t="b">
        <v>0</v>
      </c>
      <c r="AQ234" s="91" t="s">
        <v>3265</v>
      </c>
      <c r="AR234" s="85" t="s">
        <v>179</v>
      </c>
      <c r="AS234" s="85">
        <v>0</v>
      </c>
      <c r="AT234" s="85">
        <v>0</v>
      </c>
      <c r="AU234" s="85"/>
      <c r="AV234" s="85"/>
      <c r="AW234" s="85"/>
      <c r="AX234" s="85"/>
      <c r="AY234" s="85"/>
      <c r="AZ234" s="85"/>
      <c r="BA234" s="85"/>
      <c r="BB234" s="85"/>
      <c r="BC234" s="85"/>
      <c r="BD234" s="85"/>
      <c r="BE234" s="85"/>
      <c r="BF234" s="85"/>
      <c r="BG234" s="85"/>
      <c r="BH234" s="85"/>
    </row>
    <row r="235" spans="1:60" x14ac:dyDescent="0.3">
      <c r="A235" s="70" t="s">
        <v>1800</v>
      </c>
      <c r="B235" s="70" t="s">
        <v>411</v>
      </c>
      <c r="C235" s="71"/>
      <c r="D235" s="72"/>
      <c r="E235" s="73"/>
      <c r="F235" s="74"/>
      <c r="G235" s="71"/>
      <c r="H235" s="75"/>
      <c r="I235" s="76"/>
      <c r="J235" s="76"/>
      <c r="K235" s="36"/>
      <c r="L235" s="83"/>
      <c r="M235" s="83"/>
      <c r="N235" s="78"/>
      <c r="O235" s="85" t="s">
        <v>417</v>
      </c>
      <c r="P235" s="87">
        <v>43863.257511574076</v>
      </c>
      <c r="Q235" s="85" t="s">
        <v>1931</v>
      </c>
      <c r="R235" s="85"/>
      <c r="S235" s="85"/>
      <c r="T235" s="85" t="s">
        <v>442</v>
      </c>
      <c r="U235" s="85"/>
      <c r="V235" s="88" t="s">
        <v>2065</v>
      </c>
      <c r="W235" s="87">
        <v>43863.257511574076</v>
      </c>
      <c r="X235" s="90">
        <v>43863</v>
      </c>
      <c r="Y235" s="91" t="s">
        <v>2331</v>
      </c>
      <c r="Z235" s="88" t="s">
        <v>2705</v>
      </c>
      <c r="AA235" s="85"/>
      <c r="AB235" s="85"/>
      <c r="AC235" s="91" t="s">
        <v>3090</v>
      </c>
      <c r="AD235" s="85"/>
      <c r="AE235" s="85" t="b">
        <v>0</v>
      </c>
      <c r="AF235" s="85">
        <v>0</v>
      </c>
      <c r="AG235" s="91" t="s">
        <v>778</v>
      </c>
      <c r="AH235" s="85" t="b">
        <v>0</v>
      </c>
      <c r="AI235" s="85" t="s">
        <v>783</v>
      </c>
      <c r="AJ235" s="85"/>
      <c r="AK235" s="91" t="s">
        <v>778</v>
      </c>
      <c r="AL235" s="85" t="b">
        <v>0</v>
      </c>
      <c r="AM235" s="85">
        <v>3</v>
      </c>
      <c r="AN235" s="91" t="s">
        <v>3082</v>
      </c>
      <c r="AO235" s="85" t="s">
        <v>786</v>
      </c>
      <c r="AP235" s="85" t="b">
        <v>0</v>
      </c>
      <c r="AQ235" s="91" t="s">
        <v>3082</v>
      </c>
      <c r="AR235" s="85" t="s">
        <v>179</v>
      </c>
      <c r="AS235" s="85">
        <v>0</v>
      </c>
      <c r="AT235" s="85">
        <v>0</v>
      </c>
      <c r="AU235" s="85"/>
      <c r="AV235" s="85"/>
      <c r="AW235" s="85"/>
      <c r="AX235" s="85"/>
      <c r="AY235" s="85"/>
      <c r="AZ235" s="85"/>
      <c r="BA235" s="85"/>
      <c r="BB235" s="85"/>
      <c r="BC235" s="85"/>
      <c r="BD235" s="85"/>
      <c r="BE235" s="85"/>
      <c r="BF235" s="85"/>
      <c r="BG235" s="85"/>
      <c r="BH235" s="85"/>
    </row>
    <row r="236" spans="1:60" x14ac:dyDescent="0.3">
      <c r="A236" s="70" t="s">
        <v>1800</v>
      </c>
      <c r="B236" s="70" t="s">
        <v>405</v>
      </c>
      <c r="C236" s="71"/>
      <c r="D236" s="72"/>
      <c r="E236" s="73"/>
      <c r="F236" s="74"/>
      <c r="G236" s="71"/>
      <c r="H236" s="75"/>
      <c r="I236" s="76"/>
      <c r="J236" s="76"/>
      <c r="K236" s="36"/>
      <c r="L236" s="83"/>
      <c r="M236" s="83"/>
      <c r="N236" s="78"/>
      <c r="O236" s="85" t="s">
        <v>418</v>
      </c>
      <c r="P236" s="87">
        <v>43863.259953703702</v>
      </c>
      <c r="Q236" s="85" t="s">
        <v>431</v>
      </c>
      <c r="R236" s="85"/>
      <c r="S236" s="85"/>
      <c r="T236" s="85"/>
      <c r="U236" s="85"/>
      <c r="V236" s="88" t="s">
        <v>2065</v>
      </c>
      <c r="W236" s="87">
        <v>43863.259953703702</v>
      </c>
      <c r="X236" s="90">
        <v>43863</v>
      </c>
      <c r="Y236" s="91" t="s">
        <v>2332</v>
      </c>
      <c r="Z236" s="88" t="s">
        <v>2706</v>
      </c>
      <c r="AA236" s="85"/>
      <c r="AB236" s="85"/>
      <c r="AC236" s="91" t="s">
        <v>3091</v>
      </c>
      <c r="AD236" s="85"/>
      <c r="AE236" s="85" t="b">
        <v>0</v>
      </c>
      <c r="AF236" s="85">
        <v>0</v>
      </c>
      <c r="AG236" s="91" t="s">
        <v>778</v>
      </c>
      <c r="AH236" s="85" t="b">
        <v>0</v>
      </c>
      <c r="AI236" s="85" t="s">
        <v>782</v>
      </c>
      <c r="AJ236" s="85"/>
      <c r="AK236" s="91" t="s">
        <v>778</v>
      </c>
      <c r="AL236" s="85" t="b">
        <v>0</v>
      </c>
      <c r="AM236" s="85">
        <v>31</v>
      </c>
      <c r="AN236" s="91" t="s">
        <v>773</v>
      </c>
      <c r="AO236" s="85" t="s">
        <v>786</v>
      </c>
      <c r="AP236" s="85" t="b">
        <v>0</v>
      </c>
      <c r="AQ236" s="91" t="s">
        <v>773</v>
      </c>
      <c r="AR236" s="85" t="s">
        <v>179</v>
      </c>
      <c r="AS236" s="85">
        <v>0</v>
      </c>
      <c r="AT236" s="85">
        <v>0</v>
      </c>
      <c r="AU236" s="85"/>
      <c r="AV236" s="85"/>
      <c r="AW236" s="85"/>
      <c r="AX236" s="85"/>
      <c r="AY236" s="85"/>
      <c r="AZ236" s="85"/>
      <c r="BA236" s="85"/>
      <c r="BB236" s="85"/>
      <c r="BC236" s="85"/>
      <c r="BD236" s="85"/>
      <c r="BE236" s="85"/>
      <c r="BF236" s="85"/>
      <c r="BG236" s="85"/>
      <c r="BH236" s="85"/>
    </row>
    <row r="237" spans="1:60" x14ac:dyDescent="0.3">
      <c r="A237" s="70" t="s">
        <v>1801</v>
      </c>
      <c r="B237" s="70" t="s">
        <v>404</v>
      </c>
      <c r="C237" s="71"/>
      <c r="D237" s="72"/>
      <c r="E237" s="73"/>
      <c r="F237" s="74"/>
      <c r="G237" s="71"/>
      <c r="H237" s="75"/>
      <c r="I237" s="76"/>
      <c r="J237" s="76"/>
      <c r="K237" s="36"/>
      <c r="L237" s="83"/>
      <c r="M237" s="83"/>
      <c r="N237" s="78"/>
      <c r="O237" s="85" t="s">
        <v>418</v>
      </c>
      <c r="P237" s="87">
        <v>43863.260451388887</v>
      </c>
      <c r="Q237" s="85" t="s">
        <v>1898</v>
      </c>
      <c r="R237" s="85"/>
      <c r="S237" s="85"/>
      <c r="T237" s="85"/>
      <c r="U237" s="85"/>
      <c r="V237" s="88" t="s">
        <v>2066</v>
      </c>
      <c r="W237" s="87">
        <v>43863.260451388887</v>
      </c>
      <c r="X237" s="90">
        <v>43863</v>
      </c>
      <c r="Y237" s="91" t="s">
        <v>2333</v>
      </c>
      <c r="Z237" s="88" t="s">
        <v>2707</v>
      </c>
      <c r="AA237" s="85"/>
      <c r="AB237" s="85"/>
      <c r="AC237" s="91" t="s">
        <v>3092</v>
      </c>
      <c r="AD237" s="85"/>
      <c r="AE237" s="85" t="b">
        <v>0</v>
      </c>
      <c r="AF237" s="85">
        <v>0</v>
      </c>
      <c r="AG237" s="91" t="s">
        <v>778</v>
      </c>
      <c r="AH237" s="85" t="b">
        <v>0</v>
      </c>
      <c r="AI237" s="85" t="s">
        <v>782</v>
      </c>
      <c r="AJ237" s="85"/>
      <c r="AK237" s="91" t="s">
        <v>778</v>
      </c>
      <c r="AL237" s="85" t="b">
        <v>0</v>
      </c>
      <c r="AM237" s="85">
        <v>91</v>
      </c>
      <c r="AN237" s="91" t="s">
        <v>3265</v>
      </c>
      <c r="AO237" s="85" t="s">
        <v>787</v>
      </c>
      <c r="AP237" s="85" t="b">
        <v>0</v>
      </c>
      <c r="AQ237" s="91" t="s">
        <v>3265</v>
      </c>
      <c r="AR237" s="85" t="s">
        <v>179</v>
      </c>
      <c r="AS237" s="85">
        <v>0</v>
      </c>
      <c r="AT237" s="85">
        <v>0</v>
      </c>
      <c r="AU237" s="85"/>
      <c r="AV237" s="85"/>
      <c r="AW237" s="85"/>
      <c r="AX237" s="85"/>
      <c r="AY237" s="85"/>
      <c r="AZ237" s="85"/>
      <c r="BA237" s="85"/>
      <c r="BB237" s="85"/>
      <c r="BC237" s="85"/>
      <c r="BD237" s="85"/>
      <c r="BE237" s="85"/>
      <c r="BF237" s="85"/>
      <c r="BG237" s="85"/>
      <c r="BH237" s="85"/>
    </row>
    <row r="238" spans="1:60" x14ac:dyDescent="0.3">
      <c r="A238" s="70" t="s">
        <v>245</v>
      </c>
      <c r="B238" s="70" t="s">
        <v>1881</v>
      </c>
      <c r="C238" s="71"/>
      <c r="D238" s="72"/>
      <c r="E238" s="73"/>
      <c r="F238" s="74"/>
      <c r="G238" s="71"/>
      <c r="H238" s="75"/>
      <c r="I238" s="76"/>
      <c r="J238" s="76"/>
      <c r="K238" s="36"/>
      <c r="L238" s="83"/>
      <c r="M238" s="83"/>
      <c r="N238" s="78"/>
      <c r="O238" s="85" t="s">
        <v>418</v>
      </c>
      <c r="P238" s="87">
        <v>43863.273877314816</v>
      </c>
      <c r="Q238" s="85" t="s">
        <v>1902</v>
      </c>
      <c r="R238" s="85"/>
      <c r="S238" s="85"/>
      <c r="T238" s="85" t="s">
        <v>442</v>
      </c>
      <c r="U238" s="85"/>
      <c r="V238" s="88" t="s">
        <v>474</v>
      </c>
      <c r="W238" s="87">
        <v>43863.273877314816</v>
      </c>
      <c r="X238" s="90">
        <v>43863</v>
      </c>
      <c r="Y238" s="91" t="s">
        <v>2334</v>
      </c>
      <c r="Z238" s="88" t="s">
        <v>2708</v>
      </c>
      <c r="AA238" s="85"/>
      <c r="AB238" s="85"/>
      <c r="AC238" s="91" t="s">
        <v>3093</v>
      </c>
      <c r="AD238" s="85"/>
      <c r="AE238" s="85" t="b">
        <v>0</v>
      </c>
      <c r="AF238" s="85">
        <v>0</v>
      </c>
      <c r="AG238" s="91" t="s">
        <v>778</v>
      </c>
      <c r="AH238" s="85" t="b">
        <v>0</v>
      </c>
      <c r="AI238" s="85" t="s">
        <v>782</v>
      </c>
      <c r="AJ238" s="85"/>
      <c r="AK238" s="91" t="s">
        <v>778</v>
      </c>
      <c r="AL238" s="85" t="b">
        <v>0</v>
      </c>
      <c r="AM238" s="85">
        <v>59</v>
      </c>
      <c r="AN238" s="91" t="s">
        <v>3276</v>
      </c>
      <c r="AO238" s="85" t="s">
        <v>786</v>
      </c>
      <c r="AP238" s="85" t="b">
        <v>0</v>
      </c>
      <c r="AQ238" s="91" t="s">
        <v>3276</v>
      </c>
      <c r="AR238" s="85" t="s">
        <v>179</v>
      </c>
      <c r="AS238" s="85">
        <v>0</v>
      </c>
      <c r="AT238" s="85">
        <v>0</v>
      </c>
      <c r="AU238" s="85"/>
      <c r="AV238" s="85"/>
      <c r="AW238" s="85"/>
      <c r="AX238" s="85"/>
      <c r="AY238" s="85"/>
      <c r="AZ238" s="85"/>
      <c r="BA238" s="85"/>
      <c r="BB238" s="85"/>
      <c r="BC238" s="85"/>
      <c r="BD238" s="85"/>
      <c r="BE238" s="85"/>
      <c r="BF238" s="85"/>
      <c r="BG238" s="85"/>
      <c r="BH238" s="85"/>
    </row>
    <row r="239" spans="1:60" x14ac:dyDescent="0.3">
      <c r="A239" s="70" t="s">
        <v>280</v>
      </c>
      <c r="B239" s="70" t="s">
        <v>333</v>
      </c>
      <c r="C239" s="71"/>
      <c r="D239" s="72"/>
      <c r="E239" s="73"/>
      <c r="F239" s="74"/>
      <c r="G239" s="71"/>
      <c r="H239" s="75"/>
      <c r="I239" s="76"/>
      <c r="J239" s="76"/>
      <c r="K239" s="36"/>
      <c r="L239" s="83"/>
      <c r="M239" s="83"/>
      <c r="N239" s="78"/>
      <c r="O239" s="85" t="s">
        <v>418</v>
      </c>
      <c r="P239" s="87">
        <v>43863.278819444444</v>
      </c>
      <c r="Q239" s="85" t="s">
        <v>1903</v>
      </c>
      <c r="R239" s="85"/>
      <c r="S239" s="85"/>
      <c r="T239" s="85" t="s">
        <v>442</v>
      </c>
      <c r="U239" s="85"/>
      <c r="V239" s="88" t="s">
        <v>508</v>
      </c>
      <c r="W239" s="87">
        <v>43863.278819444444</v>
      </c>
      <c r="X239" s="90">
        <v>43863</v>
      </c>
      <c r="Y239" s="91" t="s">
        <v>2335</v>
      </c>
      <c r="Z239" s="88" t="s">
        <v>2709</v>
      </c>
      <c r="AA239" s="85"/>
      <c r="AB239" s="85"/>
      <c r="AC239" s="91" t="s">
        <v>3094</v>
      </c>
      <c r="AD239" s="85"/>
      <c r="AE239" s="85" t="b">
        <v>0</v>
      </c>
      <c r="AF239" s="85">
        <v>0</v>
      </c>
      <c r="AG239" s="91" t="s">
        <v>778</v>
      </c>
      <c r="AH239" s="85" t="b">
        <v>0</v>
      </c>
      <c r="AI239" s="85" t="s">
        <v>782</v>
      </c>
      <c r="AJ239" s="85"/>
      <c r="AK239" s="91" t="s">
        <v>778</v>
      </c>
      <c r="AL239" s="85" t="b">
        <v>0</v>
      </c>
      <c r="AM239" s="85">
        <v>45</v>
      </c>
      <c r="AN239" s="91" t="s">
        <v>3258</v>
      </c>
      <c r="AO239" s="85" t="s">
        <v>786</v>
      </c>
      <c r="AP239" s="85" t="b">
        <v>0</v>
      </c>
      <c r="AQ239" s="91" t="s">
        <v>3258</v>
      </c>
      <c r="AR239" s="85" t="s">
        <v>179</v>
      </c>
      <c r="AS239" s="85">
        <v>0</v>
      </c>
      <c r="AT239" s="85">
        <v>0</v>
      </c>
      <c r="AU239" s="85"/>
      <c r="AV239" s="85"/>
      <c r="AW239" s="85"/>
      <c r="AX239" s="85"/>
      <c r="AY239" s="85"/>
      <c r="AZ239" s="85"/>
      <c r="BA239" s="85"/>
      <c r="BB239" s="85"/>
      <c r="BC239" s="85"/>
      <c r="BD239" s="85"/>
      <c r="BE239" s="85"/>
      <c r="BF239" s="85"/>
      <c r="BG239" s="85"/>
      <c r="BH239" s="85"/>
    </row>
    <row r="240" spans="1:60" x14ac:dyDescent="0.3">
      <c r="A240" s="70" t="s">
        <v>360</v>
      </c>
      <c r="B240" s="70" t="s">
        <v>405</v>
      </c>
      <c r="C240" s="71"/>
      <c r="D240" s="72"/>
      <c r="E240" s="73"/>
      <c r="F240" s="74"/>
      <c r="G240" s="71"/>
      <c r="H240" s="75"/>
      <c r="I240" s="76"/>
      <c r="J240" s="76"/>
      <c r="K240" s="36"/>
      <c r="L240" s="83"/>
      <c r="M240" s="83"/>
      <c r="N240" s="78"/>
      <c r="O240" s="85" t="s">
        <v>418</v>
      </c>
      <c r="P240" s="87">
        <v>43863.281863425924</v>
      </c>
      <c r="Q240" s="85" t="s">
        <v>431</v>
      </c>
      <c r="R240" s="85"/>
      <c r="S240" s="85"/>
      <c r="T240" s="85"/>
      <c r="U240" s="85"/>
      <c r="V240" s="88" t="s">
        <v>585</v>
      </c>
      <c r="W240" s="87">
        <v>43863.281863425924</v>
      </c>
      <c r="X240" s="90">
        <v>43863</v>
      </c>
      <c r="Y240" s="91" t="s">
        <v>2336</v>
      </c>
      <c r="Z240" s="88" t="s">
        <v>2710</v>
      </c>
      <c r="AA240" s="85"/>
      <c r="AB240" s="85"/>
      <c r="AC240" s="91" t="s">
        <v>3095</v>
      </c>
      <c r="AD240" s="85"/>
      <c r="AE240" s="85" t="b">
        <v>0</v>
      </c>
      <c r="AF240" s="85">
        <v>0</v>
      </c>
      <c r="AG240" s="91" t="s">
        <v>778</v>
      </c>
      <c r="AH240" s="85" t="b">
        <v>0</v>
      </c>
      <c r="AI240" s="85" t="s">
        <v>782</v>
      </c>
      <c r="AJ240" s="85"/>
      <c r="AK240" s="91" t="s">
        <v>778</v>
      </c>
      <c r="AL240" s="85" t="b">
        <v>0</v>
      </c>
      <c r="AM240" s="85">
        <v>31</v>
      </c>
      <c r="AN240" s="91" t="s">
        <v>773</v>
      </c>
      <c r="AO240" s="85" t="s">
        <v>786</v>
      </c>
      <c r="AP240" s="85" t="b">
        <v>0</v>
      </c>
      <c r="AQ240" s="91" t="s">
        <v>773</v>
      </c>
      <c r="AR240" s="85" t="s">
        <v>179</v>
      </c>
      <c r="AS240" s="85">
        <v>0</v>
      </c>
      <c r="AT240" s="85">
        <v>0</v>
      </c>
      <c r="AU240" s="85"/>
      <c r="AV240" s="85"/>
      <c r="AW240" s="85"/>
      <c r="AX240" s="85"/>
      <c r="AY240" s="85"/>
      <c r="AZ240" s="85"/>
      <c r="BA240" s="85"/>
      <c r="BB240" s="85"/>
      <c r="BC240" s="85"/>
      <c r="BD240" s="85"/>
      <c r="BE240" s="85"/>
      <c r="BF240" s="85"/>
      <c r="BG240" s="85"/>
      <c r="BH240" s="85"/>
    </row>
    <row r="241" spans="1:60" x14ac:dyDescent="0.3">
      <c r="A241" s="70" t="s">
        <v>308</v>
      </c>
      <c r="B241" s="70" t="s">
        <v>404</v>
      </c>
      <c r="C241" s="71"/>
      <c r="D241" s="72"/>
      <c r="E241" s="73"/>
      <c r="F241" s="74"/>
      <c r="G241" s="71"/>
      <c r="H241" s="75"/>
      <c r="I241" s="76"/>
      <c r="J241" s="76"/>
      <c r="K241" s="36"/>
      <c r="L241" s="83"/>
      <c r="M241" s="83"/>
      <c r="N241" s="78"/>
      <c r="O241" s="85" t="s">
        <v>418</v>
      </c>
      <c r="P241" s="87">
        <v>43862.81927083333</v>
      </c>
      <c r="Q241" s="85" t="s">
        <v>1898</v>
      </c>
      <c r="R241" s="85"/>
      <c r="S241" s="85"/>
      <c r="T241" s="85"/>
      <c r="U241" s="85"/>
      <c r="V241" s="88" t="s">
        <v>535</v>
      </c>
      <c r="W241" s="87">
        <v>43862.81927083333</v>
      </c>
      <c r="X241" s="90">
        <v>43862</v>
      </c>
      <c r="Y241" s="91" t="s">
        <v>2337</v>
      </c>
      <c r="Z241" s="88" t="s">
        <v>2711</v>
      </c>
      <c r="AA241" s="85"/>
      <c r="AB241" s="85"/>
      <c r="AC241" s="91" t="s">
        <v>3096</v>
      </c>
      <c r="AD241" s="85"/>
      <c r="AE241" s="85" t="b">
        <v>0</v>
      </c>
      <c r="AF241" s="85">
        <v>0</v>
      </c>
      <c r="AG241" s="91" t="s">
        <v>778</v>
      </c>
      <c r="AH241" s="85" t="b">
        <v>0</v>
      </c>
      <c r="AI241" s="85" t="s">
        <v>782</v>
      </c>
      <c r="AJ241" s="85"/>
      <c r="AK241" s="91" t="s">
        <v>778</v>
      </c>
      <c r="AL241" s="85" t="b">
        <v>0</v>
      </c>
      <c r="AM241" s="85">
        <v>91</v>
      </c>
      <c r="AN241" s="91" t="s">
        <v>3265</v>
      </c>
      <c r="AO241" s="85" t="s">
        <v>786</v>
      </c>
      <c r="AP241" s="85" t="b">
        <v>0</v>
      </c>
      <c r="AQ241" s="91" t="s">
        <v>3265</v>
      </c>
      <c r="AR241" s="85" t="s">
        <v>179</v>
      </c>
      <c r="AS241" s="85">
        <v>0</v>
      </c>
      <c r="AT241" s="85">
        <v>0</v>
      </c>
      <c r="AU241" s="85"/>
      <c r="AV241" s="85"/>
      <c r="AW241" s="85"/>
      <c r="AX241" s="85"/>
      <c r="AY241" s="85"/>
      <c r="AZ241" s="85"/>
      <c r="BA241" s="85"/>
      <c r="BB241" s="85"/>
      <c r="BC241" s="85"/>
      <c r="BD241" s="85"/>
      <c r="BE241" s="85"/>
      <c r="BF241" s="85"/>
      <c r="BG241" s="85"/>
      <c r="BH241" s="85"/>
    </row>
    <row r="242" spans="1:60" x14ac:dyDescent="0.3">
      <c r="A242" s="70" t="s">
        <v>308</v>
      </c>
      <c r="B242" s="70" t="s">
        <v>333</v>
      </c>
      <c r="C242" s="71"/>
      <c r="D242" s="72"/>
      <c r="E242" s="73"/>
      <c r="F242" s="74"/>
      <c r="G242" s="71"/>
      <c r="H242" s="75"/>
      <c r="I242" s="76"/>
      <c r="J242" s="76"/>
      <c r="K242" s="36"/>
      <c r="L242" s="83"/>
      <c r="M242" s="83"/>
      <c r="N242" s="78"/>
      <c r="O242" s="85" t="s">
        <v>418</v>
      </c>
      <c r="P242" s="87">
        <v>43863.284178240741</v>
      </c>
      <c r="Q242" s="85" t="s">
        <v>1903</v>
      </c>
      <c r="R242" s="85"/>
      <c r="S242" s="85"/>
      <c r="T242" s="85" t="s">
        <v>442</v>
      </c>
      <c r="U242" s="85"/>
      <c r="V242" s="88" t="s">
        <v>535</v>
      </c>
      <c r="W242" s="87">
        <v>43863.284178240741</v>
      </c>
      <c r="X242" s="90">
        <v>43863</v>
      </c>
      <c r="Y242" s="91" t="s">
        <v>2338</v>
      </c>
      <c r="Z242" s="88" t="s">
        <v>2712</v>
      </c>
      <c r="AA242" s="85"/>
      <c r="AB242" s="85"/>
      <c r="AC242" s="91" t="s">
        <v>3097</v>
      </c>
      <c r="AD242" s="85"/>
      <c r="AE242" s="85" t="b">
        <v>0</v>
      </c>
      <c r="AF242" s="85">
        <v>0</v>
      </c>
      <c r="AG242" s="91" t="s">
        <v>778</v>
      </c>
      <c r="AH242" s="85" t="b">
        <v>0</v>
      </c>
      <c r="AI242" s="85" t="s">
        <v>782</v>
      </c>
      <c r="AJ242" s="85"/>
      <c r="AK242" s="91" t="s">
        <v>778</v>
      </c>
      <c r="AL242" s="85" t="b">
        <v>0</v>
      </c>
      <c r="AM242" s="85">
        <v>45</v>
      </c>
      <c r="AN242" s="91" t="s">
        <v>3258</v>
      </c>
      <c r="AO242" s="85" t="s">
        <v>786</v>
      </c>
      <c r="AP242" s="85" t="b">
        <v>0</v>
      </c>
      <c r="AQ242" s="91" t="s">
        <v>3258</v>
      </c>
      <c r="AR242" s="85" t="s">
        <v>179</v>
      </c>
      <c r="AS242" s="85">
        <v>0</v>
      </c>
      <c r="AT242" s="85">
        <v>0</v>
      </c>
      <c r="AU242" s="85"/>
      <c r="AV242" s="85"/>
      <c r="AW242" s="85"/>
      <c r="AX242" s="85"/>
      <c r="AY242" s="85"/>
      <c r="AZ242" s="85"/>
      <c r="BA242" s="85"/>
      <c r="BB242" s="85"/>
      <c r="BC242" s="85"/>
      <c r="BD242" s="85"/>
      <c r="BE242" s="85"/>
      <c r="BF242" s="85"/>
      <c r="BG242" s="85"/>
      <c r="BH242" s="85"/>
    </row>
    <row r="243" spans="1:60" x14ac:dyDescent="0.3">
      <c r="A243" s="70" t="s">
        <v>1802</v>
      </c>
      <c r="B243" s="70" t="s">
        <v>1802</v>
      </c>
      <c r="C243" s="71"/>
      <c r="D243" s="72"/>
      <c r="E243" s="73"/>
      <c r="F243" s="74"/>
      <c r="G243" s="71"/>
      <c r="H243" s="75"/>
      <c r="I243" s="76"/>
      <c r="J243" s="76"/>
      <c r="K243" s="36"/>
      <c r="L243" s="83"/>
      <c r="M243" s="83"/>
      <c r="N243" s="78"/>
      <c r="O243" s="85" t="s">
        <v>179</v>
      </c>
      <c r="P243" s="87">
        <v>43863.290127314816</v>
      </c>
      <c r="Q243" s="85" t="s">
        <v>1932</v>
      </c>
      <c r="R243" s="85"/>
      <c r="S243" s="85"/>
      <c r="T243" s="85" t="s">
        <v>442</v>
      </c>
      <c r="U243" s="85"/>
      <c r="V243" s="88" t="s">
        <v>2067</v>
      </c>
      <c r="W243" s="87">
        <v>43863.290127314816</v>
      </c>
      <c r="X243" s="90">
        <v>43863</v>
      </c>
      <c r="Y243" s="91" t="s">
        <v>2339</v>
      </c>
      <c r="Z243" s="88" t="s">
        <v>2713</v>
      </c>
      <c r="AA243" s="85"/>
      <c r="AB243" s="85"/>
      <c r="AC243" s="91" t="s">
        <v>3098</v>
      </c>
      <c r="AD243" s="85"/>
      <c r="AE243" s="85" t="b">
        <v>0</v>
      </c>
      <c r="AF243" s="85">
        <v>0</v>
      </c>
      <c r="AG243" s="91" t="s">
        <v>778</v>
      </c>
      <c r="AH243" s="85" t="b">
        <v>0</v>
      </c>
      <c r="AI243" s="85" t="s">
        <v>782</v>
      </c>
      <c r="AJ243" s="85"/>
      <c r="AK243" s="91" t="s">
        <v>778</v>
      </c>
      <c r="AL243" s="85" t="b">
        <v>0</v>
      </c>
      <c r="AM243" s="85">
        <v>1</v>
      </c>
      <c r="AN243" s="91" t="s">
        <v>778</v>
      </c>
      <c r="AO243" s="85" t="s">
        <v>786</v>
      </c>
      <c r="AP243" s="85" t="b">
        <v>0</v>
      </c>
      <c r="AQ243" s="91" t="s">
        <v>3098</v>
      </c>
      <c r="AR243" s="85" t="s">
        <v>179</v>
      </c>
      <c r="AS243" s="85">
        <v>0</v>
      </c>
      <c r="AT243" s="85">
        <v>0</v>
      </c>
      <c r="AU243" s="85"/>
      <c r="AV243" s="85"/>
      <c r="AW243" s="85"/>
      <c r="AX243" s="85"/>
      <c r="AY243" s="85"/>
      <c r="AZ243" s="85"/>
      <c r="BA243" s="85"/>
      <c r="BB243" s="85"/>
      <c r="BC243" s="85"/>
      <c r="BD243" s="85"/>
      <c r="BE243" s="85"/>
      <c r="BF243" s="85"/>
      <c r="BG243" s="85"/>
      <c r="BH243" s="85"/>
    </row>
    <row r="244" spans="1:60" x14ac:dyDescent="0.3">
      <c r="A244" s="70" t="s">
        <v>378</v>
      </c>
      <c r="B244" s="70" t="s">
        <v>1881</v>
      </c>
      <c r="C244" s="71"/>
      <c r="D244" s="72"/>
      <c r="E244" s="73"/>
      <c r="F244" s="74"/>
      <c r="G244" s="71"/>
      <c r="H244" s="75"/>
      <c r="I244" s="76"/>
      <c r="J244" s="76"/>
      <c r="K244" s="36"/>
      <c r="L244" s="83"/>
      <c r="M244" s="83"/>
      <c r="N244" s="78"/>
      <c r="O244" s="85" t="s">
        <v>418</v>
      </c>
      <c r="P244" s="87">
        <v>43862.941655092596</v>
      </c>
      <c r="Q244" s="85" t="s">
        <v>1902</v>
      </c>
      <c r="R244" s="85"/>
      <c r="S244" s="85"/>
      <c r="T244" s="85" t="s">
        <v>442</v>
      </c>
      <c r="U244" s="85"/>
      <c r="V244" s="88" t="s">
        <v>600</v>
      </c>
      <c r="W244" s="87">
        <v>43862.941655092596</v>
      </c>
      <c r="X244" s="90">
        <v>43862</v>
      </c>
      <c r="Y244" s="91" t="s">
        <v>2340</v>
      </c>
      <c r="Z244" s="88" t="s">
        <v>2714</v>
      </c>
      <c r="AA244" s="85"/>
      <c r="AB244" s="85"/>
      <c r="AC244" s="91" t="s">
        <v>3099</v>
      </c>
      <c r="AD244" s="85"/>
      <c r="AE244" s="85" t="b">
        <v>0</v>
      </c>
      <c r="AF244" s="85">
        <v>0</v>
      </c>
      <c r="AG244" s="91" t="s">
        <v>778</v>
      </c>
      <c r="AH244" s="85" t="b">
        <v>0</v>
      </c>
      <c r="AI244" s="85" t="s">
        <v>782</v>
      </c>
      <c r="AJ244" s="85"/>
      <c r="AK244" s="91" t="s">
        <v>778</v>
      </c>
      <c r="AL244" s="85" t="b">
        <v>0</v>
      </c>
      <c r="AM244" s="85">
        <v>59</v>
      </c>
      <c r="AN244" s="91" t="s">
        <v>3276</v>
      </c>
      <c r="AO244" s="85" t="s">
        <v>787</v>
      </c>
      <c r="AP244" s="85" t="b">
        <v>0</v>
      </c>
      <c r="AQ244" s="91" t="s">
        <v>3276</v>
      </c>
      <c r="AR244" s="85" t="s">
        <v>179</v>
      </c>
      <c r="AS244" s="85">
        <v>0</v>
      </c>
      <c r="AT244" s="85">
        <v>0</v>
      </c>
      <c r="AU244" s="85"/>
      <c r="AV244" s="85"/>
      <c r="AW244" s="85"/>
      <c r="AX244" s="85"/>
      <c r="AY244" s="85"/>
      <c r="AZ244" s="85"/>
      <c r="BA244" s="85"/>
      <c r="BB244" s="85"/>
      <c r="BC244" s="85"/>
      <c r="BD244" s="85"/>
      <c r="BE244" s="85"/>
      <c r="BF244" s="85"/>
      <c r="BG244" s="85"/>
      <c r="BH244" s="85"/>
    </row>
    <row r="245" spans="1:60" x14ac:dyDescent="0.3">
      <c r="A245" s="70" t="s">
        <v>378</v>
      </c>
      <c r="B245" s="70" t="s">
        <v>405</v>
      </c>
      <c r="C245" s="71"/>
      <c r="D245" s="72"/>
      <c r="E245" s="73"/>
      <c r="F245" s="74"/>
      <c r="G245" s="71"/>
      <c r="H245" s="75"/>
      <c r="I245" s="76"/>
      <c r="J245" s="76"/>
      <c r="K245" s="36"/>
      <c r="L245" s="83"/>
      <c r="M245" s="83"/>
      <c r="N245" s="78"/>
      <c r="O245" s="85" t="s">
        <v>418</v>
      </c>
      <c r="P245" s="87">
        <v>43863.293275462966</v>
      </c>
      <c r="Q245" s="85" t="s">
        <v>431</v>
      </c>
      <c r="R245" s="85"/>
      <c r="S245" s="85"/>
      <c r="T245" s="85"/>
      <c r="U245" s="85"/>
      <c r="V245" s="88" t="s">
        <v>600</v>
      </c>
      <c r="W245" s="87">
        <v>43863.293275462966</v>
      </c>
      <c r="X245" s="90">
        <v>43863</v>
      </c>
      <c r="Y245" s="91" t="s">
        <v>2341</v>
      </c>
      <c r="Z245" s="88" t="s">
        <v>2715</v>
      </c>
      <c r="AA245" s="85"/>
      <c r="AB245" s="85"/>
      <c r="AC245" s="91" t="s">
        <v>3100</v>
      </c>
      <c r="AD245" s="85"/>
      <c r="AE245" s="85" t="b">
        <v>0</v>
      </c>
      <c r="AF245" s="85">
        <v>0</v>
      </c>
      <c r="AG245" s="91" t="s">
        <v>778</v>
      </c>
      <c r="AH245" s="85" t="b">
        <v>0</v>
      </c>
      <c r="AI245" s="85" t="s">
        <v>782</v>
      </c>
      <c r="AJ245" s="85"/>
      <c r="AK245" s="91" t="s">
        <v>778</v>
      </c>
      <c r="AL245" s="85" t="b">
        <v>0</v>
      </c>
      <c r="AM245" s="85">
        <v>31</v>
      </c>
      <c r="AN245" s="91" t="s">
        <v>773</v>
      </c>
      <c r="AO245" s="85" t="s">
        <v>787</v>
      </c>
      <c r="AP245" s="85" t="b">
        <v>0</v>
      </c>
      <c r="AQ245" s="91" t="s">
        <v>773</v>
      </c>
      <c r="AR245" s="85" t="s">
        <v>179</v>
      </c>
      <c r="AS245" s="85">
        <v>0</v>
      </c>
      <c r="AT245" s="85">
        <v>0</v>
      </c>
      <c r="AU245" s="85"/>
      <c r="AV245" s="85"/>
      <c r="AW245" s="85"/>
      <c r="AX245" s="85"/>
      <c r="AY245" s="85"/>
      <c r="AZ245" s="85"/>
      <c r="BA245" s="85"/>
      <c r="BB245" s="85"/>
      <c r="BC245" s="85"/>
      <c r="BD245" s="85"/>
      <c r="BE245" s="85"/>
      <c r="BF245" s="85"/>
      <c r="BG245" s="85"/>
      <c r="BH245" s="85"/>
    </row>
    <row r="246" spans="1:60" x14ac:dyDescent="0.3">
      <c r="A246" s="70" t="s">
        <v>1803</v>
      </c>
      <c r="B246" s="70" t="s">
        <v>404</v>
      </c>
      <c r="C246" s="71"/>
      <c r="D246" s="72"/>
      <c r="E246" s="73"/>
      <c r="F246" s="74"/>
      <c r="G246" s="71"/>
      <c r="H246" s="75"/>
      <c r="I246" s="76"/>
      <c r="J246" s="76"/>
      <c r="K246" s="36"/>
      <c r="L246" s="83"/>
      <c r="M246" s="83"/>
      <c r="N246" s="78"/>
      <c r="O246" s="85" t="s">
        <v>418</v>
      </c>
      <c r="P246" s="87">
        <v>43863.294629629629</v>
      </c>
      <c r="Q246" s="85" t="s">
        <v>1898</v>
      </c>
      <c r="R246" s="85"/>
      <c r="S246" s="85"/>
      <c r="T246" s="85"/>
      <c r="U246" s="85"/>
      <c r="V246" s="88" t="s">
        <v>2068</v>
      </c>
      <c r="W246" s="87">
        <v>43863.294629629629</v>
      </c>
      <c r="X246" s="90">
        <v>43863</v>
      </c>
      <c r="Y246" s="91" t="s">
        <v>2342</v>
      </c>
      <c r="Z246" s="88" t="s">
        <v>2716</v>
      </c>
      <c r="AA246" s="85"/>
      <c r="AB246" s="85"/>
      <c r="AC246" s="91" t="s">
        <v>3101</v>
      </c>
      <c r="AD246" s="85"/>
      <c r="AE246" s="85" t="b">
        <v>0</v>
      </c>
      <c r="AF246" s="85">
        <v>0</v>
      </c>
      <c r="AG246" s="91" t="s">
        <v>778</v>
      </c>
      <c r="AH246" s="85" t="b">
        <v>0</v>
      </c>
      <c r="AI246" s="85" t="s">
        <v>782</v>
      </c>
      <c r="AJ246" s="85"/>
      <c r="AK246" s="91" t="s">
        <v>778</v>
      </c>
      <c r="AL246" s="85" t="b">
        <v>0</v>
      </c>
      <c r="AM246" s="85">
        <v>91</v>
      </c>
      <c r="AN246" s="91" t="s">
        <v>3265</v>
      </c>
      <c r="AO246" s="85" t="s">
        <v>786</v>
      </c>
      <c r="AP246" s="85" t="b">
        <v>0</v>
      </c>
      <c r="AQ246" s="91" t="s">
        <v>3265</v>
      </c>
      <c r="AR246" s="85" t="s">
        <v>179</v>
      </c>
      <c r="AS246" s="85">
        <v>0</v>
      </c>
      <c r="AT246" s="85">
        <v>0</v>
      </c>
      <c r="AU246" s="85"/>
      <c r="AV246" s="85"/>
      <c r="AW246" s="85"/>
      <c r="AX246" s="85"/>
      <c r="AY246" s="85"/>
      <c r="AZ246" s="85"/>
      <c r="BA246" s="85"/>
      <c r="BB246" s="85"/>
      <c r="BC246" s="85"/>
      <c r="BD246" s="85"/>
      <c r="BE246" s="85"/>
      <c r="BF246" s="85"/>
      <c r="BG246" s="85"/>
      <c r="BH246" s="85"/>
    </row>
    <row r="247" spans="1:60" x14ac:dyDescent="0.3">
      <c r="A247" s="70" t="s">
        <v>1804</v>
      </c>
      <c r="B247" s="70" t="s">
        <v>405</v>
      </c>
      <c r="C247" s="71"/>
      <c r="D247" s="72"/>
      <c r="E247" s="73"/>
      <c r="F247" s="74"/>
      <c r="G247" s="71"/>
      <c r="H247" s="75"/>
      <c r="I247" s="76"/>
      <c r="J247" s="76"/>
      <c r="K247" s="36"/>
      <c r="L247" s="83"/>
      <c r="M247" s="83"/>
      <c r="N247" s="78"/>
      <c r="O247" s="85" t="s">
        <v>418</v>
      </c>
      <c r="P247" s="87">
        <v>43863.295069444444</v>
      </c>
      <c r="Q247" s="85" t="s">
        <v>431</v>
      </c>
      <c r="R247" s="85"/>
      <c r="S247" s="85"/>
      <c r="T247" s="85"/>
      <c r="U247" s="85"/>
      <c r="V247" s="88" t="s">
        <v>2069</v>
      </c>
      <c r="W247" s="87">
        <v>43863.295069444444</v>
      </c>
      <c r="X247" s="90">
        <v>43863</v>
      </c>
      <c r="Y247" s="91" t="s">
        <v>2343</v>
      </c>
      <c r="Z247" s="88" t="s">
        <v>2717</v>
      </c>
      <c r="AA247" s="85"/>
      <c r="AB247" s="85"/>
      <c r="AC247" s="91" t="s">
        <v>3102</v>
      </c>
      <c r="AD247" s="85"/>
      <c r="AE247" s="85" t="b">
        <v>0</v>
      </c>
      <c r="AF247" s="85">
        <v>0</v>
      </c>
      <c r="AG247" s="91" t="s">
        <v>778</v>
      </c>
      <c r="AH247" s="85" t="b">
        <v>0</v>
      </c>
      <c r="AI247" s="85" t="s">
        <v>782</v>
      </c>
      <c r="AJ247" s="85"/>
      <c r="AK247" s="91" t="s">
        <v>778</v>
      </c>
      <c r="AL247" s="85" t="b">
        <v>0</v>
      </c>
      <c r="AM247" s="85">
        <v>31</v>
      </c>
      <c r="AN247" s="91" t="s">
        <v>773</v>
      </c>
      <c r="AO247" s="85" t="s">
        <v>787</v>
      </c>
      <c r="AP247" s="85" t="b">
        <v>0</v>
      </c>
      <c r="AQ247" s="91" t="s">
        <v>773</v>
      </c>
      <c r="AR247" s="85" t="s">
        <v>179</v>
      </c>
      <c r="AS247" s="85">
        <v>0</v>
      </c>
      <c r="AT247" s="85">
        <v>0</v>
      </c>
      <c r="AU247" s="85"/>
      <c r="AV247" s="85"/>
      <c r="AW247" s="85"/>
      <c r="AX247" s="85"/>
      <c r="AY247" s="85"/>
      <c r="AZ247" s="85"/>
      <c r="BA247" s="85"/>
      <c r="BB247" s="85"/>
      <c r="BC247" s="85"/>
      <c r="BD247" s="85"/>
      <c r="BE247" s="85"/>
      <c r="BF247" s="85"/>
      <c r="BG247" s="85"/>
      <c r="BH247" s="85"/>
    </row>
    <row r="248" spans="1:60" x14ac:dyDescent="0.3">
      <c r="A248" s="70" t="s">
        <v>289</v>
      </c>
      <c r="B248" s="70" t="s">
        <v>289</v>
      </c>
      <c r="C248" s="71"/>
      <c r="D248" s="72"/>
      <c r="E248" s="73"/>
      <c r="F248" s="74"/>
      <c r="G248" s="71"/>
      <c r="H248" s="75"/>
      <c r="I248" s="76"/>
      <c r="J248" s="76"/>
      <c r="K248" s="36"/>
      <c r="L248" s="83"/>
      <c r="M248" s="83"/>
      <c r="N248" s="78"/>
      <c r="O248" s="85" t="s">
        <v>179</v>
      </c>
      <c r="P248" s="87">
        <v>43862.816064814811</v>
      </c>
      <c r="Q248" s="85" t="s">
        <v>1904</v>
      </c>
      <c r="R248" s="88" t="s">
        <v>1968</v>
      </c>
      <c r="S248" s="85" t="s">
        <v>434</v>
      </c>
      <c r="T248" s="85" t="s">
        <v>442</v>
      </c>
      <c r="U248" s="85"/>
      <c r="V248" s="88" t="s">
        <v>517</v>
      </c>
      <c r="W248" s="87">
        <v>43862.816064814811</v>
      </c>
      <c r="X248" s="90">
        <v>43862</v>
      </c>
      <c r="Y248" s="91" t="s">
        <v>2344</v>
      </c>
      <c r="Z248" s="88" t="s">
        <v>2718</v>
      </c>
      <c r="AA248" s="85"/>
      <c r="AB248" s="85"/>
      <c r="AC248" s="91" t="s">
        <v>3103</v>
      </c>
      <c r="AD248" s="85"/>
      <c r="AE248" s="85" t="b">
        <v>0</v>
      </c>
      <c r="AF248" s="85">
        <v>1</v>
      </c>
      <c r="AG248" s="91" t="s">
        <v>778</v>
      </c>
      <c r="AH248" s="85" t="b">
        <v>1</v>
      </c>
      <c r="AI248" s="85" t="s">
        <v>782</v>
      </c>
      <c r="AJ248" s="85"/>
      <c r="AK248" s="91" t="s">
        <v>3282</v>
      </c>
      <c r="AL248" s="85" t="b">
        <v>0</v>
      </c>
      <c r="AM248" s="85">
        <v>5</v>
      </c>
      <c r="AN248" s="91" t="s">
        <v>778</v>
      </c>
      <c r="AO248" s="85" t="s">
        <v>787</v>
      </c>
      <c r="AP248" s="85" t="b">
        <v>0</v>
      </c>
      <c r="AQ248" s="91" t="s">
        <v>3103</v>
      </c>
      <c r="AR248" s="85" t="s">
        <v>179</v>
      </c>
      <c r="AS248" s="85">
        <v>0</v>
      </c>
      <c r="AT248" s="85">
        <v>0</v>
      </c>
      <c r="AU248" s="85"/>
      <c r="AV248" s="85"/>
      <c r="AW248" s="85"/>
      <c r="AX248" s="85"/>
      <c r="AY248" s="85"/>
      <c r="AZ248" s="85"/>
      <c r="BA248" s="85"/>
      <c r="BB248" s="85"/>
      <c r="BC248" s="85"/>
      <c r="BD248" s="85"/>
      <c r="BE248" s="85"/>
      <c r="BF248" s="85"/>
      <c r="BG248" s="85"/>
      <c r="BH248" s="85"/>
    </row>
    <row r="249" spans="1:60" x14ac:dyDescent="0.3">
      <c r="A249" s="70" t="s">
        <v>1805</v>
      </c>
      <c r="B249" s="70" t="s">
        <v>289</v>
      </c>
      <c r="C249" s="71"/>
      <c r="D249" s="72"/>
      <c r="E249" s="73"/>
      <c r="F249" s="74"/>
      <c r="G249" s="71"/>
      <c r="H249" s="75"/>
      <c r="I249" s="76"/>
      <c r="J249" s="76"/>
      <c r="K249" s="36"/>
      <c r="L249" s="83"/>
      <c r="M249" s="83"/>
      <c r="N249" s="78"/>
      <c r="O249" s="85" t="s">
        <v>418</v>
      </c>
      <c r="P249" s="87">
        <v>43862.830381944441</v>
      </c>
      <c r="Q249" s="85" t="s">
        <v>1904</v>
      </c>
      <c r="R249" s="85"/>
      <c r="S249" s="85"/>
      <c r="T249" s="85"/>
      <c r="U249" s="85"/>
      <c r="V249" s="88" t="s">
        <v>2070</v>
      </c>
      <c r="W249" s="87">
        <v>43862.830381944441</v>
      </c>
      <c r="X249" s="90">
        <v>43862</v>
      </c>
      <c r="Y249" s="91" t="s">
        <v>2345</v>
      </c>
      <c r="Z249" s="88" t="s">
        <v>2719</v>
      </c>
      <c r="AA249" s="85"/>
      <c r="AB249" s="85"/>
      <c r="AC249" s="91" t="s">
        <v>3104</v>
      </c>
      <c r="AD249" s="85"/>
      <c r="AE249" s="85" t="b">
        <v>0</v>
      </c>
      <c r="AF249" s="85">
        <v>0</v>
      </c>
      <c r="AG249" s="91" t="s">
        <v>778</v>
      </c>
      <c r="AH249" s="85" t="b">
        <v>1</v>
      </c>
      <c r="AI249" s="85" t="s">
        <v>782</v>
      </c>
      <c r="AJ249" s="85"/>
      <c r="AK249" s="91" t="s">
        <v>3282</v>
      </c>
      <c r="AL249" s="85" t="b">
        <v>0</v>
      </c>
      <c r="AM249" s="85">
        <v>5</v>
      </c>
      <c r="AN249" s="91" t="s">
        <v>3103</v>
      </c>
      <c r="AO249" s="85" t="s">
        <v>787</v>
      </c>
      <c r="AP249" s="85" t="b">
        <v>0</v>
      </c>
      <c r="AQ249" s="91" t="s">
        <v>3103</v>
      </c>
      <c r="AR249" s="85" t="s">
        <v>179</v>
      </c>
      <c r="AS249" s="85">
        <v>0</v>
      </c>
      <c r="AT249" s="85">
        <v>0</v>
      </c>
      <c r="AU249" s="85"/>
      <c r="AV249" s="85"/>
      <c r="AW249" s="85"/>
      <c r="AX249" s="85"/>
      <c r="AY249" s="85"/>
      <c r="AZ249" s="85"/>
      <c r="BA249" s="85"/>
      <c r="BB249" s="85"/>
      <c r="BC249" s="85"/>
      <c r="BD249" s="85"/>
      <c r="BE249" s="85"/>
      <c r="BF249" s="85"/>
      <c r="BG249" s="85"/>
      <c r="BH249" s="85"/>
    </row>
    <row r="250" spans="1:60" x14ac:dyDescent="0.3">
      <c r="A250" s="70" t="s">
        <v>1805</v>
      </c>
      <c r="B250" s="70" t="s">
        <v>405</v>
      </c>
      <c r="C250" s="71"/>
      <c r="D250" s="72"/>
      <c r="E250" s="73"/>
      <c r="F250" s="74"/>
      <c r="G250" s="71"/>
      <c r="H250" s="75"/>
      <c r="I250" s="76"/>
      <c r="J250" s="76"/>
      <c r="K250" s="36"/>
      <c r="L250" s="83"/>
      <c r="M250" s="83"/>
      <c r="N250" s="78"/>
      <c r="O250" s="85" t="s">
        <v>418</v>
      </c>
      <c r="P250" s="87">
        <v>43863.298159722224</v>
      </c>
      <c r="Q250" s="85" t="s">
        <v>431</v>
      </c>
      <c r="R250" s="85"/>
      <c r="S250" s="85"/>
      <c r="T250" s="85"/>
      <c r="U250" s="85"/>
      <c r="V250" s="88" t="s">
        <v>2070</v>
      </c>
      <c r="W250" s="87">
        <v>43863.298159722224</v>
      </c>
      <c r="X250" s="90">
        <v>43863</v>
      </c>
      <c r="Y250" s="91" t="s">
        <v>2346</v>
      </c>
      <c r="Z250" s="88" t="s">
        <v>2720</v>
      </c>
      <c r="AA250" s="85"/>
      <c r="AB250" s="85"/>
      <c r="AC250" s="91" t="s">
        <v>3105</v>
      </c>
      <c r="AD250" s="85"/>
      <c r="AE250" s="85" t="b">
        <v>0</v>
      </c>
      <c r="AF250" s="85">
        <v>0</v>
      </c>
      <c r="AG250" s="91" t="s">
        <v>778</v>
      </c>
      <c r="AH250" s="85" t="b">
        <v>0</v>
      </c>
      <c r="AI250" s="85" t="s">
        <v>782</v>
      </c>
      <c r="AJ250" s="85"/>
      <c r="AK250" s="91" t="s">
        <v>778</v>
      </c>
      <c r="AL250" s="85" t="b">
        <v>0</v>
      </c>
      <c r="AM250" s="85">
        <v>31</v>
      </c>
      <c r="AN250" s="91" t="s">
        <v>773</v>
      </c>
      <c r="AO250" s="85" t="s">
        <v>787</v>
      </c>
      <c r="AP250" s="85" t="b">
        <v>0</v>
      </c>
      <c r="AQ250" s="91" t="s">
        <v>773</v>
      </c>
      <c r="AR250" s="85" t="s">
        <v>179</v>
      </c>
      <c r="AS250" s="85">
        <v>0</v>
      </c>
      <c r="AT250" s="85">
        <v>0</v>
      </c>
      <c r="AU250" s="85"/>
      <c r="AV250" s="85"/>
      <c r="AW250" s="85"/>
      <c r="AX250" s="85"/>
      <c r="AY250" s="85"/>
      <c r="AZ250" s="85"/>
      <c r="BA250" s="85"/>
      <c r="BB250" s="85"/>
      <c r="BC250" s="85"/>
      <c r="BD250" s="85"/>
      <c r="BE250" s="85"/>
      <c r="BF250" s="85"/>
      <c r="BG250" s="85"/>
      <c r="BH250" s="85"/>
    </row>
    <row r="251" spans="1:60" x14ac:dyDescent="0.3">
      <c r="A251" s="70" t="s">
        <v>302</v>
      </c>
      <c r="B251" s="70" t="s">
        <v>392</v>
      </c>
      <c r="C251" s="71"/>
      <c r="D251" s="72"/>
      <c r="E251" s="73"/>
      <c r="F251" s="74"/>
      <c r="G251" s="71"/>
      <c r="H251" s="75"/>
      <c r="I251" s="76"/>
      <c r="J251" s="76"/>
      <c r="K251" s="36"/>
      <c r="L251" s="83"/>
      <c r="M251" s="83"/>
      <c r="N251" s="78"/>
      <c r="O251" s="85" t="s">
        <v>418</v>
      </c>
      <c r="P251" s="87">
        <v>43863.300370370373</v>
      </c>
      <c r="Q251" s="85" t="s">
        <v>428</v>
      </c>
      <c r="R251" s="85"/>
      <c r="S251" s="85"/>
      <c r="T251" s="85" t="s">
        <v>440</v>
      </c>
      <c r="U251" s="85"/>
      <c r="V251" s="88" t="s">
        <v>530</v>
      </c>
      <c r="W251" s="87">
        <v>43863.300370370373</v>
      </c>
      <c r="X251" s="90">
        <v>43863</v>
      </c>
      <c r="Y251" s="91" t="s">
        <v>2347</v>
      </c>
      <c r="Z251" s="88" t="s">
        <v>2721</v>
      </c>
      <c r="AA251" s="85"/>
      <c r="AB251" s="85"/>
      <c r="AC251" s="91" t="s">
        <v>3106</v>
      </c>
      <c r="AD251" s="85"/>
      <c r="AE251" s="85" t="b">
        <v>0</v>
      </c>
      <c r="AF251" s="85">
        <v>0</v>
      </c>
      <c r="AG251" s="91" t="s">
        <v>778</v>
      </c>
      <c r="AH251" s="85" t="b">
        <v>0</v>
      </c>
      <c r="AI251" s="85" t="s">
        <v>782</v>
      </c>
      <c r="AJ251" s="85"/>
      <c r="AK251" s="91" t="s">
        <v>778</v>
      </c>
      <c r="AL251" s="85" t="b">
        <v>0</v>
      </c>
      <c r="AM251" s="85">
        <v>5</v>
      </c>
      <c r="AN251" s="91" t="s">
        <v>768</v>
      </c>
      <c r="AO251" s="85" t="s">
        <v>787</v>
      </c>
      <c r="AP251" s="85" t="b">
        <v>0</v>
      </c>
      <c r="AQ251" s="91" t="s">
        <v>768</v>
      </c>
      <c r="AR251" s="85" t="s">
        <v>179</v>
      </c>
      <c r="AS251" s="85">
        <v>0</v>
      </c>
      <c r="AT251" s="85">
        <v>0</v>
      </c>
      <c r="AU251" s="85"/>
      <c r="AV251" s="85"/>
      <c r="AW251" s="85"/>
      <c r="AX251" s="85"/>
      <c r="AY251" s="85"/>
      <c r="AZ251" s="85"/>
      <c r="BA251" s="85"/>
      <c r="BB251" s="85"/>
      <c r="BC251" s="85"/>
      <c r="BD251" s="85"/>
      <c r="BE251" s="85"/>
      <c r="BF251" s="85"/>
      <c r="BG251" s="85"/>
      <c r="BH251" s="85"/>
    </row>
    <row r="252" spans="1:60" x14ac:dyDescent="0.3">
      <c r="A252" s="70" t="s">
        <v>1806</v>
      </c>
      <c r="B252" s="70" t="s">
        <v>404</v>
      </c>
      <c r="C252" s="71"/>
      <c r="D252" s="72"/>
      <c r="E252" s="73"/>
      <c r="F252" s="74"/>
      <c r="G252" s="71"/>
      <c r="H252" s="75"/>
      <c r="I252" s="76"/>
      <c r="J252" s="76"/>
      <c r="K252" s="36"/>
      <c r="L252" s="83"/>
      <c r="M252" s="83"/>
      <c r="N252" s="78"/>
      <c r="O252" s="85" t="s">
        <v>418</v>
      </c>
      <c r="P252" s="87">
        <v>43863.303414351853</v>
      </c>
      <c r="Q252" s="85" t="s">
        <v>1898</v>
      </c>
      <c r="R252" s="85"/>
      <c r="S252" s="85"/>
      <c r="T252" s="85"/>
      <c r="U252" s="85"/>
      <c r="V252" s="88" t="s">
        <v>2071</v>
      </c>
      <c r="W252" s="87">
        <v>43863.303414351853</v>
      </c>
      <c r="X252" s="90">
        <v>43863</v>
      </c>
      <c r="Y252" s="91" t="s">
        <v>2348</v>
      </c>
      <c r="Z252" s="88" t="s">
        <v>2722</v>
      </c>
      <c r="AA252" s="85"/>
      <c r="AB252" s="85"/>
      <c r="AC252" s="91" t="s">
        <v>3107</v>
      </c>
      <c r="AD252" s="85"/>
      <c r="AE252" s="85" t="b">
        <v>0</v>
      </c>
      <c r="AF252" s="85">
        <v>0</v>
      </c>
      <c r="AG252" s="91" t="s">
        <v>778</v>
      </c>
      <c r="AH252" s="85" t="b">
        <v>0</v>
      </c>
      <c r="AI252" s="85" t="s">
        <v>782</v>
      </c>
      <c r="AJ252" s="85"/>
      <c r="AK252" s="91" t="s">
        <v>778</v>
      </c>
      <c r="AL252" s="85" t="b">
        <v>0</v>
      </c>
      <c r="AM252" s="85">
        <v>91</v>
      </c>
      <c r="AN252" s="91" t="s">
        <v>3265</v>
      </c>
      <c r="AO252" s="85" t="s">
        <v>786</v>
      </c>
      <c r="AP252" s="85" t="b">
        <v>0</v>
      </c>
      <c r="AQ252" s="91" t="s">
        <v>3265</v>
      </c>
      <c r="AR252" s="85" t="s">
        <v>179</v>
      </c>
      <c r="AS252" s="85">
        <v>0</v>
      </c>
      <c r="AT252" s="85">
        <v>0</v>
      </c>
      <c r="AU252" s="85"/>
      <c r="AV252" s="85"/>
      <c r="AW252" s="85"/>
      <c r="AX252" s="85"/>
      <c r="AY252" s="85"/>
      <c r="AZ252" s="85"/>
      <c r="BA252" s="85"/>
      <c r="BB252" s="85"/>
      <c r="BC252" s="85"/>
      <c r="BD252" s="85"/>
      <c r="BE252" s="85"/>
      <c r="BF252" s="85"/>
      <c r="BG252" s="85"/>
      <c r="BH252" s="85"/>
    </row>
    <row r="253" spans="1:60" x14ac:dyDescent="0.3">
      <c r="A253" s="70" t="s">
        <v>261</v>
      </c>
      <c r="B253" s="70" t="s">
        <v>261</v>
      </c>
      <c r="C253" s="71"/>
      <c r="D253" s="72"/>
      <c r="E253" s="73"/>
      <c r="F253" s="74"/>
      <c r="G253" s="71"/>
      <c r="H253" s="75"/>
      <c r="I253" s="76"/>
      <c r="J253" s="76"/>
      <c r="K253" s="36"/>
      <c r="L253" s="83"/>
      <c r="M253" s="83"/>
      <c r="N253" s="78"/>
      <c r="O253" s="85" t="s">
        <v>179</v>
      </c>
      <c r="P253" s="87">
        <v>43863.304791666669</v>
      </c>
      <c r="Q253" s="85" t="s">
        <v>1933</v>
      </c>
      <c r="R253" s="85"/>
      <c r="S253" s="85"/>
      <c r="T253" s="85" t="s">
        <v>441</v>
      </c>
      <c r="U253" s="85"/>
      <c r="V253" s="88" t="s">
        <v>489</v>
      </c>
      <c r="W253" s="87">
        <v>43863.304791666669</v>
      </c>
      <c r="X253" s="90">
        <v>43863</v>
      </c>
      <c r="Y253" s="91" t="s">
        <v>2349</v>
      </c>
      <c r="Z253" s="88" t="s">
        <v>2723</v>
      </c>
      <c r="AA253" s="85"/>
      <c r="AB253" s="85"/>
      <c r="AC253" s="91" t="s">
        <v>3108</v>
      </c>
      <c r="AD253" s="85"/>
      <c r="AE253" s="85" t="b">
        <v>0</v>
      </c>
      <c r="AF253" s="85">
        <v>0</v>
      </c>
      <c r="AG253" s="91" t="s">
        <v>778</v>
      </c>
      <c r="AH253" s="85" t="b">
        <v>0</v>
      </c>
      <c r="AI253" s="85" t="s">
        <v>782</v>
      </c>
      <c r="AJ253" s="85"/>
      <c r="AK253" s="91" t="s">
        <v>778</v>
      </c>
      <c r="AL253" s="85" t="b">
        <v>0</v>
      </c>
      <c r="AM253" s="85">
        <v>0</v>
      </c>
      <c r="AN253" s="91" t="s">
        <v>778</v>
      </c>
      <c r="AO253" s="85" t="s">
        <v>786</v>
      </c>
      <c r="AP253" s="85" t="b">
        <v>0</v>
      </c>
      <c r="AQ253" s="91" t="s">
        <v>3108</v>
      </c>
      <c r="AR253" s="85" t="s">
        <v>179</v>
      </c>
      <c r="AS253" s="85">
        <v>0</v>
      </c>
      <c r="AT253" s="85">
        <v>0</v>
      </c>
      <c r="AU253" s="85"/>
      <c r="AV253" s="85"/>
      <c r="AW253" s="85"/>
      <c r="AX253" s="85"/>
      <c r="AY253" s="85"/>
      <c r="AZ253" s="85"/>
      <c r="BA253" s="85"/>
      <c r="BB253" s="85"/>
      <c r="BC253" s="85"/>
      <c r="BD253" s="85"/>
      <c r="BE253" s="85"/>
      <c r="BF253" s="85"/>
      <c r="BG253" s="85"/>
      <c r="BH253" s="85"/>
    </row>
    <row r="254" spans="1:60" x14ac:dyDescent="0.3">
      <c r="A254" s="70" t="s">
        <v>1807</v>
      </c>
      <c r="B254" s="70" t="s">
        <v>1881</v>
      </c>
      <c r="C254" s="71"/>
      <c r="D254" s="72"/>
      <c r="E254" s="73"/>
      <c r="F254" s="74"/>
      <c r="G254" s="71"/>
      <c r="H254" s="75"/>
      <c r="I254" s="76"/>
      <c r="J254" s="76"/>
      <c r="K254" s="36"/>
      <c r="L254" s="83"/>
      <c r="M254" s="83"/>
      <c r="N254" s="78"/>
      <c r="O254" s="85" t="s">
        <v>418</v>
      </c>
      <c r="P254" s="87">
        <v>43863.30667824074</v>
      </c>
      <c r="Q254" s="85" t="s">
        <v>1902</v>
      </c>
      <c r="R254" s="85"/>
      <c r="S254" s="85"/>
      <c r="T254" s="85" t="s">
        <v>442</v>
      </c>
      <c r="U254" s="85"/>
      <c r="V254" s="88" t="s">
        <v>2072</v>
      </c>
      <c r="W254" s="87">
        <v>43863.30667824074</v>
      </c>
      <c r="X254" s="90">
        <v>43863</v>
      </c>
      <c r="Y254" s="91" t="s">
        <v>2350</v>
      </c>
      <c r="Z254" s="88" t="s">
        <v>2724</v>
      </c>
      <c r="AA254" s="85"/>
      <c r="AB254" s="85"/>
      <c r="AC254" s="91" t="s">
        <v>3109</v>
      </c>
      <c r="AD254" s="85"/>
      <c r="AE254" s="85" t="b">
        <v>0</v>
      </c>
      <c r="AF254" s="85">
        <v>0</v>
      </c>
      <c r="AG254" s="91" t="s">
        <v>778</v>
      </c>
      <c r="AH254" s="85" t="b">
        <v>0</v>
      </c>
      <c r="AI254" s="85" t="s">
        <v>782</v>
      </c>
      <c r="AJ254" s="85"/>
      <c r="AK254" s="91" t="s">
        <v>778</v>
      </c>
      <c r="AL254" s="85" t="b">
        <v>0</v>
      </c>
      <c r="AM254" s="85">
        <v>59</v>
      </c>
      <c r="AN254" s="91" t="s">
        <v>3276</v>
      </c>
      <c r="AO254" s="85" t="s">
        <v>786</v>
      </c>
      <c r="AP254" s="85" t="b">
        <v>0</v>
      </c>
      <c r="AQ254" s="91" t="s">
        <v>3276</v>
      </c>
      <c r="AR254" s="85" t="s">
        <v>179</v>
      </c>
      <c r="AS254" s="85">
        <v>0</v>
      </c>
      <c r="AT254" s="85">
        <v>0</v>
      </c>
      <c r="AU254" s="85"/>
      <c r="AV254" s="85"/>
      <c r="AW254" s="85"/>
      <c r="AX254" s="85"/>
      <c r="AY254" s="85"/>
      <c r="AZ254" s="85"/>
      <c r="BA254" s="85"/>
      <c r="BB254" s="85"/>
      <c r="BC254" s="85"/>
      <c r="BD254" s="85"/>
      <c r="BE254" s="85"/>
      <c r="BF254" s="85"/>
      <c r="BG254" s="85"/>
      <c r="BH254" s="85"/>
    </row>
    <row r="255" spans="1:60" x14ac:dyDescent="0.3">
      <c r="A255" s="70" t="s">
        <v>338</v>
      </c>
      <c r="B255" s="70" t="s">
        <v>405</v>
      </c>
      <c r="C255" s="71"/>
      <c r="D255" s="72"/>
      <c r="E255" s="73"/>
      <c r="F255" s="74"/>
      <c r="G255" s="71"/>
      <c r="H255" s="75"/>
      <c r="I255" s="76"/>
      <c r="J255" s="76"/>
      <c r="K255" s="36"/>
      <c r="L255" s="83"/>
      <c r="M255" s="83"/>
      <c r="N255" s="78"/>
      <c r="O255" s="85" t="s">
        <v>418</v>
      </c>
      <c r="P255" s="87">
        <v>43863.307442129626</v>
      </c>
      <c r="Q255" s="85" t="s">
        <v>431</v>
      </c>
      <c r="R255" s="85"/>
      <c r="S255" s="85"/>
      <c r="T255" s="85"/>
      <c r="U255" s="85"/>
      <c r="V255" s="88" t="s">
        <v>445</v>
      </c>
      <c r="W255" s="87">
        <v>43863.307442129626</v>
      </c>
      <c r="X255" s="90">
        <v>43863</v>
      </c>
      <c r="Y255" s="91" t="s">
        <v>2351</v>
      </c>
      <c r="Z255" s="88" t="s">
        <v>2725</v>
      </c>
      <c r="AA255" s="85"/>
      <c r="AB255" s="85"/>
      <c r="AC255" s="91" t="s">
        <v>3110</v>
      </c>
      <c r="AD255" s="85"/>
      <c r="AE255" s="85" t="b">
        <v>0</v>
      </c>
      <c r="AF255" s="85">
        <v>0</v>
      </c>
      <c r="AG255" s="91" t="s">
        <v>778</v>
      </c>
      <c r="AH255" s="85" t="b">
        <v>0</v>
      </c>
      <c r="AI255" s="85" t="s">
        <v>782</v>
      </c>
      <c r="AJ255" s="85"/>
      <c r="AK255" s="91" t="s">
        <v>778</v>
      </c>
      <c r="AL255" s="85" t="b">
        <v>0</v>
      </c>
      <c r="AM255" s="85">
        <v>31</v>
      </c>
      <c r="AN255" s="91" t="s">
        <v>773</v>
      </c>
      <c r="AO255" s="85" t="s">
        <v>788</v>
      </c>
      <c r="AP255" s="85" t="b">
        <v>0</v>
      </c>
      <c r="AQ255" s="91" t="s">
        <v>773</v>
      </c>
      <c r="AR255" s="85" t="s">
        <v>179</v>
      </c>
      <c r="AS255" s="85">
        <v>0</v>
      </c>
      <c r="AT255" s="85">
        <v>0</v>
      </c>
      <c r="AU255" s="85"/>
      <c r="AV255" s="85"/>
      <c r="AW255" s="85"/>
      <c r="AX255" s="85"/>
      <c r="AY255" s="85"/>
      <c r="AZ255" s="85"/>
      <c r="BA255" s="85"/>
      <c r="BB255" s="85"/>
      <c r="BC255" s="85"/>
      <c r="BD255" s="85"/>
      <c r="BE255" s="85"/>
      <c r="BF255" s="85"/>
      <c r="BG255" s="85"/>
      <c r="BH255" s="85"/>
    </row>
    <row r="256" spans="1:60" x14ac:dyDescent="0.3">
      <c r="A256" s="70" t="s">
        <v>1808</v>
      </c>
      <c r="B256" s="70" t="s">
        <v>1808</v>
      </c>
      <c r="C256" s="71"/>
      <c r="D256" s="72"/>
      <c r="E256" s="73"/>
      <c r="F256" s="74"/>
      <c r="G256" s="71"/>
      <c r="H256" s="75"/>
      <c r="I256" s="76"/>
      <c r="J256" s="76"/>
      <c r="K256" s="36"/>
      <c r="L256" s="83"/>
      <c r="M256" s="83"/>
      <c r="N256" s="78"/>
      <c r="O256" s="85" t="s">
        <v>179</v>
      </c>
      <c r="P256" s="87">
        <v>43863.308842592596</v>
      </c>
      <c r="Q256" s="85" t="s">
        <v>1934</v>
      </c>
      <c r="R256" s="85"/>
      <c r="S256" s="85"/>
      <c r="T256" s="85" t="s">
        <v>439</v>
      </c>
      <c r="U256" s="85"/>
      <c r="V256" s="88" t="s">
        <v>2073</v>
      </c>
      <c r="W256" s="87">
        <v>43863.308842592596</v>
      </c>
      <c r="X256" s="90">
        <v>43863</v>
      </c>
      <c r="Y256" s="91" t="s">
        <v>2352</v>
      </c>
      <c r="Z256" s="88" t="s">
        <v>2726</v>
      </c>
      <c r="AA256" s="85"/>
      <c r="AB256" s="85"/>
      <c r="AC256" s="91" t="s">
        <v>3111</v>
      </c>
      <c r="AD256" s="85"/>
      <c r="AE256" s="85" t="b">
        <v>0</v>
      </c>
      <c r="AF256" s="85">
        <v>3</v>
      </c>
      <c r="AG256" s="91" t="s">
        <v>778</v>
      </c>
      <c r="AH256" s="85" t="b">
        <v>0</v>
      </c>
      <c r="AI256" s="85" t="s">
        <v>782</v>
      </c>
      <c r="AJ256" s="85"/>
      <c r="AK256" s="91" t="s">
        <v>778</v>
      </c>
      <c r="AL256" s="85" t="b">
        <v>0</v>
      </c>
      <c r="AM256" s="85">
        <v>0</v>
      </c>
      <c r="AN256" s="91" t="s">
        <v>778</v>
      </c>
      <c r="AO256" s="85" t="s">
        <v>786</v>
      </c>
      <c r="AP256" s="85" t="b">
        <v>0</v>
      </c>
      <c r="AQ256" s="91" t="s">
        <v>3111</v>
      </c>
      <c r="AR256" s="85" t="s">
        <v>179</v>
      </c>
      <c r="AS256" s="85">
        <v>0</v>
      </c>
      <c r="AT256" s="85">
        <v>0</v>
      </c>
      <c r="AU256" s="85"/>
      <c r="AV256" s="85"/>
      <c r="AW256" s="85"/>
      <c r="AX256" s="85"/>
      <c r="AY256" s="85"/>
      <c r="AZ256" s="85"/>
      <c r="BA256" s="85"/>
      <c r="BB256" s="85"/>
      <c r="BC256" s="85"/>
      <c r="BD256" s="85"/>
      <c r="BE256" s="85"/>
      <c r="BF256" s="85"/>
      <c r="BG256" s="85"/>
      <c r="BH256" s="85"/>
    </row>
    <row r="257" spans="1:60" x14ac:dyDescent="0.3">
      <c r="A257" s="70" t="s">
        <v>1809</v>
      </c>
      <c r="B257" s="70" t="s">
        <v>1845</v>
      </c>
      <c r="C257" s="71"/>
      <c r="D257" s="72"/>
      <c r="E257" s="73"/>
      <c r="F257" s="74"/>
      <c r="G257" s="71"/>
      <c r="H257" s="75"/>
      <c r="I257" s="76"/>
      <c r="J257" s="76"/>
      <c r="K257" s="36"/>
      <c r="L257" s="83"/>
      <c r="M257" s="83"/>
      <c r="N257" s="78"/>
      <c r="O257" s="85" t="s">
        <v>418</v>
      </c>
      <c r="P257" s="87">
        <v>43863.310347222221</v>
      </c>
      <c r="Q257" s="85" t="s">
        <v>1916</v>
      </c>
      <c r="R257" s="85"/>
      <c r="S257" s="85"/>
      <c r="T257" s="85"/>
      <c r="U257" s="85"/>
      <c r="V257" s="88" t="s">
        <v>2074</v>
      </c>
      <c r="W257" s="87">
        <v>43863.310347222221</v>
      </c>
      <c r="X257" s="90">
        <v>43863</v>
      </c>
      <c r="Y257" s="91" t="s">
        <v>2353</v>
      </c>
      <c r="Z257" s="88" t="s">
        <v>2727</v>
      </c>
      <c r="AA257" s="85"/>
      <c r="AB257" s="85"/>
      <c r="AC257" s="91" t="s">
        <v>3112</v>
      </c>
      <c r="AD257" s="85"/>
      <c r="AE257" s="85" t="b">
        <v>0</v>
      </c>
      <c r="AF257" s="85">
        <v>0</v>
      </c>
      <c r="AG257" s="91" t="s">
        <v>778</v>
      </c>
      <c r="AH257" s="85" t="b">
        <v>0</v>
      </c>
      <c r="AI257" s="85" t="s">
        <v>782</v>
      </c>
      <c r="AJ257" s="85"/>
      <c r="AK257" s="91" t="s">
        <v>778</v>
      </c>
      <c r="AL257" s="85" t="b">
        <v>0</v>
      </c>
      <c r="AM257" s="85">
        <v>10</v>
      </c>
      <c r="AN257" s="91" t="s">
        <v>3200</v>
      </c>
      <c r="AO257" s="85" t="s">
        <v>786</v>
      </c>
      <c r="AP257" s="85" t="b">
        <v>0</v>
      </c>
      <c r="AQ257" s="91" t="s">
        <v>3200</v>
      </c>
      <c r="AR257" s="85" t="s">
        <v>179</v>
      </c>
      <c r="AS257" s="85">
        <v>0</v>
      </c>
      <c r="AT257" s="85">
        <v>0</v>
      </c>
      <c r="AU257" s="85"/>
      <c r="AV257" s="85"/>
      <c r="AW257" s="85"/>
      <c r="AX257" s="85"/>
      <c r="AY257" s="85"/>
      <c r="AZ257" s="85"/>
      <c r="BA257" s="85"/>
      <c r="BB257" s="85"/>
      <c r="BC257" s="85"/>
      <c r="BD257" s="85"/>
      <c r="BE257" s="85"/>
      <c r="BF257" s="85"/>
      <c r="BG257" s="85"/>
      <c r="BH257" s="85"/>
    </row>
    <row r="258" spans="1:60" x14ac:dyDescent="0.3">
      <c r="A258" s="70" t="s">
        <v>386</v>
      </c>
      <c r="B258" s="70" t="s">
        <v>1881</v>
      </c>
      <c r="C258" s="71"/>
      <c r="D258" s="72"/>
      <c r="E258" s="73"/>
      <c r="F258" s="74"/>
      <c r="G258" s="71"/>
      <c r="H258" s="75"/>
      <c r="I258" s="76"/>
      <c r="J258" s="76"/>
      <c r="K258" s="36"/>
      <c r="L258" s="83"/>
      <c r="M258" s="83"/>
      <c r="N258" s="78"/>
      <c r="O258" s="85" t="s">
        <v>418</v>
      </c>
      <c r="P258" s="87">
        <v>43863.12127314815</v>
      </c>
      <c r="Q258" s="85" t="s">
        <v>1902</v>
      </c>
      <c r="R258" s="85"/>
      <c r="S258" s="85"/>
      <c r="T258" s="85" t="s">
        <v>442</v>
      </c>
      <c r="U258" s="85"/>
      <c r="V258" s="88" t="s">
        <v>607</v>
      </c>
      <c r="W258" s="87">
        <v>43863.12127314815</v>
      </c>
      <c r="X258" s="90">
        <v>43863</v>
      </c>
      <c r="Y258" s="91" t="s">
        <v>2354</v>
      </c>
      <c r="Z258" s="88" t="s">
        <v>2728</v>
      </c>
      <c r="AA258" s="85"/>
      <c r="AB258" s="85"/>
      <c r="AC258" s="91" t="s">
        <v>3113</v>
      </c>
      <c r="AD258" s="85"/>
      <c r="AE258" s="85" t="b">
        <v>0</v>
      </c>
      <c r="AF258" s="85">
        <v>0</v>
      </c>
      <c r="AG258" s="91" t="s">
        <v>778</v>
      </c>
      <c r="AH258" s="85" t="b">
        <v>0</v>
      </c>
      <c r="AI258" s="85" t="s">
        <v>782</v>
      </c>
      <c r="AJ258" s="85"/>
      <c r="AK258" s="91" t="s">
        <v>778</v>
      </c>
      <c r="AL258" s="85" t="b">
        <v>0</v>
      </c>
      <c r="AM258" s="85">
        <v>59</v>
      </c>
      <c r="AN258" s="91" t="s">
        <v>3276</v>
      </c>
      <c r="AO258" s="85" t="s">
        <v>786</v>
      </c>
      <c r="AP258" s="85" t="b">
        <v>0</v>
      </c>
      <c r="AQ258" s="91" t="s">
        <v>3276</v>
      </c>
      <c r="AR258" s="85" t="s">
        <v>179</v>
      </c>
      <c r="AS258" s="85">
        <v>0</v>
      </c>
      <c r="AT258" s="85">
        <v>0</v>
      </c>
      <c r="AU258" s="85"/>
      <c r="AV258" s="85"/>
      <c r="AW258" s="85"/>
      <c r="AX258" s="85"/>
      <c r="AY258" s="85"/>
      <c r="AZ258" s="85"/>
      <c r="BA258" s="85"/>
      <c r="BB258" s="85"/>
      <c r="BC258" s="85"/>
      <c r="BD258" s="85"/>
      <c r="BE258" s="85"/>
      <c r="BF258" s="85"/>
      <c r="BG258" s="85"/>
      <c r="BH258" s="85"/>
    </row>
    <row r="259" spans="1:60" x14ac:dyDescent="0.3">
      <c r="A259" s="70" t="s">
        <v>386</v>
      </c>
      <c r="B259" s="70" t="s">
        <v>405</v>
      </c>
      <c r="C259" s="71"/>
      <c r="D259" s="72"/>
      <c r="E259" s="73"/>
      <c r="F259" s="74"/>
      <c r="G259" s="71"/>
      <c r="H259" s="75"/>
      <c r="I259" s="76"/>
      <c r="J259" s="76"/>
      <c r="K259" s="36"/>
      <c r="L259" s="83"/>
      <c r="M259" s="83"/>
      <c r="N259" s="78"/>
      <c r="O259" s="85" t="s">
        <v>418</v>
      </c>
      <c r="P259" s="87">
        <v>43863.314976851849</v>
      </c>
      <c r="Q259" s="85" t="s">
        <v>431</v>
      </c>
      <c r="R259" s="85"/>
      <c r="S259" s="85"/>
      <c r="T259" s="85"/>
      <c r="U259" s="85"/>
      <c r="V259" s="88" t="s">
        <v>607</v>
      </c>
      <c r="W259" s="87">
        <v>43863.314976851849</v>
      </c>
      <c r="X259" s="90">
        <v>43863</v>
      </c>
      <c r="Y259" s="91" t="s">
        <v>2355</v>
      </c>
      <c r="Z259" s="88" t="s">
        <v>2729</v>
      </c>
      <c r="AA259" s="85"/>
      <c r="AB259" s="85"/>
      <c r="AC259" s="91" t="s">
        <v>3114</v>
      </c>
      <c r="AD259" s="85"/>
      <c r="AE259" s="85" t="b">
        <v>0</v>
      </c>
      <c r="AF259" s="85">
        <v>0</v>
      </c>
      <c r="AG259" s="91" t="s">
        <v>778</v>
      </c>
      <c r="AH259" s="85" t="b">
        <v>0</v>
      </c>
      <c r="AI259" s="85" t="s">
        <v>782</v>
      </c>
      <c r="AJ259" s="85"/>
      <c r="AK259" s="91" t="s">
        <v>778</v>
      </c>
      <c r="AL259" s="85" t="b">
        <v>0</v>
      </c>
      <c r="AM259" s="85">
        <v>31</v>
      </c>
      <c r="AN259" s="91" t="s">
        <v>773</v>
      </c>
      <c r="AO259" s="85" t="s">
        <v>786</v>
      </c>
      <c r="AP259" s="85" t="b">
        <v>0</v>
      </c>
      <c r="AQ259" s="91" t="s">
        <v>773</v>
      </c>
      <c r="AR259" s="85" t="s">
        <v>179</v>
      </c>
      <c r="AS259" s="85">
        <v>0</v>
      </c>
      <c r="AT259" s="85">
        <v>0</v>
      </c>
      <c r="AU259" s="85"/>
      <c r="AV259" s="85"/>
      <c r="AW259" s="85"/>
      <c r="AX259" s="85"/>
      <c r="AY259" s="85"/>
      <c r="AZ259" s="85"/>
      <c r="BA259" s="85"/>
      <c r="BB259" s="85"/>
      <c r="BC259" s="85"/>
      <c r="BD259" s="85"/>
      <c r="BE259" s="85"/>
      <c r="BF259" s="85"/>
      <c r="BG259" s="85"/>
      <c r="BH259" s="85"/>
    </row>
    <row r="260" spans="1:60" x14ac:dyDescent="0.3">
      <c r="A260" s="70" t="s">
        <v>1810</v>
      </c>
      <c r="B260" s="70" t="s">
        <v>405</v>
      </c>
      <c r="C260" s="71"/>
      <c r="D260" s="72"/>
      <c r="E260" s="73"/>
      <c r="F260" s="74"/>
      <c r="G260" s="71"/>
      <c r="H260" s="75"/>
      <c r="I260" s="76"/>
      <c r="J260" s="76"/>
      <c r="K260" s="36"/>
      <c r="L260" s="83"/>
      <c r="M260" s="83"/>
      <c r="N260" s="78"/>
      <c r="O260" s="85" t="s">
        <v>418</v>
      </c>
      <c r="P260" s="87">
        <v>43863.322592592594</v>
      </c>
      <c r="Q260" s="85" t="s">
        <v>431</v>
      </c>
      <c r="R260" s="85"/>
      <c r="S260" s="85"/>
      <c r="T260" s="85"/>
      <c r="U260" s="85"/>
      <c r="V260" s="88" t="s">
        <v>2075</v>
      </c>
      <c r="W260" s="87">
        <v>43863.322592592594</v>
      </c>
      <c r="X260" s="90">
        <v>43863</v>
      </c>
      <c r="Y260" s="91" t="s">
        <v>2356</v>
      </c>
      <c r="Z260" s="88" t="s">
        <v>2730</v>
      </c>
      <c r="AA260" s="85"/>
      <c r="AB260" s="85"/>
      <c r="AC260" s="91" t="s">
        <v>3115</v>
      </c>
      <c r="AD260" s="85"/>
      <c r="AE260" s="85" t="b">
        <v>0</v>
      </c>
      <c r="AF260" s="85">
        <v>0</v>
      </c>
      <c r="AG260" s="91" t="s">
        <v>778</v>
      </c>
      <c r="AH260" s="85" t="b">
        <v>0</v>
      </c>
      <c r="AI260" s="85" t="s">
        <v>782</v>
      </c>
      <c r="AJ260" s="85"/>
      <c r="AK260" s="91" t="s">
        <v>778</v>
      </c>
      <c r="AL260" s="85" t="b">
        <v>0</v>
      </c>
      <c r="AM260" s="85">
        <v>31</v>
      </c>
      <c r="AN260" s="91" t="s">
        <v>773</v>
      </c>
      <c r="AO260" s="85" t="s">
        <v>787</v>
      </c>
      <c r="AP260" s="85" t="b">
        <v>0</v>
      </c>
      <c r="AQ260" s="91" t="s">
        <v>773</v>
      </c>
      <c r="AR260" s="85" t="s">
        <v>179</v>
      </c>
      <c r="AS260" s="85">
        <v>0</v>
      </c>
      <c r="AT260" s="85">
        <v>0</v>
      </c>
      <c r="AU260" s="85"/>
      <c r="AV260" s="85"/>
      <c r="AW260" s="85"/>
      <c r="AX260" s="85"/>
      <c r="AY260" s="85"/>
      <c r="AZ260" s="85"/>
      <c r="BA260" s="85"/>
      <c r="BB260" s="85"/>
      <c r="BC260" s="85"/>
      <c r="BD260" s="85"/>
      <c r="BE260" s="85"/>
      <c r="BF260" s="85"/>
      <c r="BG260" s="85"/>
      <c r="BH260" s="85"/>
    </row>
    <row r="261" spans="1:60" x14ac:dyDescent="0.3">
      <c r="A261" s="70" t="s">
        <v>305</v>
      </c>
      <c r="B261" s="70" t="s">
        <v>1869</v>
      </c>
      <c r="C261" s="71"/>
      <c r="D261" s="72"/>
      <c r="E261" s="73"/>
      <c r="F261" s="74"/>
      <c r="G261" s="71"/>
      <c r="H261" s="75"/>
      <c r="I261" s="76"/>
      <c r="J261" s="76"/>
      <c r="K261" s="36"/>
      <c r="L261" s="83"/>
      <c r="M261" s="83"/>
      <c r="N261" s="78"/>
      <c r="O261" s="85" t="s">
        <v>418</v>
      </c>
      <c r="P261" s="87">
        <v>43863.323449074072</v>
      </c>
      <c r="Q261" s="85" t="s">
        <v>1935</v>
      </c>
      <c r="R261" s="85"/>
      <c r="S261" s="85"/>
      <c r="T261" s="85"/>
      <c r="U261" s="85"/>
      <c r="V261" s="88" t="s">
        <v>533</v>
      </c>
      <c r="W261" s="87">
        <v>43863.323449074072</v>
      </c>
      <c r="X261" s="90">
        <v>43863</v>
      </c>
      <c r="Y261" s="91" t="s">
        <v>2357</v>
      </c>
      <c r="Z261" s="88" t="s">
        <v>2731</v>
      </c>
      <c r="AA261" s="85"/>
      <c r="AB261" s="85"/>
      <c r="AC261" s="91" t="s">
        <v>3116</v>
      </c>
      <c r="AD261" s="85"/>
      <c r="AE261" s="85" t="b">
        <v>0</v>
      </c>
      <c r="AF261" s="85">
        <v>0</v>
      </c>
      <c r="AG261" s="91" t="s">
        <v>778</v>
      </c>
      <c r="AH261" s="85" t="b">
        <v>0</v>
      </c>
      <c r="AI261" s="85" t="s">
        <v>782</v>
      </c>
      <c r="AJ261" s="85"/>
      <c r="AK261" s="91" t="s">
        <v>778</v>
      </c>
      <c r="AL261" s="85" t="b">
        <v>0</v>
      </c>
      <c r="AM261" s="85">
        <v>12</v>
      </c>
      <c r="AN261" s="91" t="s">
        <v>3242</v>
      </c>
      <c r="AO261" s="85" t="s">
        <v>786</v>
      </c>
      <c r="AP261" s="85" t="b">
        <v>0</v>
      </c>
      <c r="AQ261" s="91" t="s">
        <v>3242</v>
      </c>
      <c r="AR261" s="85" t="s">
        <v>179</v>
      </c>
      <c r="AS261" s="85">
        <v>0</v>
      </c>
      <c r="AT261" s="85">
        <v>0</v>
      </c>
      <c r="AU261" s="85"/>
      <c r="AV261" s="85"/>
      <c r="AW261" s="85"/>
      <c r="AX261" s="85"/>
      <c r="AY261" s="85"/>
      <c r="AZ261" s="85"/>
      <c r="BA261" s="85"/>
      <c r="BB261" s="85"/>
      <c r="BC261" s="85"/>
      <c r="BD261" s="85"/>
      <c r="BE261" s="85"/>
      <c r="BF261" s="85"/>
      <c r="BG261" s="85"/>
      <c r="BH261" s="85"/>
    </row>
    <row r="262" spans="1:60" x14ac:dyDescent="0.3">
      <c r="A262" s="70" t="s">
        <v>250</v>
      </c>
      <c r="B262" s="70" t="s">
        <v>404</v>
      </c>
      <c r="C262" s="71"/>
      <c r="D262" s="72"/>
      <c r="E262" s="73"/>
      <c r="F262" s="74"/>
      <c r="G262" s="71"/>
      <c r="H262" s="75"/>
      <c r="I262" s="76"/>
      <c r="J262" s="76"/>
      <c r="K262" s="36"/>
      <c r="L262" s="83"/>
      <c r="M262" s="83"/>
      <c r="N262" s="78"/>
      <c r="O262" s="85" t="s">
        <v>418</v>
      </c>
      <c r="P262" s="87">
        <v>43862.802488425928</v>
      </c>
      <c r="Q262" s="85" t="s">
        <v>1898</v>
      </c>
      <c r="R262" s="85"/>
      <c r="S262" s="85"/>
      <c r="T262" s="85"/>
      <c r="U262" s="85"/>
      <c r="V262" s="88" t="s">
        <v>479</v>
      </c>
      <c r="W262" s="87">
        <v>43862.802488425928</v>
      </c>
      <c r="X262" s="90">
        <v>43862</v>
      </c>
      <c r="Y262" s="91" t="s">
        <v>658</v>
      </c>
      <c r="Z262" s="88" t="s">
        <v>2732</v>
      </c>
      <c r="AA262" s="85"/>
      <c r="AB262" s="85"/>
      <c r="AC262" s="91" t="s">
        <v>3117</v>
      </c>
      <c r="AD262" s="85"/>
      <c r="AE262" s="85" t="b">
        <v>0</v>
      </c>
      <c r="AF262" s="85">
        <v>0</v>
      </c>
      <c r="AG262" s="91" t="s">
        <v>778</v>
      </c>
      <c r="AH262" s="85" t="b">
        <v>0</v>
      </c>
      <c r="AI262" s="85" t="s">
        <v>782</v>
      </c>
      <c r="AJ262" s="85"/>
      <c r="AK262" s="91" t="s">
        <v>778</v>
      </c>
      <c r="AL262" s="85" t="b">
        <v>0</v>
      </c>
      <c r="AM262" s="85">
        <v>91</v>
      </c>
      <c r="AN262" s="91" t="s">
        <v>3265</v>
      </c>
      <c r="AO262" s="85" t="s">
        <v>787</v>
      </c>
      <c r="AP262" s="85" t="b">
        <v>0</v>
      </c>
      <c r="AQ262" s="91" t="s">
        <v>3265</v>
      </c>
      <c r="AR262" s="85" t="s">
        <v>179</v>
      </c>
      <c r="AS262" s="85">
        <v>0</v>
      </c>
      <c r="AT262" s="85">
        <v>0</v>
      </c>
      <c r="AU262" s="85"/>
      <c r="AV262" s="85"/>
      <c r="AW262" s="85"/>
      <c r="AX262" s="85"/>
      <c r="AY262" s="85"/>
      <c r="AZ262" s="85"/>
      <c r="BA262" s="85"/>
      <c r="BB262" s="85"/>
      <c r="BC262" s="85"/>
      <c r="BD262" s="85"/>
      <c r="BE262" s="85"/>
      <c r="BF262" s="85"/>
      <c r="BG262" s="85"/>
      <c r="BH262" s="85"/>
    </row>
    <row r="263" spans="1:60" x14ac:dyDescent="0.3">
      <c r="A263" s="70" t="s">
        <v>250</v>
      </c>
      <c r="B263" s="70" t="s">
        <v>333</v>
      </c>
      <c r="C263" s="71"/>
      <c r="D263" s="72"/>
      <c r="E263" s="73"/>
      <c r="F263" s="74"/>
      <c r="G263" s="71"/>
      <c r="H263" s="75"/>
      <c r="I263" s="76"/>
      <c r="J263" s="76"/>
      <c r="K263" s="36"/>
      <c r="L263" s="83"/>
      <c r="M263" s="83"/>
      <c r="N263" s="78"/>
      <c r="O263" s="85" t="s">
        <v>418</v>
      </c>
      <c r="P263" s="87">
        <v>43863.324872685182</v>
      </c>
      <c r="Q263" s="85" t="s">
        <v>1903</v>
      </c>
      <c r="R263" s="85"/>
      <c r="S263" s="85"/>
      <c r="T263" s="85" t="s">
        <v>442</v>
      </c>
      <c r="U263" s="85"/>
      <c r="V263" s="88" t="s">
        <v>479</v>
      </c>
      <c r="W263" s="87">
        <v>43863.324872685182</v>
      </c>
      <c r="X263" s="90">
        <v>43863</v>
      </c>
      <c r="Y263" s="91" t="s">
        <v>2358</v>
      </c>
      <c r="Z263" s="88" t="s">
        <v>2733</v>
      </c>
      <c r="AA263" s="85"/>
      <c r="AB263" s="85"/>
      <c r="AC263" s="91" t="s">
        <v>3118</v>
      </c>
      <c r="AD263" s="85"/>
      <c r="AE263" s="85" t="b">
        <v>0</v>
      </c>
      <c r="AF263" s="85">
        <v>0</v>
      </c>
      <c r="AG263" s="91" t="s">
        <v>778</v>
      </c>
      <c r="AH263" s="85" t="b">
        <v>0</v>
      </c>
      <c r="AI263" s="85" t="s">
        <v>782</v>
      </c>
      <c r="AJ263" s="85"/>
      <c r="AK263" s="91" t="s">
        <v>778</v>
      </c>
      <c r="AL263" s="85" t="b">
        <v>0</v>
      </c>
      <c r="AM263" s="85">
        <v>45</v>
      </c>
      <c r="AN263" s="91" t="s">
        <v>3258</v>
      </c>
      <c r="AO263" s="85" t="s">
        <v>787</v>
      </c>
      <c r="AP263" s="85" t="b">
        <v>0</v>
      </c>
      <c r="AQ263" s="91" t="s">
        <v>3258</v>
      </c>
      <c r="AR263" s="85" t="s">
        <v>179</v>
      </c>
      <c r="AS263" s="85">
        <v>0</v>
      </c>
      <c r="AT263" s="85">
        <v>0</v>
      </c>
      <c r="AU263" s="85"/>
      <c r="AV263" s="85"/>
      <c r="AW263" s="85"/>
      <c r="AX263" s="85"/>
      <c r="AY263" s="85"/>
      <c r="AZ263" s="85"/>
      <c r="BA263" s="85"/>
      <c r="BB263" s="85"/>
      <c r="BC263" s="85"/>
      <c r="BD263" s="85"/>
      <c r="BE263" s="85"/>
      <c r="BF263" s="85"/>
      <c r="BG263" s="85"/>
      <c r="BH263" s="85"/>
    </row>
    <row r="264" spans="1:60" x14ac:dyDescent="0.3">
      <c r="A264" s="70" t="s">
        <v>1811</v>
      </c>
      <c r="B264" s="70" t="s">
        <v>333</v>
      </c>
      <c r="C264" s="71"/>
      <c r="D264" s="72"/>
      <c r="E264" s="73"/>
      <c r="F264" s="74"/>
      <c r="G264" s="71"/>
      <c r="H264" s="75"/>
      <c r="I264" s="76"/>
      <c r="J264" s="76"/>
      <c r="K264" s="36"/>
      <c r="L264" s="83"/>
      <c r="M264" s="83"/>
      <c r="N264" s="78"/>
      <c r="O264" s="85" t="s">
        <v>418</v>
      </c>
      <c r="P264" s="87">
        <v>43863.325682870367</v>
      </c>
      <c r="Q264" s="85" t="s">
        <v>1903</v>
      </c>
      <c r="R264" s="85"/>
      <c r="S264" s="85"/>
      <c r="T264" s="85" t="s">
        <v>442</v>
      </c>
      <c r="U264" s="85"/>
      <c r="V264" s="88" t="s">
        <v>2076</v>
      </c>
      <c r="W264" s="87">
        <v>43863.325682870367</v>
      </c>
      <c r="X264" s="90">
        <v>43863</v>
      </c>
      <c r="Y264" s="91" t="s">
        <v>634</v>
      </c>
      <c r="Z264" s="88" t="s">
        <v>2734</v>
      </c>
      <c r="AA264" s="85"/>
      <c r="AB264" s="85"/>
      <c r="AC264" s="91" t="s">
        <v>3119</v>
      </c>
      <c r="AD264" s="85"/>
      <c r="AE264" s="85" t="b">
        <v>0</v>
      </c>
      <c r="AF264" s="85">
        <v>0</v>
      </c>
      <c r="AG264" s="91" t="s">
        <v>778</v>
      </c>
      <c r="AH264" s="85" t="b">
        <v>0</v>
      </c>
      <c r="AI264" s="85" t="s">
        <v>782</v>
      </c>
      <c r="AJ264" s="85"/>
      <c r="AK264" s="91" t="s">
        <v>778</v>
      </c>
      <c r="AL264" s="85" t="b">
        <v>0</v>
      </c>
      <c r="AM264" s="85">
        <v>45</v>
      </c>
      <c r="AN264" s="91" t="s">
        <v>3258</v>
      </c>
      <c r="AO264" s="85" t="s">
        <v>786</v>
      </c>
      <c r="AP264" s="85" t="b">
        <v>0</v>
      </c>
      <c r="AQ264" s="91" t="s">
        <v>3258</v>
      </c>
      <c r="AR264" s="85" t="s">
        <v>179</v>
      </c>
      <c r="AS264" s="85">
        <v>0</v>
      </c>
      <c r="AT264" s="85">
        <v>0</v>
      </c>
      <c r="AU264" s="85"/>
      <c r="AV264" s="85"/>
      <c r="AW264" s="85"/>
      <c r="AX264" s="85"/>
      <c r="AY264" s="85"/>
      <c r="AZ264" s="85"/>
      <c r="BA264" s="85"/>
      <c r="BB264" s="85"/>
      <c r="BC264" s="85"/>
      <c r="BD264" s="85"/>
      <c r="BE264" s="85"/>
      <c r="BF264" s="85"/>
      <c r="BG264" s="85"/>
      <c r="BH264" s="85"/>
    </row>
    <row r="265" spans="1:60" x14ac:dyDescent="0.3">
      <c r="A265" s="70" t="s">
        <v>256</v>
      </c>
      <c r="B265" s="70" t="s">
        <v>256</v>
      </c>
      <c r="C265" s="71"/>
      <c r="D265" s="72"/>
      <c r="E265" s="73"/>
      <c r="F265" s="74"/>
      <c r="G265" s="71"/>
      <c r="H265" s="75"/>
      <c r="I265" s="76"/>
      <c r="J265" s="76"/>
      <c r="K265" s="36"/>
      <c r="L265" s="83"/>
      <c r="M265" s="83"/>
      <c r="N265" s="78"/>
      <c r="O265" s="85" t="s">
        <v>179</v>
      </c>
      <c r="P265" s="87">
        <v>43863.235277777778</v>
      </c>
      <c r="Q265" s="85" t="s">
        <v>1936</v>
      </c>
      <c r="R265" s="85"/>
      <c r="S265" s="85"/>
      <c r="T265" s="85" t="s">
        <v>442</v>
      </c>
      <c r="U265" s="85"/>
      <c r="V265" s="88" t="s">
        <v>484</v>
      </c>
      <c r="W265" s="87">
        <v>43863.235277777778</v>
      </c>
      <c r="X265" s="90">
        <v>43863</v>
      </c>
      <c r="Y265" s="91" t="s">
        <v>2359</v>
      </c>
      <c r="Z265" s="88" t="s">
        <v>2735</v>
      </c>
      <c r="AA265" s="85"/>
      <c r="AB265" s="85"/>
      <c r="AC265" s="91" t="s">
        <v>3120</v>
      </c>
      <c r="AD265" s="85"/>
      <c r="AE265" s="85" t="b">
        <v>0</v>
      </c>
      <c r="AF265" s="85">
        <v>1</v>
      </c>
      <c r="AG265" s="91" t="s">
        <v>778</v>
      </c>
      <c r="AH265" s="85" t="b">
        <v>0</v>
      </c>
      <c r="AI265" s="85" t="s">
        <v>782</v>
      </c>
      <c r="AJ265" s="85"/>
      <c r="AK265" s="91" t="s">
        <v>778</v>
      </c>
      <c r="AL265" s="85" t="b">
        <v>0</v>
      </c>
      <c r="AM265" s="85">
        <v>0</v>
      </c>
      <c r="AN265" s="91" t="s">
        <v>778</v>
      </c>
      <c r="AO265" s="85" t="s">
        <v>786</v>
      </c>
      <c r="AP265" s="85" t="b">
        <v>0</v>
      </c>
      <c r="AQ265" s="91" t="s">
        <v>3120</v>
      </c>
      <c r="AR265" s="85" t="s">
        <v>179</v>
      </c>
      <c r="AS265" s="85">
        <v>0</v>
      </c>
      <c r="AT265" s="85">
        <v>0</v>
      </c>
      <c r="AU265" s="85" t="s">
        <v>795</v>
      </c>
      <c r="AV265" s="85" t="s">
        <v>797</v>
      </c>
      <c r="AW265" s="85" t="s">
        <v>800</v>
      </c>
      <c r="AX265" s="85" t="s">
        <v>804</v>
      </c>
      <c r="AY265" s="85" t="s">
        <v>810</v>
      </c>
      <c r="AZ265" s="85" t="s">
        <v>814</v>
      </c>
      <c r="BA265" s="85" t="s">
        <v>816</v>
      </c>
      <c r="BB265" s="88" t="s">
        <v>820</v>
      </c>
      <c r="BC265" s="85"/>
      <c r="BD265" s="85"/>
      <c r="BE265" s="85"/>
      <c r="BF265" s="85"/>
      <c r="BG265" s="85"/>
      <c r="BH265" s="85"/>
    </row>
    <row r="266" spans="1:60" x14ac:dyDescent="0.3">
      <c r="A266" s="70" t="s">
        <v>256</v>
      </c>
      <c r="B266" s="70" t="s">
        <v>256</v>
      </c>
      <c r="C266" s="71"/>
      <c r="D266" s="72"/>
      <c r="E266" s="73"/>
      <c r="F266" s="74"/>
      <c r="G266" s="71"/>
      <c r="H266" s="75"/>
      <c r="I266" s="76"/>
      <c r="J266" s="76"/>
      <c r="K266" s="36"/>
      <c r="L266" s="83"/>
      <c r="M266" s="83"/>
      <c r="N266" s="78"/>
      <c r="O266" s="85" t="s">
        <v>179</v>
      </c>
      <c r="P266" s="87">
        <v>43863.263912037037</v>
      </c>
      <c r="Q266" s="85" t="s">
        <v>1937</v>
      </c>
      <c r="R266" s="85"/>
      <c r="S266" s="85"/>
      <c r="T266" s="85" t="s">
        <v>442</v>
      </c>
      <c r="U266" s="88" t="s">
        <v>1981</v>
      </c>
      <c r="V266" s="88" t="s">
        <v>1981</v>
      </c>
      <c r="W266" s="87">
        <v>43863.263912037037</v>
      </c>
      <c r="X266" s="90">
        <v>43863</v>
      </c>
      <c r="Y266" s="91" t="s">
        <v>2360</v>
      </c>
      <c r="Z266" s="88" t="s">
        <v>2736</v>
      </c>
      <c r="AA266" s="85"/>
      <c r="AB266" s="85"/>
      <c r="AC266" s="91" t="s">
        <v>3121</v>
      </c>
      <c r="AD266" s="85"/>
      <c r="AE266" s="85" t="b">
        <v>0</v>
      </c>
      <c r="AF266" s="85">
        <v>1</v>
      </c>
      <c r="AG266" s="91" t="s">
        <v>778</v>
      </c>
      <c r="AH266" s="85" t="b">
        <v>0</v>
      </c>
      <c r="AI266" s="85" t="s">
        <v>783</v>
      </c>
      <c r="AJ266" s="85"/>
      <c r="AK266" s="91" t="s">
        <v>778</v>
      </c>
      <c r="AL266" s="85" t="b">
        <v>0</v>
      </c>
      <c r="AM266" s="85">
        <v>1</v>
      </c>
      <c r="AN266" s="91" t="s">
        <v>778</v>
      </c>
      <c r="AO266" s="85" t="s">
        <v>786</v>
      </c>
      <c r="AP266" s="85" t="b">
        <v>0</v>
      </c>
      <c r="AQ266" s="91" t="s">
        <v>3121</v>
      </c>
      <c r="AR266" s="85" t="s">
        <v>179</v>
      </c>
      <c r="AS266" s="85">
        <v>0</v>
      </c>
      <c r="AT266" s="85">
        <v>0</v>
      </c>
      <c r="AU266" s="85" t="s">
        <v>795</v>
      </c>
      <c r="AV266" s="85" t="s">
        <v>797</v>
      </c>
      <c r="AW266" s="85" t="s">
        <v>800</v>
      </c>
      <c r="AX266" s="85" t="s">
        <v>804</v>
      </c>
      <c r="AY266" s="85" t="s">
        <v>810</v>
      </c>
      <c r="AZ266" s="85" t="s">
        <v>814</v>
      </c>
      <c r="BA266" s="85" t="s">
        <v>816</v>
      </c>
      <c r="BB266" s="88" t="s">
        <v>820</v>
      </c>
      <c r="BC266" s="85"/>
      <c r="BD266" s="85"/>
      <c r="BE266" s="85"/>
      <c r="BF266" s="85"/>
      <c r="BG266" s="85"/>
      <c r="BH266" s="85"/>
    </row>
    <row r="267" spans="1:60" x14ac:dyDescent="0.3">
      <c r="A267" s="70" t="s">
        <v>1812</v>
      </c>
      <c r="B267" s="70" t="s">
        <v>256</v>
      </c>
      <c r="C267" s="71"/>
      <c r="D267" s="72"/>
      <c r="E267" s="73"/>
      <c r="F267" s="74"/>
      <c r="G267" s="71"/>
      <c r="H267" s="75"/>
      <c r="I267" s="76"/>
      <c r="J267" s="76"/>
      <c r="K267" s="36"/>
      <c r="L267" s="83"/>
      <c r="M267" s="83"/>
      <c r="N267" s="78"/>
      <c r="O267" s="85" t="s">
        <v>418</v>
      </c>
      <c r="P267" s="87">
        <v>43863.325949074075</v>
      </c>
      <c r="Q267" s="85" t="s">
        <v>1937</v>
      </c>
      <c r="R267" s="85"/>
      <c r="S267" s="85"/>
      <c r="T267" s="85" t="s">
        <v>442</v>
      </c>
      <c r="U267" s="88" t="s">
        <v>1981</v>
      </c>
      <c r="V267" s="88" t="s">
        <v>1981</v>
      </c>
      <c r="W267" s="87">
        <v>43863.325949074075</v>
      </c>
      <c r="X267" s="90">
        <v>43863</v>
      </c>
      <c r="Y267" s="91" t="s">
        <v>2361</v>
      </c>
      <c r="Z267" s="88" t="s">
        <v>2737</v>
      </c>
      <c r="AA267" s="85"/>
      <c r="AB267" s="85"/>
      <c r="AC267" s="91" t="s">
        <v>3122</v>
      </c>
      <c r="AD267" s="85"/>
      <c r="AE267" s="85" t="b">
        <v>0</v>
      </c>
      <c r="AF267" s="85">
        <v>0</v>
      </c>
      <c r="AG267" s="91" t="s">
        <v>778</v>
      </c>
      <c r="AH267" s="85" t="b">
        <v>0</v>
      </c>
      <c r="AI267" s="85" t="s">
        <v>783</v>
      </c>
      <c r="AJ267" s="85"/>
      <c r="AK267" s="91" t="s">
        <v>778</v>
      </c>
      <c r="AL267" s="85" t="b">
        <v>0</v>
      </c>
      <c r="AM267" s="85">
        <v>1</v>
      </c>
      <c r="AN267" s="91" t="s">
        <v>3121</v>
      </c>
      <c r="AO267" s="85" t="s">
        <v>786</v>
      </c>
      <c r="AP267" s="85" t="b">
        <v>0</v>
      </c>
      <c r="AQ267" s="91" t="s">
        <v>3121</v>
      </c>
      <c r="AR267" s="85" t="s">
        <v>179</v>
      </c>
      <c r="AS267" s="85">
        <v>0</v>
      </c>
      <c r="AT267" s="85">
        <v>0</v>
      </c>
      <c r="AU267" s="85"/>
      <c r="AV267" s="85"/>
      <c r="AW267" s="85"/>
      <c r="AX267" s="85"/>
      <c r="AY267" s="85"/>
      <c r="AZ267" s="85"/>
      <c r="BA267" s="85"/>
      <c r="BB267" s="85"/>
      <c r="BC267" s="85"/>
      <c r="BD267" s="85"/>
      <c r="BE267" s="85"/>
      <c r="BF267" s="85"/>
      <c r="BG267" s="85"/>
      <c r="BH267" s="85"/>
    </row>
    <row r="268" spans="1:60" x14ac:dyDescent="0.3">
      <c r="A268" s="70" t="s">
        <v>1812</v>
      </c>
      <c r="B268" s="70" t="s">
        <v>411</v>
      </c>
      <c r="C268" s="71"/>
      <c r="D268" s="72"/>
      <c r="E268" s="73"/>
      <c r="F268" s="74"/>
      <c r="G268" s="71"/>
      <c r="H268" s="75"/>
      <c r="I268" s="76"/>
      <c r="J268" s="76"/>
      <c r="K268" s="36"/>
      <c r="L268" s="83"/>
      <c r="M268" s="83"/>
      <c r="N268" s="78"/>
      <c r="O268" s="85" t="s">
        <v>417</v>
      </c>
      <c r="P268" s="87">
        <v>43863.326041666667</v>
      </c>
      <c r="Q268" s="85" t="s">
        <v>1931</v>
      </c>
      <c r="R268" s="85"/>
      <c r="S268" s="85"/>
      <c r="T268" s="85" t="s">
        <v>442</v>
      </c>
      <c r="U268" s="85"/>
      <c r="V268" s="88" t="s">
        <v>2077</v>
      </c>
      <c r="W268" s="87">
        <v>43863.326041666667</v>
      </c>
      <c r="X268" s="90">
        <v>43863</v>
      </c>
      <c r="Y268" s="91" t="s">
        <v>2362</v>
      </c>
      <c r="Z268" s="88" t="s">
        <v>2738</v>
      </c>
      <c r="AA268" s="85"/>
      <c r="AB268" s="85"/>
      <c r="AC268" s="91" t="s">
        <v>3123</v>
      </c>
      <c r="AD268" s="85"/>
      <c r="AE268" s="85" t="b">
        <v>0</v>
      </c>
      <c r="AF268" s="85">
        <v>0</v>
      </c>
      <c r="AG268" s="91" t="s">
        <v>778</v>
      </c>
      <c r="AH268" s="85" t="b">
        <v>0</v>
      </c>
      <c r="AI268" s="85" t="s">
        <v>783</v>
      </c>
      <c r="AJ268" s="85"/>
      <c r="AK268" s="91" t="s">
        <v>778</v>
      </c>
      <c r="AL268" s="85" t="b">
        <v>0</v>
      </c>
      <c r="AM268" s="85">
        <v>3</v>
      </c>
      <c r="AN268" s="91" t="s">
        <v>3082</v>
      </c>
      <c r="AO268" s="85" t="s">
        <v>786</v>
      </c>
      <c r="AP268" s="85" t="b">
        <v>0</v>
      </c>
      <c r="AQ268" s="91" t="s">
        <v>3082</v>
      </c>
      <c r="AR268" s="85" t="s">
        <v>179</v>
      </c>
      <c r="AS268" s="85">
        <v>0</v>
      </c>
      <c r="AT268" s="85">
        <v>0</v>
      </c>
      <c r="AU268" s="85"/>
      <c r="AV268" s="85"/>
      <c r="AW268" s="85"/>
      <c r="AX268" s="85"/>
      <c r="AY268" s="85"/>
      <c r="AZ268" s="85"/>
      <c r="BA268" s="85"/>
      <c r="BB268" s="85"/>
      <c r="BC268" s="85"/>
      <c r="BD268" s="85"/>
      <c r="BE268" s="85"/>
      <c r="BF268" s="85"/>
      <c r="BG268" s="85"/>
      <c r="BH268" s="85"/>
    </row>
    <row r="269" spans="1:60" x14ac:dyDescent="0.3">
      <c r="A269" s="70" t="s">
        <v>1812</v>
      </c>
      <c r="B269" s="70" t="s">
        <v>405</v>
      </c>
      <c r="C269" s="71"/>
      <c r="D269" s="72"/>
      <c r="E269" s="73"/>
      <c r="F269" s="74"/>
      <c r="G269" s="71"/>
      <c r="H269" s="75"/>
      <c r="I269" s="76"/>
      <c r="J269" s="76"/>
      <c r="K269" s="36"/>
      <c r="L269" s="83"/>
      <c r="M269" s="83"/>
      <c r="N269" s="78"/>
      <c r="O269" s="85" t="s">
        <v>418</v>
      </c>
      <c r="P269" s="87">
        <v>43863.326747685183</v>
      </c>
      <c r="Q269" s="85" t="s">
        <v>431</v>
      </c>
      <c r="R269" s="85"/>
      <c r="S269" s="85"/>
      <c r="T269" s="85"/>
      <c r="U269" s="85"/>
      <c r="V269" s="88" t="s">
        <v>2077</v>
      </c>
      <c r="W269" s="87">
        <v>43863.326747685183</v>
      </c>
      <c r="X269" s="90">
        <v>43863</v>
      </c>
      <c r="Y269" s="91" t="s">
        <v>2363</v>
      </c>
      <c r="Z269" s="88" t="s">
        <v>2739</v>
      </c>
      <c r="AA269" s="85"/>
      <c r="AB269" s="85"/>
      <c r="AC269" s="91" t="s">
        <v>3124</v>
      </c>
      <c r="AD269" s="85"/>
      <c r="AE269" s="85" t="b">
        <v>0</v>
      </c>
      <c r="AF269" s="85">
        <v>0</v>
      </c>
      <c r="AG269" s="91" t="s">
        <v>778</v>
      </c>
      <c r="AH269" s="85" t="b">
        <v>0</v>
      </c>
      <c r="AI269" s="85" t="s">
        <v>782</v>
      </c>
      <c r="AJ269" s="85"/>
      <c r="AK269" s="91" t="s">
        <v>778</v>
      </c>
      <c r="AL269" s="85" t="b">
        <v>0</v>
      </c>
      <c r="AM269" s="85">
        <v>31</v>
      </c>
      <c r="AN269" s="91" t="s">
        <v>773</v>
      </c>
      <c r="AO269" s="85" t="s">
        <v>786</v>
      </c>
      <c r="AP269" s="85" t="b">
        <v>0</v>
      </c>
      <c r="AQ269" s="91" t="s">
        <v>773</v>
      </c>
      <c r="AR269" s="85" t="s">
        <v>179</v>
      </c>
      <c r="AS269" s="85">
        <v>0</v>
      </c>
      <c r="AT269" s="85">
        <v>0</v>
      </c>
      <c r="AU269" s="85"/>
      <c r="AV269" s="85"/>
      <c r="AW269" s="85"/>
      <c r="AX269" s="85"/>
      <c r="AY269" s="85"/>
      <c r="AZ269" s="85"/>
      <c r="BA269" s="85"/>
      <c r="BB269" s="85"/>
      <c r="BC269" s="85"/>
      <c r="BD269" s="85"/>
      <c r="BE269" s="85"/>
      <c r="BF269" s="85"/>
      <c r="BG269" s="85"/>
      <c r="BH269" s="85"/>
    </row>
    <row r="270" spans="1:60" x14ac:dyDescent="0.3">
      <c r="A270" s="70" t="s">
        <v>222</v>
      </c>
      <c r="B270" s="70" t="s">
        <v>222</v>
      </c>
      <c r="C270" s="71"/>
      <c r="D270" s="72"/>
      <c r="E270" s="73"/>
      <c r="F270" s="74"/>
      <c r="G270" s="71"/>
      <c r="H270" s="75"/>
      <c r="I270" s="76"/>
      <c r="J270" s="76"/>
      <c r="K270" s="36"/>
      <c r="L270" s="83"/>
      <c r="M270" s="83"/>
      <c r="N270" s="78"/>
      <c r="O270" s="85" t="s">
        <v>179</v>
      </c>
      <c r="P270" s="87">
        <v>43863.194016203706</v>
      </c>
      <c r="Q270" s="85" t="s">
        <v>1938</v>
      </c>
      <c r="R270" s="85"/>
      <c r="S270" s="85"/>
      <c r="T270" s="85" t="s">
        <v>442</v>
      </c>
      <c r="U270" s="85"/>
      <c r="V270" s="88" t="s">
        <v>451</v>
      </c>
      <c r="W270" s="87">
        <v>43863.194016203706</v>
      </c>
      <c r="X270" s="90">
        <v>43863</v>
      </c>
      <c r="Y270" s="91" t="s">
        <v>2364</v>
      </c>
      <c r="Z270" s="88" t="s">
        <v>2740</v>
      </c>
      <c r="AA270" s="85"/>
      <c r="AB270" s="85"/>
      <c r="AC270" s="91" t="s">
        <v>3125</v>
      </c>
      <c r="AD270" s="85"/>
      <c r="AE270" s="85" t="b">
        <v>0</v>
      </c>
      <c r="AF270" s="85">
        <v>1</v>
      </c>
      <c r="AG270" s="91" t="s">
        <v>778</v>
      </c>
      <c r="AH270" s="85" t="b">
        <v>0</v>
      </c>
      <c r="AI270" s="85" t="s">
        <v>782</v>
      </c>
      <c r="AJ270" s="85"/>
      <c r="AK270" s="91" t="s">
        <v>778</v>
      </c>
      <c r="AL270" s="85" t="b">
        <v>0</v>
      </c>
      <c r="AM270" s="85">
        <v>0</v>
      </c>
      <c r="AN270" s="91" t="s">
        <v>778</v>
      </c>
      <c r="AO270" s="85" t="s">
        <v>786</v>
      </c>
      <c r="AP270" s="85" t="b">
        <v>0</v>
      </c>
      <c r="AQ270" s="91" t="s">
        <v>3125</v>
      </c>
      <c r="AR270" s="85" t="s">
        <v>179</v>
      </c>
      <c r="AS270" s="85">
        <v>0</v>
      </c>
      <c r="AT270" s="85">
        <v>0</v>
      </c>
      <c r="AU270" s="85"/>
      <c r="AV270" s="85"/>
      <c r="AW270" s="85"/>
      <c r="AX270" s="85"/>
      <c r="AY270" s="85"/>
      <c r="AZ270" s="85"/>
      <c r="BA270" s="85"/>
      <c r="BB270" s="85"/>
      <c r="BC270" s="85"/>
      <c r="BD270" s="85"/>
      <c r="BE270" s="85"/>
      <c r="BF270" s="85"/>
      <c r="BG270" s="85"/>
      <c r="BH270" s="85"/>
    </row>
    <row r="271" spans="1:60" x14ac:dyDescent="0.3">
      <c r="A271" s="70" t="s">
        <v>222</v>
      </c>
      <c r="B271" s="70" t="s">
        <v>333</v>
      </c>
      <c r="C271" s="71"/>
      <c r="D271" s="72"/>
      <c r="E271" s="73"/>
      <c r="F271" s="74"/>
      <c r="G271" s="71"/>
      <c r="H271" s="75"/>
      <c r="I271" s="76"/>
      <c r="J271" s="76"/>
      <c r="K271" s="36"/>
      <c r="L271" s="83"/>
      <c r="M271" s="83"/>
      <c r="N271" s="78"/>
      <c r="O271" s="85" t="s">
        <v>418</v>
      </c>
      <c r="P271" s="87">
        <v>43863.196145833332</v>
      </c>
      <c r="Q271" s="85" t="s">
        <v>1903</v>
      </c>
      <c r="R271" s="85"/>
      <c r="S271" s="85"/>
      <c r="T271" s="85" t="s">
        <v>442</v>
      </c>
      <c r="U271" s="85"/>
      <c r="V271" s="88" t="s">
        <v>451</v>
      </c>
      <c r="W271" s="87">
        <v>43863.196145833332</v>
      </c>
      <c r="X271" s="90">
        <v>43863</v>
      </c>
      <c r="Y271" s="91" t="s">
        <v>2365</v>
      </c>
      <c r="Z271" s="88" t="s">
        <v>2741</v>
      </c>
      <c r="AA271" s="85"/>
      <c r="AB271" s="85"/>
      <c r="AC271" s="91" t="s">
        <v>3126</v>
      </c>
      <c r="AD271" s="85"/>
      <c r="AE271" s="85" t="b">
        <v>0</v>
      </c>
      <c r="AF271" s="85">
        <v>0</v>
      </c>
      <c r="AG271" s="91" t="s">
        <v>778</v>
      </c>
      <c r="AH271" s="85" t="b">
        <v>0</v>
      </c>
      <c r="AI271" s="85" t="s">
        <v>782</v>
      </c>
      <c r="AJ271" s="85"/>
      <c r="AK271" s="91" t="s">
        <v>778</v>
      </c>
      <c r="AL271" s="85" t="b">
        <v>0</v>
      </c>
      <c r="AM271" s="85">
        <v>45</v>
      </c>
      <c r="AN271" s="91" t="s">
        <v>3258</v>
      </c>
      <c r="AO271" s="85" t="s">
        <v>786</v>
      </c>
      <c r="AP271" s="85" t="b">
        <v>0</v>
      </c>
      <c r="AQ271" s="91" t="s">
        <v>3258</v>
      </c>
      <c r="AR271" s="85" t="s">
        <v>179</v>
      </c>
      <c r="AS271" s="85">
        <v>0</v>
      </c>
      <c r="AT271" s="85">
        <v>0</v>
      </c>
      <c r="AU271" s="85"/>
      <c r="AV271" s="85"/>
      <c r="AW271" s="85"/>
      <c r="AX271" s="85"/>
      <c r="AY271" s="85"/>
      <c r="AZ271" s="85"/>
      <c r="BA271" s="85"/>
      <c r="BB271" s="85"/>
      <c r="BC271" s="85"/>
      <c r="BD271" s="85"/>
      <c r="BE271" s="85"/>
      <c r="BF271" s="85"/>
      <c r="BG271" s="85"/>
      <c r="BH271" s="85"/>
    </row>
    <row r="272" spans="1:60" x14ac:dyDescent="0.3">
      <c r="A272" s="70" t="s">
        <v>222</v>
      </c>
      <c r="B272" s="70" t="s">
        <v>222</v>
      </c>
      <c r="C272" s="71"/>
      <c r="D272" s="72"/>
      <c r="E272" s="73"/>
      <c r="F272" s="74"/>
      <c r="G272" s="71"/>
      <c r="H272" s="75"/>
      <c r="I272" s="76"/>
      <c r="J272" s="76"/>
      <c r="K272" s="36"/>
      <c r="L272" s="83"/>
      <c r="M272" s="83"/>
      <c r="N272" s="78"/>
      <c r="O272" s="85" t="s">
        <v>179</v>
      </c>
      <c r="P272" s="87">
        <v>43863.198275462964</v>
      </c>
      <c r="Q272" s="85" t="s">
        <v>1939</v>
      </c>
      <c r="R272" s="85"/>
      <c r="S272" s="85"/>
      <c r="T272" s="85" t="s">
        <v>442</v>
      </c>
      <c r="U272" s="85"/>
      <c r="V272" s="88" t="s">
        <v>451</v>
      </c>
      <c r="W272" s="87">
        <v>43863.198275462964</v>
      </c>
      <c r="X272" s="90">
        <v>43863</v>
      </c>
      <c r="Y272" s="91" t="s">
        <v>2366</v>
      </c>
      <c r="Z272" s="88" t="s">
        <v>2742</v>
      </c>
      <c r="AA272" s="85"/>
      <c r="AB272" s="85"/>
      <c r="AC272" s="91" t="s">
        <v>3127</v>
      </c>
      <c r="AD272" s="85"/>
      <c r="AE272" s="85" t="b">
        <v>0</v>
      </c>
      <c r="AF272" s="85">
        <v>7</v>
      </c>
      <c r="AG272" s="91" t="s">
        <v>778</v>
      </c>
      <c r="AH272" s="85" t="b">
        <v>0</v>
      </c>
      <c r="AI272" s="85" t="s">
        <v>782</v>
      </c>
      <c r="AJ272" s="85"/>
      <c r="AK272" s="91" t="s">
        <v>778</v>
      </c>
      <c r="AL272" s="85" t="b">
        <v>0</v>
      </c>
      <c r="AM272" s="85">
        <v>0</v>
      </c>
      <c r="AN272" s="91" t="s">
        <v>778</v>
      </c>
      <c r="AO272" s="85" t="s">
        <v>786</v>
      </c>
      <c r="AP272" s="85" t="b">
        <v>0</v>
      </c>
      <c r="AQ272" s="91" t="s">
        <v>3127</v>
      </c>
      <c r="AR272" s="85" t="s">
        <v>179</v>
      </c>
      <c r="AS272" s="85">
        <v>0</v>
      </c>
      <c r="AT272" s="85">
        <v>0</v>
      </c>
      <c r="AU272" s="85"/>
      <c r="AV272" s="85"/>
      <c r="AW272" s="85"/>
      <c r="AX272" s="85"/>
      <c r="AY272" s="85"/>
      <c r="AZ272" s="85"/>
      <c r="BA272" s="85"/>
      <c r="BB272" s="85"/>
      <c r="BC272" s="85"/>
      <c r="BD272" s="85"/>
      <c r="BE272" s="85"/>
      <c r="BF272" s="85"/>
      <c r="BG272" s="85"/>
      <c r="BH272" s="85"/>
    </row>
    <row r="273" spans="1:60" x14ac:dyDescent="0.3">
      <c r="A273" s="70" t="s">
        <v>222</v>
      </c>
      <c r="B273" s="70" t="s">
        <v>222</v>
      </c>
      <c r="C273" s="71"/>
      <c r="D273" s="72"/>
      <c r="E273" s="73"/>
      <c r="F273" s="74"/>
      <c r="G273" s="71"/>
      <c r="H273" s="75"/>
      <c r="I273" s="76"/>
      <c r="J273" s="76"/>
      <c r="K273" s="36"/>
      <c r="L273" s="83"/>
      <c r="M273" s="83"/>
      <c r="N273" s="78"/>
      <c r="O273" s="85" t="s">
        <v>179</v>
      </c>
      <c r="P273" s="87">
        <v>43863.329236111109</v>
      </c>
      <c r="Q273" s="85" t="s">
        <v>1940</v>
      </c>
      <c r="R273" s="85"/>
      <c r="S273" s="85"/>
      <c r="T273" s="85" t="s">
        <v>442</v>
      </c>
      <c r="U273" s="85"/>
      <c r="V273" s="88" t="s">
        <v>451</v>
      </c>
      <c r="W273" s="87">
        <v>43863.329236111109</v>
      </c>
      <c r="X273" s="90">
        <v>43863</v>
      </c>
      <c r="Y273" s="91" t="s">
        <v>2367</v>
      </c>
      <c r="Z273" s="88" t="s">
        <v>2743</v>
      </c>
      <c r="AA273" s="85"/>
      <c r="AB273" s="85"/>
      <c r="AC273" s="91" t="s">
        <v>3128</v>
      </c>
      <c r="AD273" s="85"/>
      <c r="AE273" s="85" t="b">
        <v>0</v>
      </c>
      <c r="AF273" s="85">
        <v>0</v>
      </c>
      <c r="AG273" s="91" t="s">
        <v>778</v>
      </c>
      <c r="AH273" s="85" t="b">
        <v>0</v>
      </c>
      <c r="AI273" s="85" t="s">
        <v>782</v>
      </c>
      <c r="AJ273" s="85"/>
      <c r="AK273" s="91" t="s">
        <v>778</v>
      </c>
      <c r="AL273" s="85" t="b">
        <v>0</v>
      </c>
      <c r="AM273" s="85">
        <v>0</v>
      </c>
      <c r="AN273" s="91" t="s">
        <v>778</v>
      </c>
      <c r="AO273" s="85" t="s">
        <v>786</v>
      </c>
      <c r="AP273" s="85" t="b">
        <v>0</v>
      </c>
      <c r="AQ273" s="91" t="s">
        <v>3128</v>
      </c>
      <c r="AR273" s="85" t="s">
        <v>179</v>
      </c>
      <c r="AS273" s="85">
        <v>0</v>
      </c>
      <c r="AT273" s="85">
        <v>0</v>
      </c>
      <c r="AU273" s="85"/>
      <c r="AV273" s="85"/>
      <c r="AW273" s="85"/>
      <c r="AX273" s="85"/>
      <c r="AY273" s="85"/>
      <c r="AZ273" s="85"/>
      <c r="BA273" s="85"/>
      <c r="BB273" s="85"/>
      <c r="BC273" s="85"/>
      <c r="BD273" s="85"/>
      <c r="BE273" s="85"/>
      <c r="BF273" s="85"/>
      <c r="BG273" s="85"/>
      <c r="BH273" s="85"/>
    </row>
    <row r="274" spans="1:60" x14ac:dyDescent="0.3">
      <c r="A274" s="70" t="s">
        <v>1813</v>
      </c>
      <c r="B274" s="70" t="s">
        <v>1869</v>
      </c>
      <c r="C274" s="71"/>
      <c r="D274" s="72"/>
      <c r="E274" s="73"/>
      <c r="F274" s="74"/>
      <c r="G274" s="71"/>
      <c r="H274" s="75"/>
      <c r="I274" s="76"/>
      <c r="J274" s="76"/>
      <c r="K274" s="36"/>
      <c r="L274" s="83"/>
      <c r="M274" s="83"/>
      <c r="N274" s="78"/>
      <c r="O274" s="85" t="s">
        <v>418</v>
      </c>
      <c r="P274" s="87">
        <v>43863.331493055557</v>
      </c>
      <c r="Q274" s="85" t="s">
        <v>1935</v>
      </c>
      <c r="R274" s="85"/>
      <c r="S274" s="85"/>
      <c r="T274" s="85"/>
      <c r="U274" s="85"/>
      <c r="V274" s="88" t="s">
        <v>2078</v>
      </c>
      <c r="W274" s="87">
        <v>43863.331493055557</v>
      </c>
      <c r="X274" s="90">
        <v>43863</v>
      </c>
      <c r="Y274" s="91" t="s">
        <v>2368</v>
      </c>
      <c r="Z274" s="88" t="s">
        <v>2744</v>
      </c>
      <c r="AA274" s="85"/>
      <c r="AB274" s="85"/>
      <c r="AC274" s="91" t="s">
        <v>3129</v>
      </c>
      <c r="AD274" s="85"/>
      <c r="AE274" s="85" t="b">
        <v>0</v>
      </c>
      <c r="AF274" s="85">
        <v>0</v>
      </c>
      <c r="AG274" s="91" t="s">
        <v>778</v>
      </c>
      <c r="AH274" s="85" t="b">
        <v>0</v>
      </c>
      <c r="AI274" s="85" t="s">
        <v>782</v>
      </c>
      <c r="AJ274" s="85"/>
      <c r="AK274" s="91" t="s">
        <v>778</v>
      </c>
      <c r="AL274" s="85" t="b">
        <v>0</v>
      </c>
      <c r="AM274" s="85">
        <v>12</v>
      </c>
      <c r="AN274" s="91" t="s">
        <v>3242</v>
      </c>
      <c r="AO274" s="85" t="s">
        <v>786</v>
      </c>
      <c r="AP274" s="85" t="b">
        <v>0</v>
      </c>
      <c r="AQ274" s="91" t="s">
        <v>3242</v>
      </c>
      <c r="AR274" s="85" t="s">
        <v>179</v>
      </c>
      <c r="AS274" s="85">
        <v>0</v>
      </c>
      <c r="AT274" s="85">
        <v>0</v>
      </c>
      <c r="AU274" s="85"/>
      <c r="AV274" s="85"/>
      <c r="AW274" s="85"/>
      <c r="AX274" s="85"/>
      <c r="AY274" s="85"/>
      <c r="AZ274" s="85"/>
      <c r="BA274" s="85"/>
      <c r="BB274" s="85"/>
      <c r="BC274" s="85"/>
      <c r="BD274" s="85"/>
      <c r="BE274" s="85"/>
      <c r="BF274" s="85"/>
      <c r="BG274" s="85"/>
      <c r="BH274" s="85"/>
    </row>
    <row r="275" spans="1:60" x14ac:dyDescent="0.3">
      <c r="A275" s="70" t="s">
        <v>1814</v>
      </c>
      <c r="B275" s="70" t="s">
        <v>1845</v>
      </c>
      <c r="C275" s="71"/>
      <c r="D275" s="72"/>
      <c r="E275" s="73"/>
      <c r="F275" s="74"/>
      <c r="G275" s="71"/>
      <c r="H275" s="75"/>
      <c r="I275" s="76"/>
      <c r="J275" s="76"/>
      <c r="K275" s="36"/>
      <c r="L275" s="83"/>
      <c r="M275" s="83"/>
      <c r="N275" s="78"/>
      <c r="O275" s="85" t="s">
        <v>418</v>
      </c>
      <c r="P275" s="87">
        <v>43863.338912037034</v>
      </c>
      <c r="Q275" s="85" t="s">
        <v>1916</v>
      </c>
      <c r="R275" s="85"/>
      <c r="S275" s="85"/>
      <c r="T275" s="85"/>
      <c r="U275" s="85"/>
      <c r="V275" s="88" t="s">
        <v>2079</v>
      </c>
      <c r="W275" s="87">
        <v>43863.338912037034</v>
      </c>
      <c r="X275" s="90">
        <v>43863</v>
      </c>
      <c r="Y275" s="91" t="s">
        <v>2369</v>
      </c>
      <c r="Z275" s="88" t="s">
        <v>2745</v>
      </c>
      <c r="AA275" s="85"/>
      <c r="AB275" s="85"/>
      <c r="AC275" s="91" t="s">
        <v>3130</v>
      </c>
      <c r="AD275" s="85"/>
      <c r="AE275" s="85" t="b">
        <v>0</v>
      </c>
      <c r="AF275" s="85">
        <v>0</v>
      </c>
      <c r="AG275" s="91" t="s">
        <v>778</v>
      </c>
      <c r="AH275" s="85" t="b">
        <v>0</v>
      </c>
      <c r="AI275" s="85" t="s">
        <v>782</v>
      </c>
      <c r="AJ275" s="85"/>
      <c r="AK275" s="91" t="s">
        <v>778</v>
      </c>
      <c r="AL275" s="85" t="b">
        <v>0</v>
      </c>
      <c r="AM275" s="85">
        <v>10</v>
      </c>
      <c r="AN275" s="91" t="s">
        <v>3200</v>
      </c>
      <c r="AO275" s="85" t="s">
        <v>786</v>
      </c>
      <c r="AP275" s="85" t="b">
        <v>0</v>
      </c>
      <c r="AQ275" s="91" t="s">
        <v>3200</v>
      </c>
      <c r="AR275" s="85" t="s">
        <v>179</v>
      </c>
      <c r="AS275" s="85">
        <v>0</v>
      </c>
      <c r="AT275" s="85">
        <v>0</v>
      </c>
      <c r="AU275" s="85"/>
      <c r="AV275" s="85"/>
      <c r="AW275" s="85"/>
      <c r="AX275" s="85"/>
      <c r="AY275" s="85"/>
      <c r="AZ275" s="85"/>
      <c r="BA275" s="85"/>
      <c r="BB275" s="85"/>
      <c r="BC275" s="85"/>
      <c r="BD275" s="85"/>
      <c r="BE275" s="85"/>
      <c r="BF275" s="85"/>
      <c r="BG275" s="85"/>
      <c r="BH275" s="85"/>
    </row>
    <row r="276" spans="1:60" x14ac:dyDescent="0.3">
      <c r="A276" s="70" t="s">
        <v>271</v>
      </c>
      <c r="B276" s="70" t="s">
        <v>404</v>
      </c>
      <c r="C276" s="71"/>
      <c r="D276" s="72"/>
      <c r="E276" s="73"/>
      <c r="F276" s="74"/>
      <c r="G276" s="71"/>
      <c r="H276" s="75"/>
      <c r="I276" s="76"/>
      <c r="J276" s="76"/>
      <c r="K276" s="36"/>
      <c r="L276" s="83"/>
      <c r="M276" s="83"/>
      <c r="N276" s="78"/>
      <c r="O276" s="85" t="s">
        <v>418</v>
      </c>
      <c r="P276" s="87">
        <v>43863.341331018521</v>
      </c>
      <c r="Q276" s="85" t="s">
        <v>1898</v>
      </c>
      <c r="R276" s="85"/>
      <c r="S276" s="85"/>
      <c r="T276" s="85"/>
      <c r="U276" s="85"/>
      <c r="V276" s="88" t="s">
        <v>499</v>
      </c>
      <c r="W276" s="87">
        <v>43863.341331018521</v>
      </c>
      <c r="X276" s="90">
        <v>43863</v>
      </c>
      <c r="Y276" s="91" t="s">
        <v>2370</v>
      </c>
      <c r="Z276" s="88" t="s">
        <v>2746</v>
      </c>
      <c r="AA276" s="85"/>
      <c r="AB276" s="85"/>
      <c r="AC276" s="91" t="s">
        <v>3131</v>
      </c>
      <c r="AD276" s="85"/>
      <c r="AE276" s="85" t="b">
        <v>0</v>
      </c>
      <c r="AF276" s="85">
        <v>0</v>
      </c>
      <c r="AG276" s="91" t="s">
        <v>778</v>
      </c>
      <c r="AH276" s="85" t="b">
        <v>0</v>
      </c>
      <c r="AI276" s="85" t="s">
        <v>782</v>
      </c>
      <c r="AJ276" s="85"/>
      <c r="AK276" s="91" t="s">
        <v>778</v>
      </c>
      <c r="AL276" s="85" t="b">
        <v>0</v>
      </c>
      <c r="AM276" s="85">
        <v>91</v>
      </c>
      <c r="AN276" s="91" t="s">
        <v>3265</v>
      </c>
      <c r="AO276" s="85" t="s">
        <v>786</v>
      </c>
      <c r="AP276" s="85" t="b">
        <v>0</v>
      </c>
      <c r="AQ276" s="91" t="s">
        <v>3265</v>
      </c>
      <c r="AR276" s="85" t="s">
        <v>179</v>
      </c>
      <c r="AS276" s="85">
        <v>0</v>
      </c>
      <c r="AT276" s="85">
        <v>0</v>
      </c>
      <c r="AU276" s="85"/>
      <c r="AV276" s="85"/>
      <c r="AW276" s="85"/>
      <c r="AX276" s="85"/>
      <c r="AY276" s="85"/>
      <c r="AZ276" s="85"/>
      <c r="BA276" s="85"/>
      <c r="BB276" s="85"/>
      <c r="BC276" s="85"/>
      <c r="BD276" s="85"/>
      <c r="BE276" s="85"/>
      <c r="BF276" s="85"/>
      <c r="BG276" s="85"/>
      <c r="BH276" s="85"/>
    </row>
    <row r="277" spans="1:60" x14ac:dyDescent="0.3">
      <c r="A277" s="70" t="s">
        <v>247</v>
      </c>
      <c r="B277" s="70" t="s">
        <v>405</v>
      </c>
      <c r="C277" s="71"/>
      <c r="D277" s="72"/>
      <c r="E277" s="73"/>
      <c r="F277" s="74"/>
      <c r="G277" s="71"/>
      <c r="H277" s="75"/>
      <c r="I277" s="76"/>
      <c r="J277" s="76"/>
      <c r="K277" s="36"/>
      <c r="L277" s="83"/>
      <c r="M277" s="83"/>
      <c r="N277" s="78"/>
      <c r="O277" s="85" t="s">
        <v>418</v>
      </c>
      <c r="P277" s="87">
        <v>43863.34134259259</v>
      </c>
      <c r="Q277" s="85" t="s">
        <v>431</v>
      </c>
      <c r="R277" s="85"/>
      <c r="S277" s="85"/>
      <c r="T277" s="85"/>
      <c r="U277" s="85"/>
      <c r="V277" s="88" t="s">
        <v>476</v>
      </c>
      <c r="W277" s="87">
        <v>43863.34134259259</v>
      </c>
      <c r="X277" s="90">
        <v>43863</v>
      </c>
      <c r="Y277" s="91" t="s">
        <v>2371</v>
      </c>
      <c r="Z277" s="88" t="s">
        <v>2747</v>
      </c>
      <c r="AA277" s="85"/>
      <c r="AB277" s="85"/>
      <c r="AC277" s="91" t="s">
        <v>3132</v>
      </c>
      <c r="AD277" s="85"/>
      <c r="AE277" s="85" t="b">
        <v>0</v>
      </c>
      <c r="AF277" s="85">
        <v>0</v>
      </c>
      <c r="AG277" s="91" t="s">
        <v>778</v>
      </c>
      <c r="AH277" s="85" t="b">
        <v>0</v>
      </c>
      <c r="AI277" s="85" t="s">
        <v>782</v>
      </c>
      <c r="AJ277" s="85"/>
      <c r="AK277" s="91" t="s">
        <v>778</v>
      </c>
      <c r="AL277" s="85" t="b">
        <v>0</v>
      </c>
      <c r="AM277" s="85">
        <v>31</v>
      </c>
      <c r="AN277" s="91" t="s">
        <v>773</v>
      </c>
      <c r="AO277" s="85" t="s">
        <v>786</v>
      </c>
      <c r="AP277" s="85" t="b">
        <v>0</v>
      </c>
      <c r="AQ277" s="91" t="s">
        <v>773</v>
      </c>
      <c r="AR277" s="85" t="s">
        <v>179</v>
      </c>
      <c r="AS277" s="85">
        <v>0</v>
      </c>
      <c r="AT277" s="85">
        <v>0</v>
      </c>
      <c r="AU277" s="85"/>
      <c r="AV277" s="85"/>
      <c r="AW277" s="85"/>
      <c r="AX277" s="85"/>
      <c r="AY277" s="85"/>
      <c r="AZ277" s="85"/>
      <c r="BA277" s="85"/>
      <c r="BB277" s="85"/>
      <c r="BC277" s="85"/>
      <c r="BD277" s="85"/>
      <c r="BE277" s="85"/>
      <c r="BF277" s="85"/>
      <c r="BG277" s="85"/>
      <c r="BH277" s="85"/>
    </row>
    <row r="278" spans="1:60" x14ac:dyDescent="0.3">
      <c r="A278" s="70" t="s">
        <v>408</v>
      </c>
      <c r="B278" s="70" t="s">
        <v>333</v>
      </c>
      <c r="C278" s="71"/>
      <c r="D278" s="72"/>
      <c r="E278" s="73"/>
      <c r="F278" s="74"/>
      <c r="G278" s="71"/>
      <c r="H278" s="75"/>
      <c r="I278" s="76"/>
      <c r="J278" s="76"/>
      <c r="K278" s="36"/>
      <c r="L278" s="83"/>
      <c r="M278" s="83"/>
      <c r="N278" s="78"/>
      <c r="O278" s="85" t="s">
        <v>418</v>
      </c>
      <c r="P278" s="87">
        <v>43863.344699074078</v>
      </c>
      <c r="Q278" s="85" t="s">
        <v>1903</v>
      </c>
      <c r="R278" s="85"/>
      <c r="S278" s="85"/>
      <c r="T278" s="85" t="s">
        <v>442</v>
      </c>
      <c r="U278" s="85"/>
      <c r="V278" s="88" t="s">
        <v>630</v>
      </c>
      <c r="W278" s="87">
        <v>43863.344699074078</v>
      </c>
      <c r="X278" s="90">
        <v>43863</v>
      </c>
      <c r="Y278" s="91" t="s">
        <v>2372</v>
      </c>
      <c r="Z278" s="88" t="s">
        <v>2748</v>
      </c>
      <c r="AA278" s="85"/>
      <c r="AB278" s="85"/>
      <c r="AC278" s="91" t="s">
        <v>3133</v>
      </c>
      <c r="AD278" s="85"/>
      <c r="AE278" s="85" t="b">
        <v>0</v>
      </c>
      <c r="AF278" s="85">
        <v>0</v>
      </c>
      <c r="AG278" s="91" t="s">
        <v>778</v>
      </c>
      <c r="AH278" s="85" t="b">
        <v>0</v>
      </c>
      <c r="AI278" s="85" t="s">
        <v>782</v>
      </c>
      <c r="AJ278" s="85"/>
      <c r="AK278" s="91" t="s">
        <v>778</v>
      </c>
      <c r="AL278" s="85" t="b">
        <v>0</v>
      </c>
      <c r="AM278" s="85">
        <v>45</v>
      </c>
      <c r="AN278" s="91" t="s">
        <v>3258</v>
      </c>
      <c r="AO278" s="85" t="s">
        <v>786</v>
      </c>
      <c r="AP278" s="85" t="b">
        <v>0</v>
      </c>
      <c r="AQ278" s="91" t="s">
        <v>3258</v>
      </c>
      <c r="AR278" s="85" t="s">
        <v>179</v>
      </c>
      <c r="AS278" s="85">
        <v>0</v>
      </c>
      <c r="AT278" s="85">
        <v>0</v>
      </c>
      <c r="AU278" s="85"/>
      <c r="AV278" s="85"/>
      <c r="AW278" s="85"/>
      <c r="AX278" s="85"/>
      <c r="AY278" s="85"/>
      <c r="AZ278" s="85"/>
      <c r="BA278" s="85"/>
      <c r="BB278" s="85"/>
      <c r="BC278" s="85"/>
      <c r="BD278" s="85"/>
      <c r="BE278" s="85"/>
      <c r="BF278" s="85"/>
      <c r="BG278" s="85"/>
      <c r="BH278" s="85"/>
    </row>
    <row r="279" spans="1:60" x14ac:dyDescent="0.3">
      <c r="A279" s="70" t="s">
        <v>1815</v>
      </c>
      <c r="B279" s="70" t="s">
        <v>1869</v>
      </c>
      <c r="C279" s="71"/>
      <c r="D279" s="72"/>
      <c r="E279" s="73"/>
      <c r="F279" s="74"/>
      <c r="G279" s="71"/>
      <c r="H279" s="75"/>
      <c r="I279" s="76"/>
      <c r="J279" s="76"/>
      <c r="K279" s="36"/>
      <c r="L279" s="83"/>
      <c r="M279" s="83"/>
      <c r="N279" s="78"/>
      <c r="O279" s="85" t="s">
        <v>418</v>
      </c>
      <c r="P279" s="87">
        <v>43863.352094907408</v>
      </c>
      <c r="Q279" s="85" t="s">
        <v>1935</v>
      </c>
      <c r="R279" s="85"/>
      <c r="S279" s="85"/>
      <c r="T279" s="85"/>
      <c r="U279" s="85"/>
      <c r="V279" s="88" t="s">
        <v>2080</v>
      </c>
      <c r="W279" s="87">
        <v>43863.352094907408</v>
      </c>
      <c r="X279" s="90">
        <v>43863</v>
      </c>
      <c r="Y279" s="91" t="s">
        <v>2373</v>
      </c>
      <c r="Z279" s="88" t="s">
        <v>2749</v>
      </c>
      <c r="AA279" s="85"/>
      <c r="AB279" s="85"/>
      <c r="AC279" s="91" t="s">
        <v>3134</v>
      </c>
      <c r="AD279" s="85"/>
      <c r="AE279" s="85" t="b">
        <v>0</v>
      </c>
      <c r="AF279" s="85">
        <v>0</v>
      </c>
      <c r="AG279" s="91" t="s">
        <v>778</v>
      </c>
      <c r="AH279" s="85" t="b">
        <v>0</v>
      </c>
      <c r="AI279" s="85" t="s">
        <v>782</v>
      </c>
      <c r="AJ279" s="85"/>
      <c r="AK279" s="91" t="s">
        <v>778</v>
      </c>
      <c r="AL279" s="85" t="b">
        <v>0</v>
      </c>
      <c r="AM279" s="85">
        <v>12</v>
      </c>
      <c r="AN279" s="91" t="s">
        <v>3242</v>
      </c>
      <c r="AO279" s="85" t="s">
        <v>786</v>
      </c>
      <c r="AP279" s="85" t="b">
        <v>0</v>
      </c>
      <c r="AQ279" s="91" t="s">
        <v>3242</v>
      </c>
      <c r="AR279" s="85" t="s">
        <v>179</v>
      </c>
      <c r="AS279" s="85">
        <v>0</v>
      </c>
      <c r="AT279" s="85">
        <v>0</v>
      </c>
      <c r="AU279" s="85"/>
      <c r="AV279" s="85"/>
      <c r="AW279" s="85"/>
      <c r="AX279" s="85"/>
      <c r="AY279" s="85"/>
      <c r="AZ279" s="85"/>
      <c r="BA279" s="85"/>
      <c r="BB279" s="85"/>
      <c r="BC279" s="85"/>
      <c r="BD279" s="85"/>
      <c r="BE279" s="85"/>
      <c r="BF279" s="85"/>
      <c r="BG279" s="85"/>
      <c r="BH279" s="85"/>
    </row>
    <row r="280" spans="1:60" x14ac:dyDescent="0.3">
      <c r="A280" s="70" t="s">
        <v>1816</v>
      </c>
      <c r="B280" s="70" t="s">
        <v>1869</v>
      </c>
      <c r="C280" s="71"/>
      <c r="D280" s="72"/>
      <c r="E280" s="73"/>
      <c r="F280" s="74"/>
      <c r="G280" s="71"/>
      <c r="H280" s="75"/>
      <c r="I280" s="76"/>
      <c r="J280" s="76"/>
      <c r="K280" s="36"/>
      <c r="L280" s="83"/>
      <c r="M280" s="83"/>
      <c r="N280" s="78"/>
      <c r="O280" s="85" t="s">
        <v>418</v>
      </c>
      <c r="P280" s="87">
        <v>43863.352858796294</v>
      </c>
      <c r="Q280" s="85" t="s">
        <v>1935</v>
      </c>
      <c r="R280" s="85"/>
      <c r="S280" s="85"/>
      <c r="T280" s="85"/>
      <c r="U280" s="85"/>
      <c r="V280" s="88" t="s">
        <v>2081</v>
      </c>
      <c r="W280" s="87">
        <v>43863.352858796294</v>
      </c>
      <c r="X280" s="90">
        <v>43863</v>
      </c>
      <c r="Y280" s="91" t="s">
        <v>2374</v>
      </c>
      <c r="Z280" s="88" t="s">
        <v>2750</v>
      </c>
      <c r="AA280" s="85"/>
      <c r="AB280" s="85"/>
      <c r="AC280" s="91" t="s">
        <v>3135</v>
      </c>
      <c r="AD280" s="85"/>
      <c r="AE280" s="85" t="b">
        <v>0</v>
      </c>
      <c r="AF280" s="85">
        <v>0</v>
      </c>
      <c r="AG280" s="91" t="s">
        <v>778</v>
      </c>
      <c r="AH280" s="85" t="b">
        <v>0</v>
      </c>
      <c r="AI280" s="85" t="s">
        <v>782</v>
      </c>
      <c r="AJ280" s="85"/>
      <c r="AK280" s="91" t="s">
        <v>778</v>
      </c>
      <c r="AL280" s="85" t="b">
        <v>0</v>
      </c>
      <c r="AM280" s="85">
        <v>12</v>
      </c>
      <c r="AN280" s="91" t="s">
        <v>3242</v>
      </c>
      <c r="AO280" s="85" t="s">
        <v>786</v>
      </c>
      <c r="AP280" s="85" t="b">
        <v>0</v>
      </c>
      <c r="AQ280" s="91" t="s">
        <v>3242</v>
      </c>
      <c r="AR280" s="85" t="s">
        <v>179</v>
      </c>
      <c r="AS280" s="85">
        <v>0</v>
      </c>
      <c r="AT280" s="85">
        <v>0</v>
      </c>
      <c r="AU280" s="85"/>
      <c r="AV280" s="85"/>
      <c r="AW280" s="85"/>
      <c r="AX280" s="85"/>
      <c r="AY280" s="85"/>
      <c r="AZ280" s="85"/>
      <c r="BA280" s="85"/>
      <c r="BB280" s="85"/>
      <c r="BC280" s="85"/>
      <c r="BD280" s="85"/>
      <c r="BE280" s="85"/>
      <c r="BF280" s="85"/>
      <c r="BG280" s="85"/>
      <c r="BH280" s="85"/>
    </row>
    <row r="281" spans="1:60" x14ac:dyDescent="0.3">
      <c r="A281" s="70" t="s">
        <v>1817</v>
      </c>
      <c r="B281" s="70" t="s">
        <v>1871</v>
      </c>
      <c r="C281" s="71"/>
      <c r="D281" s="72"/>
      <c r="E281" s="73"/>
      <c r="F281" s="74"/>
      <c r="G281" s="71"/>
      <c r="H281" s="75"/>
      <c r="I281" s="76"/>
      <c r="J281" s="76"/>
      <c r="K281" s="36"/>
      <c r="L281" s="83"/>
      <c r="M281" s="83"/>
      <c r="N281" s="78"/>
      <c r="O281" s="85" t="s">
        <v>418</v>
      </c>
      <c r="P281" s="87">
        <v>43863.353946759256</v>
      </c>
      <c r="Q281" s="85" t="s">
        <v>1941</v>
      </c>
      <c r="R281" s="85"/>
      <c r="S281" s="85"/>
      <c r="T281" s="85" t="s">
        <v>442</v>
      </c>
      <c r="U281" s="85"/>
      <c r="V281" s="88" t="s">
        <v>2082</v>
      </c>
      <c r="W281" s="87">
        <v>43863.353946759256</v>
      </c>
      <c r="X281" s="90">
        <v>43863</v>
      </c>
      <c r="Y281" s="91" t="s">
        <v>2375</v>
      </c>
      <c r="Z281" s="88" t="s">
        <v>2751</v>
      </c>
      <c r="AA281" s="85"/>
      <c r="AB281" s="85"/>
      <c r="AC281" s="91" t="s">
        <v>3136</v>
      </c>
      <c r="AD281" s="85"/>
      <c r="AE281" s="85" t="b">
        <v>0</v>
      </c>
      <c r="AF281" s="85">
        <v>0</v>
      </c>
      <c r="AG281" s="91" t="s">
        <v>778</v>
      </c>
      <c r="AH281" s="85" t="b">
        <v>0</v>
      </c>
      <c r="AI281" s="85" t="s">
        <v>782</v>
      </c>
      <c r="AJ281" s="85"/>
      <c r="AK281" s="91" t="s">
        <v>778</v>
      </c>
      <c r="AL281" s="85" t="b">
        <v>0</v>
      </c>
      <c r="AM281" s="85">
        <v>3</v>
      </c>
      <c r="AN281" s="91" t="s">
        <v>3252</v>
      </c>
      <c r="AO281" s="85" t="s">
        <v>786</v>
      </c>
      <c r="AP281" s="85" t="b">
        <v>0</v>
      </c>
      <c r="AQ281" s="91" t="s">
        <v>3252</v>
      </c>
      <c r="AR281" s="85" t="s">
        <v>179</v>
      </c>
      <c r="AS281" s="85">
        <v>0</v>
      </c>
      <c r="AT281" s="85">
        <v>0</v>
      </c>
      <c r="AU281" s="85"/>
      <c r="AV281" s="85"/>
      <c r="AW281" s="85"/>
      <c r="AX281" s="85"/>
      <c r="AY281" s="85"/>
      <c r="AZ281" s="85"/>
      <c r="BA281" s="85"/>
      <c r="BB281" s="85"/>
      <c r="BC281" s="85"/>
      <c r="BD281" s="85"/>
      <c r="BE281" s="85"/>
      <c r="BF281" s="85"/>
      <c r="BG281" s="85"/>
      <c r="BH281" s="85"/>
    </row>
    <row r="282" spans="1:60" x14ac:dyDescent="0.3">
      <c r="A282" s="70" t="s">
        <v>242</v>
      </c>
      <c r="B282" s="70" t="s">
        <v>242</v>
      </c>
      <c r="C282" s="71"/>
      <c r="D282" s="72"/>
      <c r="E282" s="73"/>
      <c r="F282" s="74"/>
      <c r="G282" s="71"/>
      <c r="H282" s="75"/>
      <c r="I282" s="76"/>
      <c r="J282" s="76"/>
      <c r="K282" s="36"/>
      <c r="L282" s="83"/>
      <c r="M282" s="83"/>
      <c r="N282" s="78"/>
      <c r="O282" s="85" t="s">
        <v>179</v>
      </c>
      <c r="P282" s="87">
        <v>43862.168749999997</v>
      </c>
      <c r="Q282" s="85" t="s">
        <v>1942</v>
      </c>
      <c r="R282" s="85"/>
      <c r="S282" s="85"/>
      <c r="T282" s="85" t="s">
        <v>442</v>
      </c>
      <c r="U282" s="85"/>
      <c r="V282" s="88" t="s">
        <v>471</v>
      </c>
      <c r="W282" s="87">
        <v>43862.168749999997</v>
      </c>
      <c r="X282" s="90">
        <v>43862</v>
      </c>
      <c r="Y282" s="91" t="s">
        <v>2376</v>
      </c>
      <c r="Z282" s="88" t="s">
        <v>2752</v>
      </c>
      <c r="AA282" s="85"/>
      <c r="AB282" s="85"/>
      <c r="AC282" s="91" t="s">
        <v>3137</v>
      </c>
      <c r="AD282" s="85"/>
      <c r="AE282" s="85" t="b">
        <v>0</v>
      </c>
      <c r="AF282" s="85">
        <v>11</v>
      </c>
      <c r="AG282" s="91" t="s">
        <v>778</v>
      </c>
      <c r="AH282" s="85" t="b">
        <v>0</v>
      </c>
      <c r="AI282" s="85" t="s">
        <v>783</v>
      </c>
      <c r="AJ282" s="85"/>
      <c r="AK282" s="91" t="s">
        <v>778</v>
      </c>
      <c r="AL282" s="85" t="b">
        <v>0</v>
      </c>
      <c r="AM282" s="85">
        <v>1</v>
      </c>
      <c r="AN282" s="91" t="s">
        <v>778</v>
      </c>
      <c r="AO282" s="85" t="s">
        <v>786</v>
      </c>
      <c r="AP282" s="85" t="b">
        <v>0</v>
      </c>
      <c r="AQ282" s="91" t="s">
        <v>3137</v>
      </c>
      <c r="AR282" s="85" t="s">
        <v>179</v>
      </c>
      <c r="AS282" s="85">
        <v>0</v>
      </c>
      <c r="AT282" s="85">
        <v>0</v>
      </c>
      <c r="AU282" s="85"/>
      <c r="AV282" s="85"/>
      <c r="AW282" s="85"/>
      <c r="AX282" s="85"/>
      <c r="AY282" s="85"/>
      <c r="AZ282" s="85"/>
      <c r="BA282" s="85"/>
      <c r="BB282" s="85"/>
      <c r="BC282" s="85"/>
      <c r="BD282" s="85"/>
      <c r="BE282" s="85"/>
      <c r="BF282" s="85"/>
      <c r="BG282" s="85"/>
      <c r="BH282" s="85"/>
    </row>
    <row r="283" spans="1:60" x14ac:dyDescent="0.3">
      <c r="A283" s="70" t="s">
        <v>1818</v>
      </c>
      <c r="B283" s="70" t="s">
        <v>242</v>
      </c>
      <c r="C283" s="71"/>
      <c r="D283" s="72"/>
      <c r="E283" s="73"/>
      <c r="F283" s="74"/>
      <c r="G283" s="71"/>
      <c r="H283" s="75"/>
      <c r="I283" s="76"/>
      <c r="J283" s="76"/>
      <c r="K283" s="36"/>
      <c r="L283" s="83"/>
      <c r="M283" s="83"/>
      <c r="N283" s="78"/>
      <c r="O283" s="85" t="s">
        <v>418</v>
      </c>
      <c r="P283" s="87">
        <v>43863.354502314818</v>
      </c>
      <c r="Q283" s="85" t="s">
        <v>1942</v>
      </c>
      <c r="R283" s="85"/>
      <c r="S283" s="85"/>
      <c r="T283" s="85"/>
      <c r="U283" s="85"/>
      <c r="V283" s="88" t="s">
        <v>2083</v>
      </c>
      <c r="W283" s="87">
        <v>43863.354502314818</v>
      </c>
      <c r="X283" s="90">
        <v>43863</v>
      </c>
      <c r="Y283" s="91" t="s">
        <v>2377</v>
      </c>
      <c r="Z283" s="88" t="s">
        <v>2753</v>
      </c>
      <c r="AA283" s="85"/>
      <c r="AB283" s="85"/>
      <c r="AC283" s="91" t="s">
        <v>3138</v>
      </c>
      <c r="AD283" s="85"/>
      <c r="AE283" s="85" t="b">
        <v>0</v>
      </c>
      <c r="AF283" s="85">
        <v>0</v>
      </c>
      <c r="AG283" s="91" t="s">
        <v>778</v>
      </c>
      <c r="AH283" s="85" t="b">
        <v>0</v>
      </c>
      <c r="AI283" s="85" t="s">
        <v>783</v>
      </c>
      <c r="AJ283" s="85"/>
      <c r="AK283" s="91" t="s">
        <v>778</v>
      </c>
      <c r="AL283" s="85" t="b">
        <v>0</v>
      </c>
      <c r="AM283" s="85">
        <v>1</v>
      </c>
      <c r="AN283" s="91" t="s">
        <v>3137</v>
      </c>
      <c r="AO283" s="85" t="s">
        <v>786</v>
      </c>
      <c r="AP283" s="85" t="b">
        <v>0</v>
      </c>
      <c r="AQ283" s="91" t="s">
        <v>3137</v>
      </c>
      <c r="AR283" s="85" t="s">
        <v>179</v>
      </c>
      <c r="AS283" s="85">
        <v>0</v>
      </c>
      <c r="AT283" s="85">
        <v>0</v>
      </c>
      <c r="AU283" s="85"/>
      <c r="AV283" s="85"/>
      <c r="AW283" s="85"/>
      <c r="AX283" s="85"/>
      <c r="AY283" s="85"/>
      <c r="AZ283" s="85"/>
      <c r="BA283" s="85"/>
      <c r="BB283" s="85"/>
      <c r="BC283" s="85"/>
      <c r="BD283" s="85"/>
      <c r="BE283" s="85"/>
      <c r="BF283" s="85"/>
      <c r="BG283" s="85"/>
      <c r="BH283" s="85"/>
    </row>
    <row r="284" spans="1:60" x14ac:dyDescent="0.3">
      <c r="A284" s="70" t="s">
        <v>398</v>
      </c>
      <c r="B284" s="70" t="s">
        <v>413</v>
      </c>
      <c r="C284" s="71"/>
      <c r="D284" s="72"/>
      <c r="E284" s="73"/>
      <c r="F284" s="74"/>
      <c r="G284" s="71"/>
      <c r="H284" s="75"/>
      <c r="I284" s="76"/>
      <c r="J284" s="76"/>
      <c r="K284" s="36"/>
      <c r="L284" s="83"/>
      <c r="M284" s="83"/>
      <c r="N284" s="78"/>
      <c r="O284" s="85" t="s">
        <v>419</v>
      </c>
      <c r="P284" s="87">
        <v>43863.354687500003</v>
      </c>
      <c r="Q284" s="85" t="s">
        <v>1943</v>
      </c>
      <c r="R284" s="85"/>
      <c r="S284" s="85"/>
      <c r="T284" s="85" t="s">
        <v>1971</v>
      </c>
      <c r="U284" s="85"/>
      <c r="V284" s="88" t="s">
        <v>619</v>
      </c>
      <c r="W284" s="87">
        <v>43863.354687500003</v>
      </c>
      <c r="X284" s="90">
        <v>43863</v>
      </c>
      <c r="Y284" s="91" t="s">
        <v>2378</v>
      </c>
      <c r="Z284" s="88" t="s">
        <v>2754</v>
      </c>
      <c r="AA284" s="85"/>
      <c r="AB284" s="85"/>
      <c r="AC284" s="91" t="s">
        <v>3139</v>
      </c>
      <c r="AD284" s="91" t="s">
        <v>3265</v>
      </c>
      <c r="AE284" s="85" t="b">
        <v>0</v>
      </c>
      <c r="AF284" s="85">
        <v>3</v>
      </c>
      <c r="AG284" s="91" t="s">
        <v>781</v>
      </c>
      <c r="AH284" s="85" t="b">
        <v>0</v>
      </c>
      <c r="AI284" s="85" t="s">
        <v>782</v>
      </c>
      <c r="AJ284" s="85"/>
      <c r="AK284" s="91" t="s">
        <v>778</v>
      </c>
      <c r="AL284" s="85" t="b">
        <v>0</v>
      </c>
      <c r="AM284" s="85">
        <v>1</v>
      </c>
      <c r="AN284" s="91" t="s">
        <v>778</v>
      </c>
      <c r="AO284" s="85" t="s">
        <v>786</v>
      </c>
      <c r="AP284" s="85" t="b">
        <v>0</v>
      </c>
      <c r="AQ284" s="91" t="s">
        <v>3265</v>
      </c>
      <c r="AR284" s="85" t="s">
        <v>179</v>
      </c>
      <c r="AS284" s="85">
        <v>0</v>
      </c>
      <c r="AT284" s="85">
        <v>0</v>
      </c>
      <c r="AU284" s="85"/>
      <c r="AV284" s="85"/>
      <c r="AW284" s="85"/>
      <c r="AX284" s="85"/>
      <c r="AY284" s="85"/>
      <c r="AZ284" s="85"/>
      <c r="BA284" s="85"/>
      <c r="BB284" s="85"/>
      <c r="BC284" s="85"/>
      <c r="BD284" s="85"/>
      <c r="BE284" s="85"/>
      <c r="BF284" s="85"/>
      <c r="BG284" s="85"/>
      <c r="BH284" s="85"/>
    </row>
    <row r="285" spans="1:60" x14ac:dyDescent="0.3">
      <c r="A285" s="70" t="s">
        <v>398</v>
      </c>
      <c r="B285" s="70" t="s">
        <v>413</v>
      </c>
      <c r="C285" s="71"/>
      <c r="D285" s="72"/>
      <c r="E285" s="73"/>
      <c r="F285" s="74"/>
      <c r="G285" s="71"/>
      <c r="H285" s="75"/>
      <c r="I285" s="76"/>
      <c r="J285" s="76"/>
      <c r="K285" s="36"/>
      <c r="L285" s="83"/>
      <c r="M285" s="83"/>
      <c r="N285" s="78"/>
      <c r="O285" s="85" t="s">
        <v>417</v>
      </c>
      <c r="P285" s="87">
        <v>43863.354745370372</v>
      </c>
      <c r="Q285" s="85" t="s">
        <v>1943</v>
      </c>
      <c r="R285" s="85"/>
      <c r="S285" s="85"/>
      <c r="T285" s="85"/>
      <c r="U285" s="85"/>
      <c r="V285" s="88" t="s">
        <v>619</v>
      </c>
      <c r="W285" s="87">
        <v>43863.354745370372</v>
      </c>
      <c r="X285" s="90">
        <v>43863</v>
      </c>
      <c r="Y285" s="91" t="s">
        <v>2379</v>
      </c>
      <c r="Z285" s="88" t="s">
        <v>2755</v>
      </c>
      <c r="AA285" s="85"/>
      <c r="AB285" s="85"/>
      <c r="AC285" s="91" t="s">
        <v>3140</v>
      </c>
      <c r="AD285" s="85"/>
      <c r="AE285" s="85" t="b">
        <v>0</v>
      </c>
      <c r="AF285" s="85">
        <v>0</v>
      </c>
      <c r="AG285" s="91" t="s">
        <v>778</v>
      </c>
      <c r="AH285" s="85" t="b">
        <v>0</v>
      </c>
      <c r="AI285" s="85" t="s">
        <v>782</v>
      </c>
      <c r="AJ285" s="85"/>
      <c r="AK285" s="91" t="s">
        <v>778</v>
      </c>
      <c r="AL285" s="85" t="b">
        <v>0</v>
      </c>
      <c r="AM285" s="85">
        <v>1</v>
      </c>
      <c r="AN285" s="91" t="s">
        <v>3139</v>
      </c>
      <c r="AO285" s="85" t="s">
        <v>786</v>
      </c>
      <c r="AP285" s="85" t="b">
        <v>0</v>
      </c>
      <c r="AQ285" s="91" t="s">
        <v>3139</v>
      </c>
      <c r="AR285" s="85" t="s">
        <v>179</v>
      </c>
      <c r="AS285" s="85">
        <v>0</v>
      </c>
      <c r="AT285" s="85">
        <v>0</v>
      </c>
      <c r="AU285" s="85"/>
      <c r="AV285" s="85"/>
      <c r="AW285" s="85"/>
      <c r="AX285" s="85"/>
      <c r="AY285" s="85"/>
      <c r="AZ285" s="85"/>
      <c r="BA285" s="85"/>
      <c r="BB285" s="85"/>
      <c r="BC285" s="85"/>
      <c r="BD285" s="85"/>
      <c r="BE285" s="85"/>
      <c r="BF285" s="85"/>
      <c r="BG285" s="85"/>
      <c r="BH285" s="85"/>
    </row>
    <row r="286" spans="1:60" x14ac:dyDescent="0.3">
      <c r="A286" s="70" t="s">
        <v>398</v>
      </c>
      <c r="B286" s="70" t="s">
        <v>404</v>
      </c>
      <c r="C286" s="71"/>
      <c r="D286" s="72"/>
      <c r="E286" s="73"/>
      <c r="F286" s="74"/>
      <c r="G286" s="71"/>
      <c r="H286" s="75"/>
      <c r="I286" s="76"/>
      <c r="J286" s="76"/>
      <c r="K286" s="36"/>
      <c r="L286" s="83"/>
      <c r="M286" s="83"/>
      <c r="N286" s="78"/>
      <c r="O286" s="85" t="s">
        <v>420</v>
      </c>
      <c r="P286" s="87">
        <v>43863.354687500003</v>
      </c>
      <c r="Q286" s="85" t="s">
        <v>1943</v>
      </c>
      <c r="R286" s="85"/>
      <c r="S286" s="85"/>
      <c r="T286" s="85" t="s">
        <v>1971</v>
      </c>
      <c r="U286" s="85"/>
      <c r="V286" s="88" t="s">
        <v>619</v>
      </c>
      <c r="W286" s="87">
        <v>43863.354687500003</v>
      </c>
      <c r="X286" s="90">
        <v>43863</v>
      </c>
      <c r="Y286" s="91" t="s">
        <v>2378</v>
      </c>
      <c r="Z286" s="88" t="s">
        <v>2754</v>
      </c>
      <c r="AA286" s="85"/>
      <c r="AB286" s="85"/>
      <c r="AC286" s="91" t="s">
        <v>3139</v>
      </c>
      <c r="AD286" s="91" t="s">
        <v>3265</v>
      </c>
      <c r="AE286" s="85" t="b">
        <v>0</v>
      </c>
      <c r="AF286" s="85">
        <v>3</v>
      </c>
      <c r="AG286" s="91" t="s">
        <v>781</v>
      </c>
      <c r="AH286" s="85" t="b">
        <v>0</v>
      </c>
      <c r="AI286" s="85" t="s">
        <v>782</v>
      </c>
      <c r="AJ286" s="85"/>
      <c r="AK286" s="91" t="s">
        <v>778</v>
      </c>
      <c r="AL286" s="85" t="b">
        <v>0</v>
      </c>
      <c r="AM286" s="85">
        <v>1</v>
      </c>
      <c r="AN286" s="91" t="s">
        <v>778</v>
      </c>
      <c r="AO286" s="85" t="s">
        <v>786</v>
      </c>
      <c r="AP286" s="85" t="b">
        <v>0</v>
      </c>
      <c r="AQ286" s="91" t="s">
        <v>3265</v>
      </c>
      <c r="AR286" s="85" t="s">
        <v>179</v>
      </c>
      <c r="AS286" s="85">
        <v>0</v>
      </c>
      <c r="AT286" s="85">
        <v>0</v>
      </c>
      <c r="AU286" s="85"/>
      <c r="AV286" s="85"/>
      <c r="AW286" s="85"/>
      <c r="AX286" s="85"/>
      <c r="AY286" s="85"/>
      <c r="AZ286" s="85"/>
      <c r="BA286" s="85"/>
      <c r="BB286" s="85"/>
      <c r="BC286" s="85"/>
      <c r="BD286" s="85"/>
      <c r="BE286" s="85"/>
      <c r="BF286" s="85"/>
      <c r="BG286" s="85"/>
      <c r="BH286" s="85"/>
    </row>
    <row r="287" spans="1:60" x14ac:dyDescent="0.3">
      <c r="A287" s="70" t="s">
        <v>398</v>
      </c>
      <c r="B287" s="70" t="s">
        <v>404</v>
      </c>
      <c r="C287" s="71"/>
      <c r="D287" s="72"/>
      <c r="E287" s="73"/>
      <c r="F287" s="74"/>
      <c r="G287" s="71"/>
      <c r="H287" s="75"/>
      <c r="I287" s="76"/>
      <c r="J287" s="76"/>
      <c r="K287" s="36"/>
      <c r="L287" s="83"/>
      <c r="M287" s="83"/>
      <c r="N287" s="78"/>
      <c r="O287" s="85" t="s">
        <v>420</v>
      </c>
      <c r="P287" s="87">
        <v>43863.354745370372</v>
      </c>
      <c r="Q287" s="85" t="s">
        <v>1943</v>
      </c>
      <c r="R287" s="85"/>
      <c r="S287" s="85"/>
      <c r="T287" s="85"/>
      <c r="U287" s="85"/>
      <c r="V287" s="88" t="s">
        <v>619</v>
      </c>
      <c r="W287" s="87">
        <v>43863.354745370372</v>
      </c>
      <c r="X287" s="90">
        <v>43863</v>
      </c>
      <c r="Y287" s="91" t="s">
        <v>2379</v>
      </c>
      <c r="Z287" s="88" t="s">
        <v>2755</v>
      </c>
      <c r="AA287" s="85"/>
      <c r="AB287" s="85"/>
      <c r="AC287" s="91" t="s">
        <v>3140</v>
      </c>
      <c r="AD287" s="85"/>
      <c r="AE287" s="85" t="b">
        <v>0</v>
      </c>
      <c r="AF287" s="85">
        <v>0</v>
      </c>
      <c r="AG287" s="91" t="s">
        <v>778</v>
      </c>
      <c r="AH287" s="85" t="b">
        <v>0</v>
      </c>
      <c r="AI287" s="85" t="s">
        <v>782</v>
      </c>
      <c r="AJ287" s="85"/>
      <c r="AK287" s="91" t="s">
        <v>778</v>
      </c>
      <c r="AL287" s="85" t="b">
        <v>0</v>
      </c>
      <c r="AM287" s="85">
        <v>1</v>
      </c>
      <c r="AN287" s="91" t="s">
        <v>3139</v>
      </c>
      <c r="AO287" s="85" t="s">
        <v>786</v>
      </c>
      <c r="AP287" s="85" t="b">
        <v>0</v>
      </c>
      <c r="AQ287" s="91" t="s">
        <v>3139</v>
      </c>
      <c r="AR287" s="85" t="s">
        <v>179</v>
      </c>
      <c r="AS287" s="85">
        <v>0</v>
      </c>
      <c r="AT287" s="85">
        <v>0</v>
      </c>
      <c r="AU287" s="85"/>
      <c r="AV287" s="85"/>
      <c r="AW287" s="85"/>
      <c r="AX287" s="85"/>
      <c r="AY287" s="85"/>
      <c r="AZ287" s="85"/>
      <c r="BA287" s="85"/>
      <c r="BB287" s="85"/>
      <c r="BC287" s="85"/>
      <c r="BD287" s="85"/>
      <c r="BE287" s="85"/>
      <c r="BF287" s="85"/>
      <c r="BG287" s="85"/>
      <c r="BH287" s="85"/>
    </row>
    <row r="288" spans="1:60" x14ac:dyDescent="0.3">
      <c r="A288" s="70" t="s">
        <v>398</v>
      </c>
      <c r="B288" s="70" t="s">
        <v>404</v>
      </c>
      <c r="C288" s="71"/>
      <c r="D288" s="72"/>
      <c r="E288" s="73"/>
      <c r="F288" s="74"/>
      <c r="G288" s="71"/>
      <c r="H288" s="75"/>
      <c r="I288" s="76"/>
      <c r="J288" s="76"/>
      <c r="K288" s="36"/>
      <c r="L288" s="83"/>
      <c r="M288" s="83"/>
      <c r="N288" s="78"/>
      <c r="O288" s="85" t="s">
        <v>418</v>
      </c>
      <c r="P288" s="87">
        <v>43863.355254629627</v>
      </c>
      <c r="Q288" s="85" t="s">
        <v>1898</v>
      </c>
      <c r="R288" s="85"/>
      <c r="S288" s="85"/>
      <c r="T288" s="85"/>
      <c r="U288" s="85"/>
      <c r="V288" s="88" t="s">
        <v>619</v>
      </c>
      <c r="W288" s="87">
        <v>43863.355254629627</v>
      </c>
      <c r="X288" s="90">
        <v>43863</v>
      </c>
      <c r="Y288" s="91" t="s">
        <v>2380</v>
      </c>
      <c r="Z288" s="88" t="s">
        <v>2756</v>
      </c>
      <c r="AA288" s="85"/>
      <c r="AB288" s="85"/>
      <c r="AC288" s="91" t="s">
        <v>3141</v>
      </c>
      <c r="AD288" s="85"/>
      <c r="AE288" s="85" t="b">
        <v>0</v>
      </c>
      <c r="AF288" s="85">
        <v>0</v>
      </c>
      <c r="AG288" s="91" t="s">
        <v>778</v>
      </c>
      <c r="AH288" s="85" t="b">
        <v>0</v>
      </c>
      <c r="AI288" s="85" t="s">
        <v>782</v>
      </c>
      <c r="AJ288" s="85"/>
      <c r="AK288" s="91" t="s">
        <v>778</v>
      </c>
      <c r="AL288" s="85" t="b">
        <v>0</v>
      </c>
      <c r="AM288" s="85">
        <v>91</v>
      </c>
      <c r="AN288" s="91" t="s">
        <v>3265</v>
      </c>
      <c r="AO288" s="85" t="s">
        <v>786</v>
      </c>
      <c r="AP288" s="85" t="b">
        <v>0</v>
      </c>
      <c r="AQ288" s="91" t="s">
        <v>3265</v>
      </c>
      <c r="AR288" s="85" t="s">
        <v>179</v>
      </c>
      <c r="AS288" s="85">
        <v>0</v>
      </c>
      <c r="AT288" s="85">
        <v>0</v>
      </c>
      <c r="AU288" s="85"/>
      <c r="AV288" s="85"/>
      <c r="AW288" s="85"/>
      <c r="AX288" s="85"/>
      <c r="AY288" s="85"/>
      <c r="AZ288" s="85"/>
      <c r="BA288" s="85"/>
      <c r="BB288" s="85"/>
      <c r="BC288" s="85"/>
      <c r="BD288" s="85"/>
      <c r="BE288" s="85"/>
      <c r="BF288" s="85"/>
      <c r="BG288" s="85"/>
      <c r="BH288" s="85"/>
    </row>
    <row r="289" spans="1:60" x14ac:dyDescent="0.3">
      <c r="A289" s="70" t="s">
        <v>1819</v>
      </c>
      <c r="B289" s="70" t="s">
        <v>405</v>
      </c>
      <c r="C289" s="71"/>
      <c r="D289" s="72"/>
      <c r="E289" s="73"/>
      <c r="F289" s="74"/>
      <c r="G289" s="71"/>
      <c r="H289" s="75"/>
      <c r="I289" s="76"/>
      <c r="J289" s="76"/>
      <c r="K289" s="36"/>
      <c r="L289" s="83"/>
      <c r="M289" s="83"/>
      <c r="N289" s="78"/>
      <c r="O289" s="85" t="s">
        <v>418</v>
      </c>
      <c r="P289" s="87">
        <v>43863.356678240743</v>
      </c>
      <c r="Q289" s="85" t="s">
        <v>431</v>
      </c>
      <c r="R289" s="85"/>
      <c r="S289" s="85"/>
      <c r="T289" s="85"/>
      <c r="U289" s="85"/>
      <c r="V289" s="88" t="s">
        <v>445</v>
      </c>
      <c r="W289" s="87">
        <v>43863.356678240743</v>
      </c>
      <c r="X289" s="90">
        <v>43863</v>
      </c>
      <c r="Y289" s="91" t="s">
        <v>2381</v>
      </c>
      <c r="Z289" s="88" t="s">
        <v>2757</v>
      </c>
      <c r="AA289" s="85"/>
      <c r="AB289" s="85"/>
      <c r="AC289" s="91" t="s">
        <v>3142</v>
      </c>
      <c r="AD289" s="85"/>
      <c r="AE289" s="85" t="b">
        <v>0</v>
      </c>
      <c r="AF289" s="85">
        <v>0</v>
      </c>
      <c r="AG289" s="91" t="s">
        <v>778</v>
      </c>
      <c r="AH289" s="85" t="b">
        <v>0</v>
      </c>
      <c r="AI289" s="85" t="s">
        <v>782</v>
      </c>
      <c r="AJ289" s="85"/>
      <c r="AK289" s="91" t="s">
        <v>778</v>
      </c>
      <c r="AL289" s="85" t="b">
        <v>0</v>
      </c>
      <c r="AM289" s="85">
        <v>31</v>
      </c>
      <c r="AN289" s="91" t="s">
        <v>773</v>
      </c>
      <c r="AO289" s="85" t="s">
        <v>787</v>
      </c>
      <c r="AP289" s="85" t="b">
        <v>0</v>
      </c>
      <c r="AQ289" s="91" t="s">
        <v>773</v>
      </c>
      <c r="AR289" s="85" t="s">
        <v>179</v>
      </c>
      <c r="AS289" s="85">
        <v>0</v>
      </c>
      <c r="AT289" s="85">
        <v>0</v>
      </c>
      <c r="AU289" s="85"/>
      <c r="AV289" s="85"/>
      <c r="AW289" s="85"/>
      <c r="AX289" s="85"/>
      <c r="AY289" s="85"/>
      <c r="AZ289" s="85"/>
      <c r="BA289" s="85"/>
      <c r="BB289" s="85"/>
      <c r="BC289" s="85"/>
      <c r="BD289" s="85"/>
      <c r="BE289" s="85"/>
      <c r="BF289" s="85"/>
      <c r="BG289" s="85"/>
      <c r="BH289" s="85"/>
    </row>
    <row r="290" spans="1:60" x14ac:dyDescent="0.3">
      <c r="A290" s="70" t="s">
        <v>1820</v>
      </c>
      <c r="B290" s="70" t="s">
        <v>1869</v>
      </c>
      <c r="C290" s="71"/>
      <c r="D290" s="72"/>
      <c r="E290" s="73"/>
      <c r="F290" s="74"/>
      <c r="G290" s="71"/>
      <c r="H290" s="75"/>
      <c r="I290" s="76"/>
      <c r="J290" s="76"/>
      <c r="K290" s="36"/>
      <c r="L290" s="83"/>
      <c r="M290" s="83"/>
      <c r="N290" s="78"/>
      <c r="O290" s="85" t="s">
        <v>418</v>
      </c>
      <c r="P290" s="87">
        <v>43863.359976851854</v>
      </c>
      <c r="Q290" s="85" t="s">
        <v>1935</v>
      </c>
      <c r="R290" s="85"/>
      <c r="S290" s="85"/>
      <c r="T290" s="85"/>
      <c r="U290" s="85"/>
      <c r="V290" s="88" t="s">
        <v>2084</v>
      </c>
      <c r="W290" s="87">
        <v>43863.359976851854</v>
      </c>
      <c r="X290" s="90">
        <v>43863</v>
      </c>
      <c r="Y290" s="91" t="s">
        <v>2382</v>
      </c>
      <c r="Z290" s="88" t="s">
        <v>2758</v>
      </c>
      <c r="AA290" s="85"/>
      <c r="AB290" s="85"/>
      <c r="AC290" s="91" t="s">
        <v>3143</v>
      </c>
      <c r="AD290" s="85"/>
      <c r="AE290" s="85" t="b">
        <v>0</v>
      </c>
      <c r="AF290" s="85">
        <v>0</v>
      </c>
      <c r="AG290" s="91" t="s">
        <v>778</v>
      </c>
      <c r="AH290" s="85" t="b">
        <v>0</v>
      </c>
      <c r="AI290" s="85" t="s">
        <v>782</v>
      </c>
      <c r="AJ290" s="85"/>
      <c r="AK290" s="91" t="s">
        <v>778</v>
      </c>
      <c r="AL290" s="85" t="b">
        <v>0</v>
      </c>
      <c r="AM290" s="85">
        <v>12</v>
      </c>
      <c r="AN290" s="91" t="s">
        <v>3242</v>
      </c>
      <c r="AO290" s="85" t="s">
        <v>786</v>
      </c>
      <c r="AP290" s="85" t="b">
        <v>0</v>
      </c>
      <c r="AQ290" s="91" t="s">
        <v>3242</v>
      </c>
      <c r="AR290" s="85" t="s">
        <v>179</v>
      </c>
      <c r="AS290" s="85">
        <v>0</v>
      </c>
      <c r="AT290" s="85">
        <v>0</v>
      </c>
      <c r="AU290" s="85"/>
      <c r="AV290" s="85"/>
      <c r="AW290" s="85"/>
      <c r="AX290" s="85"/>
      <c r="AY290" s="85"/>
      <c r="AZ290" s="85"/>
      <c r="BA290" s="85"/>
      <c r="BB290" s="85"/>
      <c r="BC290" s="85"/>
      <c r="BD290" s="85"/>
      <c r="BE290" s="85"/>
      <c r="BF290" s="85"/>
      <c r="BG290" s="85"/>
      <c r="BH290" s="85"/>
    </row>
    <row r="291" spans="1:60" x14ac:dyDescent="0.3">
      <c r="A291" s="70" t="s">
        <v>1821</v>
      </c>
      <c r="B291" s="70" t="s">
        <v>1860</v>
      </c>
      <c r="C291" s="71"/>
      <c r="D291" s="72"/>
      <c r="E291" s="73"/>
      <c r="F291" s="74"/>
      <c r="G291" s="71"/>
      <c r="H291" s="75"/>
      <c r="I291" s="76"/>
      <c r="J291" s="76"/>
      <c r="K291" s="36"/>
      <c r="L291" s="83"/>
      <c r="M291" s="83"/>
      <c r="N291" s="78"/>
      <c r="O291" s="85" t="s">
        <v>418</v>
      </c>
      <c r="P291" s="87">
        <v>43863.360335648147</v>
      </c>
      <c r="Q291" s="85" t="s">
        <v>1944</v>
      </c>
      <c r="R291" s="85"/>
      <c r="S291" s="85"/>
      <c r="T291" s="85"/>
      <c r="U291" s="85"/>
      <c r="V291" s="88" t="s">
        <v>2085</v>
      </c>
      <c r="W291" s="87">
        <v>43863.360335648147</v>
      </c>
      <c r="X291" s="90">
        <v>43863</v>
      </c>
      <c r="Y291" s="91" t="s">
        <v>2383</v>
      </c>
      <c r="Z291" s="88" t="s">
        <v>2759</v>
      </c>
      <c r="AA291" s="85"/>
      <c r="AB291" s="85"/>
      <c r="AC291" s="91" t="s">
        <v>3144</v>
      </c>
      <c r="AD291" s="85"/>
      <c r="AE291" s="85" t="b">
        <v>0</v>
      </c>
      <c r="AF291" s="85">
        <v>0</v>
      </c>
      <c r="AG291" s="91" t="s">
        <v>778</v>
      </c>
      <c r="AH291" s="85" t="b">
        <v>0</v>
      </c>
      <c r="AI291" s="85" t="s">
        <v>782</v>
      </c>
      <c r="AJ291" s="85"/>
      <c r="AK291" s="91" t="s">
        <v>778</v>
      </c>
      <c r="AL291" s="85" t="b">
        <v>0</v>
      </c>
      <c r="AM291" s="85">
        <v>1</v>
      </c>
      <c r="AN291" s="91" t="s">
        <v>3230</v>
      </c>
      <c r="AO291" s="85" t="s">
        <v>787</v>
      </c>
      <c r="AP291" s="85" t="b">
        <v>0</v>
      </c>
      <c r="AQ291" s="91" t="s">
        <v>3230</v>
      </c>
      <c r="AR291" s="85" t="s">
        <v>179</v>
      </c>
      <c r="AS291" s="85">
        <v>0</v>
      </c>
      <c r="AT291" s="85">
        <v>0</v>
      </c>
      <c r="AU291" s="85"/>
      <c r="AV291" s="85"/>
      <c r="AW291" s="85"/>
      <c r="AX291" s="85"/>
      <c r="AY291" s="85"/>
      <c r="AZ291" s="85"/>
      <c r="BA291" s="85"/>
      <c r="BB291" s="85"/>
      <c r="BC291" s="85"/>
      <c r="BD291" s="85"/>
      <c r="BE291" s="85"/>
      <c r="BF291" s="85"/>
      <c r="BG291" s="85"/>
      <c r="BH291" s="85"/>
    </row>
    <row r="292" spans="1:60" x14ac:dyDescent="0.3">
      <c r="A292" s="70" t="s">
        <v>402</v>
      </c>
      <c r="B292" s="70" t="s">
        <v>1869</v>
      </c>
      <c r="C292" s="71"/>
      <c r="D292" s="72"/>
      <c r="E292" s="73"/>
      <c r="F292" s="74"/>
      <c r="G292" s="71"/>
      <c r="H292" s="75"/>
      <c r="I292" s="76"/>
      <c r="J292" s="76"/>
      <c r="K292" s="36"/>
      <c r="L292" s="83"/>
      <c r="M292" s="83"/>
      <c r="N292" s="78"/>
      <c r="O292" s="85" t="s">
        <v>418</v>
      </c>
      <c r="P292" s="87">
        <v>43863.296307870369</v>
      </c>
      <c r="Q292" s="85" t="s">
        <v>1935</v>
      </c>
      <c r="R292" s="85"/>
      <c r="S292" s="85"/>
      <c r="T292" s="85"/>
      <c r="U292" s="85"/>
      <c r="V292" s="88" t="s">
        <v>623</v>
      </c>
      <c r="W292" s="87">
        <v>43863.296307870369</v>
      </c>
      <c r="X292" s="90">
        <v>43863</v>
      </c>
      <c r="Y292" s="91" t="s">
        <v>2384</v>
      </c>
      <c r="Z292" s="88" t="s">
        <v>2760</v>
      </c>
      <c r="AA292" s="85"/>
      <c r="AB292" s="85"/>
      <c r="AC292" s="91" t="s">
        <v>3145</v>
      </c>
      <c r="AD292" s="85"/>
      <c r="AE292" s="85" t="b">
        <v>0</v>
      </c>
      <c r="AF292" s="85">
        <v>0</v>
      </c>
      <c r="AG292" s="91" t="s">
        <v>778</v>
      </c>
      <c r="AH292" s="85" t="b">
        <v>0</v>
      </c>
      <c r="AI292" s="85" t="s">
        <v>782</v>
      </c>
      <c r="AJ292" s="85"/>
      <c r="AK292" s="91" t="s">
        <v>778</v>
      </c>
      <c r="AL292" s="85" t="b">
        <v>0</v>
      </c>
      <c r="AM292" s="85">
        <v>12</v>
      </c>
      <c r="AN292" s="91" t="s">
        <v>3242</v>
      </c>
      <c r="AO292" s="85" t="s">
        <v>786</v>
      </c>
      <c r="AP292" s="85" t="b">
        <v>0</v>
      </c>
      <c r="AQ292" s="91" t="s">
        <v>3242</v>
      </c>
      <c r="AR292" s="85" t="s">
        <v>179</v>
      </c>
      <c r="AS292" s="85">
        <v>0</v>
      </c>
      <c r="AT292" s="85">
        <v>0</v>
      </c>
      <c r="AU292" s="85"/>
      <c r="AV292" s="85"/>
      <c r="AW292" s="85"/>
      <c r="AX292" s="85"/>
      <c r="AY292" s="85"/>
      <c r="AZ292" s="85"/>
      <c r="BA292" s="85"/>
      <c r="BB292" s="85"/>
      <c r="BC292" s="85"/>
      <c r="BD292" s="85"/>
      <c r="BE292" s="85"/>
      <c r="BF292" s="85"/>
      <c r="BG292" s="85"/>
      <c r="BH292" s="85"/>
    </row>
    <row r="293" spans="1:60" x14ac:dyDescent="0.3">
      <c r="A293" s="70" t="s">
        <v>402</v>
      </c>
      <c r="B293" s="70" t="s">
        <v>339</v>
      </c>
      <c r="C293" s="71"/>
      <c r="D293" s="72"/>
      <c r="E293" s="73"/>
      <c r="F293" s="74"/>
      <c r="G293" s="71"/>
      <c r="H293" s="75"/>
      <c r="I293" s="76"/>
      <c r="J293" s="76"/>
      <c r="K293" s="36"/>
      <c r="L293" s="83"/>
      <c r="M293" s="83"/>
      <c r="N293" s="78"/>
      <c r="O293" s="85" t="s">
        <v>418</v>
      </c>
      <c r="P293" s="87">
        <v>43863.360567129632</v>
      </c>
      <c r="Q293" s="85" t="s">
        <v>430</v>
      </c>
      <c r="R293" s="85"/>
      <c r="S293" s="85"/>
      <c r="T293" s="85" t="s">
        <v>442</v>
      </c>
      <c r="U293" s="85"/>
      <c r="V293" s="88" t="s">
        <v>623</v>
      </c>
      <c r="W293" s="87">
        <v>43863.360567129632</v>
      </c>
      <c r="X293" s="90">
        <v>43863</v>
      </c>
      <c r="Y293" s="91" t="s">
        <v>2385</v>
      </c>
      <c r="Z293" s="88" t="s">
        <v>2761</v>
      </c>
      <c r="AA293" s="85"/>
      <c r="AB293" s="85"/>
      <c r="AC293" s="91" t="s">
        <v>3146</v>
      </c>
      <c r="AD293" s="85"/>
      <c r="AE293" s="85" t="b">
        <v>0</v>
      </c>
      <c r="AF293" s="85">
        <v>0</v>
      </c>
      <c r="AG293" s="91" t="s">
        <v>778</v>
      </c>
      <c r="AH293" s="85" t="b">
        <v>0</v>
      </c>
      <c r="AI293" s="85" t="s">
        <v>782</v>
      </c>
      <c r="AJ293" s="85"/>
      <c r="AK293" s="91" t="s">
        <v>778</v>
      </c>
      <c r="AL293" s="85" t="b">
        <v>0</v>
      </c>
      <c r="AM293" s="85">
        <v>38</v>
      </c>
      <c r="AN293" s="91" t="s">
        <v>755</v>
      </c>
      <c r="AO293" s="85" t="s">
        <v>786</v>
      </c>
      <c r="AP293" s="85" t="b">
        <v>0</v>
      </c>
      <c r="AQ293" s="91" t="s">
        <v>755</v>
      </c>
      <c r="AR293" s="85" t="s">
        <v>179</v>
      </c>
      <c r="AS293" s="85">
        <v>0</v>
      </c>
      <c r="AT293" s="85">
        <v>0</v>
      </c>
      <c r="AU293" s="85"/>
      <c r="AV293" s="85"/>
      <c r="AW293" s="85"/>
      <c r="AX293" s="85"/>
      <c r="AY293" s="85"/>
      <c r="AZ293" s="85"/>
      <c r="BA293" s="85"/>
      <c r="BB293" s="85"/>
      <c r="BC293" s="85"/>
      <c r="BD293" s="85"/>
      <c r="BE293" s="85"/>
      <c r="BF293" s="85"/>
      <c r="BG293" s="85"/>
      <c r="BH293" s="85"/>
    </row>
    <row r="294" spans="1:60" x14ac:dyDescent="0.3">
      <c r="A294" s="70" t="s">
        <v>269</v>
      </c>
      <c r="B294" s="70" t="s">
        <v>339</v>
      </c>
      <c r="C294" s="71"/>
      <c r="D294" s="72"/>
      <c r="E294" s="73"/>
      <c r="F294" s="74"/>
      <c r="G294" s="71"/>
      <c r="H294" s="75"/>
      <c r="I294" s="76"/>
      <c r="J294" s="76"/>
      <c r="K294" s="36"/>
      <c r="L294" s="83"/>
      <c r="M294" s="83"/>
      <c r="N294" s="78"/>
      <c r="O294" s="85" t="s">
        <v>418</v>
      </c>
      <c r="P294" s="87">
        <v>43863.361851851849</v>
      </c>
      <c r="Q294" s="85" t="s">
        <v>430</v>
      </c>
      <c r="R294" s="85"/>
      <c r="S294" s="85"/>
      <c r="T294" s="85" t="s">
        <v>442</v>
      </c>
      <c r="U294" s="85"/>
      <c r="V294" s="88" t="s">
        <v>497</v>
      </c>
      <c r="W294" s="87">
        <v>43863.361851851849</v>
      </c>
      <c r="X294" s="90">
        <v>43863</v>
      </c>
      <c r="Y294" s="91" t="s">
        <v>2386</v>
      </c>
      <c r="Z294" s="88" t="s">
        <v>2762</v>
      </c>
      <c r="AA294" s="85"/>
      <c r="AB294" s="85"/>
      <c r="AC294" s="91" t="s">
        <v>3147</v>
      </c>
      <c r="AD294" s="85"/>
      <c r="AE294" s="85" t="b">
        <v>0</v>
      </c>
      <c r="AF294" s="85">
        <v>0</v>
      </c>
      <c r="AG294" s="91" t="s">
        <v>778</v>
      </c>
      <c r="AH294" s="85" t="b">
        <v>0</v>
      </c>
      <c r="AI294" s="85" t="s">
        <v>782</v>
      </c>
      <c r="AJ294" s="85"/>
      <c r="AK294" s="91" t="s">
        <v>778</v>
      </c>
      <c r="AL294" s="85" t="b">
        <v>0</v>
      </c>
      <c r="AM294" s="85">
        <v>38</v>
      </c>
      <c r="AN294" s="91" t="s">
        <v>755</v>
      </c>
      <c r="AO294" s="85" t="s">
        <v>787</v>
      </c>
      <c r="AP294" s="85" t="b">
        <v>0</v>
      </c>
      <c r="AQ294" s="91" t="s">
        <v>755</v>
      </c>
      <c r="AR294" s="85" t="s">
        <v>179</v>
      </c>
      <c r="AS294" s="85">
        <v>0</v>
      </c>
      <c r="AT294" s="85">
        <v>0</v>
      </c>
      <c r="AU294" s="85"/>
      <c r="AV294" s="85"/>
      <c r="AW294" s="85"/>
      <c r="AX294" s="85"/>
      <c r="AY294" s="85"/>
      <c r="AZ294" s="85"/>
      <c r="BA294" s="85"/>
      <c r="BB294" s="85"/>
      <c r="BC294" s="85"/>
      <c r="BD294" s="85"/>
      <c r="BE294" s="85"/>
      <c r="BF294" s="85"/>
      <c r="BG294" s="85"/>
      <c r="BH294" s="85"/>
    </row>
    <row r="295" spans="1:60" x14ac:dyDescent="0.3">
      <c r="A295" s="70" t="s">
        <v>1822</v>
      </c>
      <c r="B295" s="70" t="s">
        <v>339</v>
      </c>
      <c r="C295" s="71"/>
      <c r="D295" s="72"/>
      <c r="E295" s="73"/>
      <c r="F295" s="74"/>
      <c r="G295" s="71"/>
      <c r="H295" s="75"/>
      <c r="I295" s="76"/>
      <c r="J295" s="76"/>
      <c r="K295" s="36"/>
      <c r="L295" s="83"/>
      <c r="M295" s="83"/>
      <c r="N295" s="78"/>
      <c r="O295" s="85" t="s">
        <v>418</v>
      </c>
      <c r="P295" s="87">
        <v>43863.362569444442</v>
      </c>
      <c r="Q295" s="85" t="s">
        <v>430</v>
      </c>
      <c r="R295" s="85"/>
      <c r="S295" s="85"/>
      <c r="T295" s="85" t="s">
        <v>442</v>
      </c>
      <c r="U295" s="85"/>
      <c r="V295" s="88" t="s">
        <v>2086</v>
      </c>
      <c r="W295" s="87">
        <v>43863.362569444442</v>
      </c>
      <c r="X295" s="90">
        <v>43863</v>
      </c>
      <c r="Y295" s="91" t="s">
        <v>2387</v>
      </c>
      <c r="Z295" s="88" t="s">
        <v>2763</v>
      </c>
      <c r="AA295" s="85"/>
      <c r="AB295" s="85"/>
      <c r="AC295" s="91" t="s">
        <v>3148</v>
      </c>
      <c r="AD295" s="85"/>
      <c r="AE295" s="85" t="b">
        <v>0</v>
      </c>
      <c r="AF295" s="85">
        <v>0</v>
      </c>
      <c r="AG295" s="91" t="s">
        <v>778</v>
      </c>
      <c r="AH295" s="85" t="b">
        <v>0</v>
      </c>
      <c r="AI295" s="85" t="s">
        <v>782</v>
      </c>
      <c r="AJ295" s="85"/>
      <c r="AK295" s="91" t="s">
        <v>778</v>
      </c>
      <c r="AL295" s="85" t="b">
        <v>0</v>
      </c>
      <c r="AM295" s="85">
        <v>38</v>
      </c>
      <c r="AN295" s="91" t="s">
        <v>755</v>
      </c>
      <c r="AO295" s="85" t="s">
        <v>787</v>
      </c>
      <c r="AP295" s="85" t="b">
        <v>0</v>
      </c>
      <c r="AQ295" s="91" t="s">
        <v>755</v>
      </c>
      <c r="AR295" s="85" t="s">
        <v>179</v>
      </c>
      <c r="AS295" s="85">
        <v>0</v>
      </c>
      <c r="AT295" s="85">
        <v>0</v>
      </c>
      <c r="AU295" s="85"/>
      <c r="AV295" s="85"/>
      <c r="AW295" s="85"/>
      <c r="AX295" s="85"/>
      <c r="AY295" s="85"/>
      <c r="AZ295" s="85"/>
      <c r="BA295" s="85"/>
      <c r="BB295" s="85"/>
      <c r="BC295" s="85"/>
      <c r="BD295" s="85"/>
      <c r="BE295" s="85"/>
      <c r="BF295" s="85"/>
      <c r="BG295" s="85"/>
      <c r="BH295" s="85"/>
    </row>
    <row r="296" spans="1:60" x14ac:dyDescent="0.3">
      <c r="A296" s="70" t="s">
        <v>1823</v>
      </c>
      <c r="B296" s="70" t="s">
        <v>339</v>
      </c>
      <c r="C296" s="71"/>
      <c r="D296" s="72"/>
      <c r="E296" s="73"/>
      <c r="F296" s="74"/>
      <c r="G296" s="71"/>
      <c r="H296" s="75"/>
      <c r="I296" s="76"/>
      <c r="J296" s="76"/>
      <c r="K296" s="36"/>
      <c r="L296" s="83"/>
      <c r="M296" s="83"/>
      <c r="N296" s="78"/>
      <c r="O296" s="85" t="s">
        <v>418</v>
      </c>
      <c r="P296" s="87">
        <v>43863.362905092596</v>
      </c>
      <c r="Q296" s="85" t="s">
        <v>430</v>
      </c>
      <c r="R296" s="85"/>
      <c r="S296" s="85"/>
      <c r="T296" s="85" t="s">
        <v>442</v>
      </c>
      <c r="U296" s="85"/>
      <c r="V296" s="88" t="s">
        <v>2087</v>
      </c>
      <c r="W296" s="87">
        <v>43863.362905092596</v>
      </c>
      <c r="X296" s="90">
        <v>43863</v>
      </c>
      <c r="Y296" s="91" t="s">
        <v>2388</v>
      </c>
      <c r="Z296" s="88" t="s">
        <v>2764</v>
      </c>
      <c r="AA296" s="85"/>
      <c r="AB296" s="85"/>
      <c r="AC296" s="91" t="s">
        <v>3149</v>
      </c>
      <c r="AD296" s="85"/>
      <c r="AE296" s="85" t="b">
        <v>0</v>
      </c>
      <c r="AF296" s="85">
        <v>0</v>
      </c>
      <c r="AG296" s="91" t="s">
        <v>778</v>
      </c>
      <c r="AH296" s="85" t="b">
        <v>0</v>
      </c>
      <c r="AI296" s="85" t="s">
        <v>782</v>
      </c>
      <c r="AJ296" s="85"/>
      <c r="AK296" s="91" t="s">
        <v>778</v>
      </c>
      <c r="AL296" s="85" t="b">
        <v>0</v>
      </c>
      <c r="AM296" s="85">
        <v>38</v>
      </c>
      <c r="AN296" s="91" t="s">
        <v>755</v>
      </c>
      <c r="AO296" s="85" t="s">
        <v>786</v>
      </c>
      <c r="AP296" s="85" t="b">
        <v>0</v>
      </c>
      <c r="AQ296" s="91" t="s">
        <v>755</v>
      </c>
      <c r="AR296" s="85" t="s">
        <v>179</v>
      </c>
      <c r="AS296" s="85">
        <v>0</v>
      </c>
      <c r="AT296" s="85">
        <v>0</v>
      </c>
      <c r="AU296" s="85"/>
      <c r="AV296" s="85"/>
      <c r="AW296" s="85"/>
      <c r="AX296" s="85"/>
      <c r="AY296" s="85"/>
      <c r="AZ296" s="85"/>
      <c r="BA296" s="85"/>
      <c r="BB296" s="85"/>
      <c r="BC296" s="85"/>
      <c r="BD296" s="85"/>
      <c r="BE296" s="85"/>
      <c r="BF296" s="85"/>
      <c r="BG296" s="85"/>
      <c r="BH296" s="85"/>
    </row>
    <row r="297" spans="1:60" x14ac:dyDescent="0.3">
      <c r="A297" s="70" t="s">
        <v>1824</v>
      </c>
      <c r="B297" s="70" t="s">
        <v>405</v>
      </c>
      <c r="C297" s="71"/>
      <c r="D297" s="72"/>
      <c r="E297" s="73"/>
      <c r="F297" s="74"/>
      <c r="G297" s="71"/>
      <c r="H297" s="75"/>
      <c r="I297" s="76"/>
      <c r="J297" s="76"/>
      <c r="K297" s="36"/>
      <c r="L297" s="83"/>
      <c r="M297" s="83"/>
      <c r="N297" s="78"/>
      <c r="O297" s="85" t="s">
        <v>418</v>
      </c>
      <c r="P297" s="87">
        <v>43863.364421296297</v>
      </c>
      <c r="Q297" s="85" t="s">
        <v>431</v>
      </c>
      <c r="R297" s="85"/>
      <c r="S297" s="85"/>
      <c r="T297" s="85"/>
      <c r="U297" s="85"/>
      <c r="V297" s="88" t="s">
        <v>2088</v>
      </c>
      <c r="W297" s="87">
        <v>43863.364421296297</v>
      </c>
      <c r="X297" s="90">
        <v>43863</v>
      </c>
      <c r="Y297" s="91" t="s">
        <v>2389</v>
      </c>
      <c r="Z297" s="88" t="s">
        <v>2765</v>
      </c>
      <c r="AA297" s="85"/>
      <c r="AB297" s="85"/>
      <c r="AC297" s="91" t="s">
        <v>3150</v>
      </c>
      <c r="AD297" s="85"/>
      <c r="AE297" s="85" t="b">
        <v>0</v>
      </c>
      <c r="AF297" s="85">
        <v>0</v>
      </c>
      <c r="AG297" s="91" t="s">
        <v>778</v>
      </c>
      <c r="AH297" s="85" t="b">
        <v>0</v>
      </c>
      <c r="AI297" s="85" t="s">
        <v>782</v>
      </c>
      <c r="AJ297" s="85"/>
      <c r="AK297" s="91" t="s">
        <v>778</v>
      </c>
      <c r="AL297" s="85" t="b">
        <v>0</v>
      </c>
      <c r="AM297" s="85">
        <v>31</v>
      </c>
      <c r="AN297" s="91" t="s">
        <v>773</v>
      </c>
      <c r="AO297" s="85" t="s">
        <v>786</v>
      </c>
      <c r="AP297" s="85" t="b">
        <v>0</v>
      </c>
      <c r="AQ297" s="91" t="s">
        <v>773</v>
      </c>
      <c r="AR297" s="85" t="s">
        <v>179</v>
      </c>
      <c r="AS297" s="85">
        <v>0</v>
      </c>
      <c r="AT297" s="85">
        <v>0</v>
      </c>
      <c r="AU297" s="85"/>
      <c r="AV297" s="85"/>
      <c r="AW297" s="85"/>
      <c r="AX297" s="85"/>
      <c r="AY297" s="85"/>
      <c r="AZ297" s="85"/>
      <c r="BA297" s="85"/>
      <c r="BB297" s="85"/>
      <c r="BC297" s="85"/>
      <c r="BD297" s="85"/>
      <c r="BE297" s="85"/>
      <c r="BF297" s="85"/>
      <c r="BG297" s="85"/>
      <c r="BH297" s="85"/>
    </row>
    <row r="298" spans="1:60" x14ac:dyDescent="0.3">
      <c r="A298" s="70" t="s">
        <v>217</v>
      </c>
      <c r="B298" s="70" t="s">
        <v>339</v>
      </c>
      <c r="C298" s="71"/>
      <c r="D298" s="72"/>
      <c r="E298" s="73"/>
      <c r="F298" s="74"/>
      <c r="G298" s="71"/>
      <c r="H298" s="75"/>
      <c r="I298" s="76"/>
      <c r="J298" s="76"/>
      <c r="K298" s="36"/>
      <c r="L298" s="83"/>
      <c r="M298" s="83"/>
      <c r="N298" s="78"/>
      <c r="O298" s="85" t="s">
        <v>418</v>
      </c>
      <c r="P298" s="87">
        <v>43863.364571759259</v>
      </c>
      <c r="Q298" s="85" t="s">
        <v>430</v>
      </c>
      <c r="R298" s="85"/>
      <c r="S298" s="85"/>
      <c r="T298" s="85" t="s">
        <v>442</v>
      </c>
      <c r="U298" s="85"/>
      <c r="V298" s="88" t="s">
        <v>446</v>
      </c>
      <c r="W298" s="87">
        <v>43863.364571759259</v>
      </c>
      <c r="X298" s="90">
        <v>43863</v>
      </c>
      <c r="Y298" s="91" t="s">
        <v>2390</v>
      </c>
      <c r="Z298" s="88" t="s">
        <v>2766</v>
      </c>
      <c r="AA298" s="85"/>
      <c r="AB298" s="85"/>
      <c r="AC298" s="91" t="s">
        <v>3151</v>
      </c>
      <c r="AD298" s="85"/>
      <c r="AE298" s="85" t="b">
        <v>0</v>
      </c>
      <c r="AF298" s="85">
        <v>0</v>
      </c>
      <c r="AG298" s="91" t="s">
        <v>778</v>
      </c>
      <c r="AH298" s="85" t="b">
        <v>0</v>
      </c>
      <c r="AI298" s="85" t="s">
        <v>782</v>
      </c>
      <c r="AJ298" s="85"/>
      <c r="AK298" s="91" t="s">
        <v>778</v>
      </c>
      <c r="AL298" s="85" t="b">
        <v>0</v>
      </c>
      <c r="AM298" s="85">
        <v>38</v>
      </c>
      <c r="AN298" s="91" t="s">
        <v>755</v>
      </c>
      <c r="AO298" s="85" t="s">
        <v>787</v>
      </c>
      <c r="AP298" s="85" t="b">
        <v>0</v>
      </c>
      <c r="AQ298" s="91" t="s">
        <v>755</v>
      </c>
      <c r="AR298" s="85" t="s">
        <v>179</v>
      </c>
      <c r="AS298" s="85">
        <v>0</v>
      </c>
      <c r="AT298" s="85">
        <v>0</v>
      </c>
      <c r="AU298" s="85"/>
      <c r="AV298" s="85"/>
      <c r="AW298" s="85"/>
      <c r="AX298" s="85"/>
      <c r="AY298" s="85"/>
      <c r="AZ298" s="85"/>
      <c r="BA298" s="85"/>
      <c r="BB298" s="85"/>
      <c r="BC298" s="85"/>
      <c r="BD298" s="85"/>
      <c r="BE298" s="85"/>
      <c r="BF298" s="85"/>
      <c r="BG298" s="85"/>
      <c r="BH298" s="85"/>
    </row>
    <row r="299" spans="1:60" x14ac:dyDescent="0.3">
      <c r="A299" s="70" t="s">
        <v>1825</v>
      </c>
      <c r="B299" s="70" t="s">
        <v>339</v>
      </c>
      <c r="C299" s="71"/>
      <c r="D299" s="72"/>
      <c r="E299" s="73"/>
      <c r="F299" s="74"/>
      <c r="G299" s="71"/>
      <c r="H299" s="75"/>
      <c r="I299" s="76"/>
      <c r="J299" s="76"/>
      <c r="K299" s="36"/>
      <c r="L299" s="83"/>
      <c r="M299" s="83"/>
      <c r="N299" s="78"/>
      <c r="O299" s="85" t="s">
        <v>418</v>
      </c>
      <c r="P299" s="87">
        <v>43863.364733796298</v>
      </c>
      <c r="Q299" s="85" t="s">
        <v>430</v>
      </c>
      <c r="R299" s="85"/>
      <c r="S299" s="85"/>
      <c r="T299" s="85" t="s">
        <v>442</v>
      </c>
      <c r="U299" s="85"/>
      <c r="V299" s="88" t="s">
        <v>2089</v>
      </c>
      <c r="W299" s="87">
        <v>43863.364733796298</v>
      </c>
      <c r="X299" s="90">
        <v>43863</v>
      </c>
      <c r="Y299" s="91" t="s">
        <v>2391</v>
      </c>
      <c r="Z299" s="88" t="s">
        <v>2767</v>
      </c>
      <c r="AA299" s="85"/>
      <c r="AB299" s="85"/>
      <c r="AC299" s="91" t="s">
        <v>3152</v>
      </c>
      <c r="AD299" s="85"/>
      <c r="AE299" s="85" t="b">
        <v>0</v>
      </c>
      <c r="AF299" s="85">
        <v>0</v>
      </c>
      <c r="AG299" s="91" t="s">
        <v>778</v>
      </c>
      <c r="AH299" s="85" t="b">
        <v>0</v>
      </c>
      <c r="AI299" s="85" t="s">
        <v>782</v>
      </c>
      <c r="AJ299" s="85"/>
      <c r="AK299" s="91" t="s">
        <v>778</v>
      </c>
      <c r="AL299" s="85" t="b">
        <v>0</v>
      </c>
      <c r="AM299" s="85">
        <v>38</v>
      </c>
      <c r="AN299" s="91" t="s">
        <v>755</v>
      </c>
      <c r="AO299" s="85" t="s">
        <v>786</v>
      </c>
      <c r="AP299" s="85" t="b">
        <v>0</v>
      </c>
      <c r="AQ299" s="91" t="s">
        <v>755</v>
      </c>
      <c r="AR299" s="85" t="s">
        <v>179</v>
      </c>
      <c r="AS299" s="85">
        <v>0</v>
      </c>
      <c r="AT299" s="85">
        <v>0</v>
      </c>
      <c r="AU299" s="85"/>
      <c r="AV299" s="85"/>
      <c r="AW299" s="85"/>
      <c r="AX299" s="85"/>
      <c r="AY299" s="85"/>
      <c r="AZ299" s="85"/>
      <c r="BA299" s="85"/>
      <c r="BB299" s="85"/>
      <c r="BC299" s="85"/>
      <c r="BD299" s="85"/>
      <c r="BE299" s="85"/>
      <c r="BF299" s="85"/>
      <c r="BG299" s="85"/>
      <c r="BH299" s="85"/>
    </row>
    <row r="300" spans="1:60" x14ac:dyDescent="0.3">
      <c r="A300" s="70" t="s">
        <v>361</v>
      </c>
      <c r="B300" s="70" t="s">
        <v>404</v>
      </c>
      <c r="C300" s="71"/>
      <c r="D300" s="72"/>
      <c r="E300" s="73"/>
      <c r="F300" s="74"/>
      <c r="G300" s="71"/>
      <c r="H300" s="75"/>
      <c r="I300" s="76"/>
      <c r="J300" s="76"/>
      <c r="K300" s="36"/>
      <c r="L300" s="83"/>
      <c r="M300" s="83"/>
      <c r="N300" s="78"/>
      <c r="O300" s="85" t="s">
        <v>418</v>
      </c>
      <c r="P300" s="87">
        <v>43863.006192129629</v>
      </c>
      <c r="Q300" s="85" t="s">
        <v>1898</v>
      </c>
      <c r="R300" s="85"/>
      <c r="S300" s="85"/>
      <c r="T300" s="85"/>
      <c r="U300" s="85"/>
      <c r="V300" s="88" t="s">
        <v>445</v>
      </c>
      <c r="W300" s="87">
        <v>43863.006192129629</v>
      </c>
      <c r="X300" s="90">
        <v>43863</v>
      </c>
      <c r="Y300" s="91" t="s">
        <v>2392</v>
      </c>
      <c r="Z300" s="88" t="s">
        <v>2768</v>
      </c>
      <c r="AA300" s="85"/>
      <c r="AB300" s="85"/>
      <c r="AC300" s="91" t="s">
        <v>3153</v>
      </c>
      <c r="AD300" s="85"/>
      <c r="AE300" s="85" t="b">
        <v>0</v>
      </c>
      <c r="AF300" s="85">
        <v>0</v>
      </c>
      <c r="AG300" s="91" t="s">
        <v>778</v>
      </c>
      <c r="AH300" s="85" t="b">
        <v>0</v>
      </c>
      <c r="AI300" s="85" t="s">
        <v>782</v>
      </c>
      <c r="AJ300" s="85"/>
      <c r="AK300" s="91" t="s">
        <v>778</v>
      </c>
      <c r="AL300" s="85" t="b">
        <v>0</v>
      </c>
      <c r="AM300" s="85">
        <v>91</v>
      </c>
      <c r="AN300" s="91" t="s">
        <v>3265</v>
      </c>
      <c r="AO300" s="85" t="s">
        <v>792</v>
      </c>
      <c r="AP300" s="85" t="b">
        <v>0</v>
      </c>
      <c r="AQ300" s="91" t="s">
        <v>3265</v>
      </c>
      <c r="AR300" s="85" t="s">
        <v>179</v>
      </c>
      <c r="AS300" s="85">
        <v>0</v>
      </c>
      <c r="AT300" s="85">
        <v>0</v>
      </c>
      <c r="AU300" s="85"/>
      <c r="AV300" s="85"/>
      <c r="AW300" s="85"/>
      <c r="AX300" s="85"/>
      <c r="AY300" s="85"/>
      <c r="AZ300" s="85"/>
      <c r="BA300" s="85"/>
      <c r="BB300" s="85"/>
      <c r="BC300" s="85"/>
      <c r="BD300" s="85"/>
      <c r="BE300" s="85"/>
      <c r="BF300" s="85"/>
      <c r="BG300" s="85"/>
      <c r="BH300" s="85"/>
    </row>
    <row r="301" spans="1:60" x14ac:dyDescent="0.3">
      <c r="A301" s="70" t="s">
        <v>361</v>
      </c>
      <c r="B301" s="70" t="s">
        <v>405</v>
      </c>
      <c r="C301" s="71"/>
      <c r="D301" s="72"/>
      <c r="E301" s="73"/>
      <c r="F301" s="74"/>
      <c r="G301" s="71"/>
      <c r="H301" s="75"/>
      <c r="I301" s="76"/>
      <c r="J301" s="76"/>
      <c r="K301" s="36"/>
      <c r="L301" s="83"/>
      <c r="M301" s="83"/>
      <c r="N301" s="78"/>
      <c r="O301" s="85" t="s">
        <v>418</v>
      </c>
      <c r="P301" s="87">
        <v>43863.366064814814</v>
      </c>
      <c r="Q301" s="85" t="s">
        <v>431</v>
      </c>
      <c r="R301" s="85"/>
      <c r="S301" s="85"/>
      <c r="T301" s="85"/>
      <c r="U301" s="85"/>
      <c r="V301" s="88" t="s">
        <v>445</v>
      </c>
      <c r="W301" s="87">
        <v>43863.366064814814</v>
      </c>
      <c r="X301" s="90">
        <v>43863</v>
      </c>
      <c r="Y301" s="91" t="s">
        <v>2393</v>
      </c>
      <c r="Z301" s="88" t="s">
        <v>2769</v>
      </c>
      <c r="AA301" s="85"/>
      <c r="AB301" s="85"/>
      <c r="AC301" s="91" t="s">
        <v>3154</v>
      </c>
      <c r="AD301" s="85"/>
      <c r="AE301" s="85" t="b">
        <v>0</v>
      </c>
      <c r="AF301" s="85">
        <v>0</v>
      </c>
      <c r="AG301" s="91" t="s">
        <v>778</v>
      </c>
      <c r="AH301" s="85" t="b">
        <v>0</v>
      </c>
      <c r="AI301" s="85" t="s">
        <v>782</v>
      </c>
      <c r="AJ301" s="85"/>
      <c r="AK301" s="91" t="s">
        <v>778</v>
      </c>
      <c r="AL301" s="85" t="b">
        <v>0</v>
      </c>
      <c r="AM301" s="85">
        <v>31</v>
      </c>
      <c r="AN301" s="91" t="s">
        <v>773</v>
      </c>
      <c r="AO301" s="85" t="s">
        <v>792</v>
      </c>
      <c r="AP301" s="85" t="b">
        <v>0</v>
      </c>
      <c r="AQ301" s="91" t="s">
        <v>773</v>
      </c>
      <c r="AR301" s="85" t="s">
        <v>179</v>
      </c>
      <c r="AS301" s="85">
        <v>0</v>
      </c>
      <c r="AT301" s="85">
        <v>0</v>
      </c>
      <c r="AU301" s="85"/>
      <c r="AV301" s="85"/>
      <c r="AW301" s="85"/>
      <c r="AX301" s="85"/>
      <c r="AY301" s="85"/>
      <c r="AZ301" s="85"/>
      <c r="BA301" s="85"/>
      <c r="BB301" s="85"/>
      <c r="BC301" s="85"/>
      <c r="BD301" s="85"/>
      <c r="BE301" s="85"/>
      <c r="BF301" s="85"/>
      <c r="BG301" s="85"/>
      <c r="BH301" s="85"/>
    </row>
    <row r="302" spans="1:60" x14ac:dyDescent="0.3">
      <c r="A302" s="70" t="s">
        <v>1826</v>
      </c>
      <c r="B302" s="70" t="s">
        <v>333</v>
      </c>
      <c r="C302" s="71"/>
      <c r="D302" s="72"/>
      <c r="E302" s="73"/>
      <c r="F302" s="74"/>
      <c r="G302" s="71"/>
      <c r="H302" s="75"/>
      <c r="I302" s="76"/>
      <c r="J302" s="76"/>
      <c r="K302" s="36"/>
      <c r="L302" s="83"/>
      <c r="M302" s="83"/>
      <c r="N302" s="78"/>
      <c r="O302" s="85" t="s">
        <v>418</v>
      </c>
      <c r="P302" s="87">
        <v>43862.842002314814</v>
      </c>
      <c r="Q302" s="85" t="s">
        <v>1903</v>
      </c>
      <c r="R302" s="85"/>
      <c r="S302" s="85"/>
      <c r="T302" s="85" t="s">
        <v>442</v>
      </c>
      <c r="U302" s="85"/>
      <c r="V302" s="88" t="s">
        <v>2090</v>
      </c>
      <c r="W302" s="87">
        <v>43862.842002314814</v>
      </c>
      <c r="X302" s="90">
        <v>43862</v>
      </c>
      <c r="Y302" s="91" t="s">
        <v>2394</v>
      </c>
      <c r="Z302" s="88" t="s">
        <v>2770</v>
      </c>
      <c r="AA302" s="85"/>
      <c r="AB302" s="85"/>
      <c r="AC302" s="91" t="s">
        <v>3155</v>
      </c>
      <c r="AD302" s="85"/>
      <c r="AE302" s="85" t="b">
        <v>0</v>
      </c>
      <c r="AF302" s="85">
        <v>0</v>
      </c>
      <c r="AG302" s="91" t="s">
        <v>778</v>
      </c>
      <c r="AH302" s="85" t="b">
        <v>0</v>
      </c>
      <c r="AI302" s="85" t="s">
        <v>782</v>
      </c>
      <c r="AJ302" s="85"/>
      <c r="AK302" s="91" t="s">
        <v>778</v>
      </c>
      <c r="AL302" s="85" t="b">
        <v>0</v>
      </c>
      <c r="AM302" s="85">
        <v>45</v>
      </c>
      <c r="AN302" s="91" t="s">
        <v>3258</v>
      </c>
      <c r="AO302" s="85" t="s">
        <v>789</v>
      </c>
      <c r="AP302" s="85" t="b">
        <v>0</v>
      </c>
      <c r="AQ302" s="91" t="s">
        <v>3258</v>
      </c>
      <c r="AR302" s="85" t="s">
        <v>179</v>
      </c>
      <c r="AS302" s="85">
        <v>0</v>
      </c>
      <c r="AT302" s="85">
        <v>0</v>
      </c>
      <c r="AU302" s="85"/>
      <c r="AV302" s="85"/>
      <c r="AW302" s="85"/>
      <c r="AX302" s="85"/>
      <c r="AY302" s="85"/>
      <c r="AZ302" s="85"/>
      <c r="BA302" s="85"/>
      <c r="BB302" s="85"/>
      <c r="BC302" s="85"/>
      <c r="BD302" s="85"/>
      <c r="BE302" s="85"/>
      <c r="BF302" s="85"/>
      <c r="BG302" s="85"/>
      <c r="BH302" s="85"/>
    </row>
    <row r="303" spans="1:60" x14ac:dyDescent="0.3">
      <c r="A303" s="70" t="s">
        <v>1826</v>
      </c>
      <c r="B303" s="70" t="s">
        <v>1845</v>
      </c>
      <c r="C303" s="71"/>
      <c r="D303" s="72"/>
      <c r="E303" s="73"/>
      <c r="F303" s="74"/>
      <c r="G303" s="71"/>
      <c r="H303" s="75"/>
      <c r="I303" s="76"/>
      <c r="J303" s="76"/>
      <c r="K303" s="36"/>
      <c r="L303" s="83"/>
      <c r="M303" s="83"/>
      <c r="N303" s="78"/>
      <c r="O303" s="85" t="s">
        <v>418</v>
      </c>
      <c r="P303" s="87">
        <v>43863.367824074077</v>
      </c>
      <c r="Q303" s="85" t="s">
        <v>1916</v>
      </c>
      <c r="R303" s="85"/>
      <c r="S303" s="85"/>
      <c r="T303" s="85"/>
      <c r="U303" s="85"/>
      <c r="V303" s="88" t="s">
        <v>2090</v>
      </c>
      <c r="W303" s="87">
        <v>43863.367824074077</v>
      </c>
      <c r="X303" s="90">
        <v>43863</v>
      </c>
      <c r="Y303" s="91" t="s">
        <v>2395</v>
      </c>
      <c r="Z303" s="88" t="s">
        <v>2771</v>
      </c>
      <c r="AA303" s="85"/>
      <c r="AB303" s="85"/>
      <c r="AC303" s="91" t="s">
        <v>3156</v>
      </c>
      <c r="AD303" s="85"/>
      <c r="AE303" s="85" t="b">
        <v>0</v>
      </c>
      <c r="AF303" s="85">
        <v>0</v>
      </c>
      <c r="AG303" s="91" t="s">
        <v>778</v>
      </c>
      <c r="AH303" s="85" t="b">
        <v>0</v>
      </c>
      <c r="AI303" s="85" t="s">
        <v>782</v>
      </c>
      <c r="AJ303" s="85"/>
      <c r="AK303" s="91" t="s">
        <v>778</v>
      </c>
      <c r="AL303" s="85" t="b">
        <v>0</v>
      </c>
      <c r="AM303" s="85">
        <v>10</v>
      </c>
      <c r="AN303" s="91" t="s">
        <v>3200</v>
      </c>
      <c r="AO303" s="85" t="s">
        <v>789</v>
      </c>
      <c r="AP303" s="85" t="b">
        <v>0</v>
      </c>
      <c r="AQ303" s="91" t="s">
        <v>3200</v>
      </c>
      <c r="AR303" s="85" t="s">
        <v>179</v>
      </c>
      <c r="AS303" s="85">
        <v>0</v>
      </c>
      <c r="AT303" s="85">
        <v>0</v>
      </c>
      <c r="AU303" s="85"/>
      <c r="AV303" s="85"/>
      <c r="AW303" s="85"/>
      <c r="AX303" s="85"/>
      <c r="AY303" s="85"/>
      <c r="AZ303" s="85"/>
      <c r="BA303" s="85"/>
      <c r="BB303" s="85"/>
      <c r="BC303" s="85"/>
      <c r="BD303" s="85"/>
      <c r="BE303" s="85"/>
      <c r="BF303" s="85"/>
      <c r="BG303" s="85"/>
      <c r="BH303" s="85"/>
    </row>
    <row r="304" spans="1:60" x14ac:dyDescent="0.3">
      <c r="A304" s="70" t="s">
        <v>1827</v>
      </c>
      <c r="B304" s="70" t="s">
        <v>339</v>
      </c>
      <c r="C304" s="71"/>
      <c r="D304" s="72"/>
      <c r="E304" s="73"/>
      <c r="F304" s="74"/>
      <c r="G304" s="71"/>
      <c r="H304" s="75"/>
      <c r="I304" s="76"/>
      <c r="J304" s="76"/>
      <c r="K304" s="36"/>
      <c r="L304" s="83"/>
      <c r="M304" s="83"/>
      <c r="N304" s="78"/>
      <c r="O304" s="85" t="s">
        <v>418</v>
      </c>
      <c r="P304" s="87">
        <v>43863.37054398148</v>
      </c>
      <c r="Q304" s="85" t="s">
        <v>430</v>
      </c>
      <c r="R304" s="85"/>
      <c r="S304" s="85"/>
      <c r="T304" s="85" t="s">
        <v>442</v>
      </c>
      <c r="U304" s="85"/>
      <c r="V304" s="88" t="s">
        <v>2091</v>
      </c>
      <c r="W304" s="87">
        <v>43863.37054398148</v>
      </c>
      <c r="X304" s="90">
        <v>43863</v>
      </c>
      <c r="Y304" s="91" t="s">
        <v>2396</v>
      </c>
      <c r="Z304" s="88" t="s">
        <v>2772</v>
      </c>
      <c r="AA304" s="85"/>
      <c r="AB304" s="85"/>
      <c r="AC304" s="91" t="s">
        <v>3157</v>
      </c>
      <c r="AD304" s="85"/>
      <c r="AE304" s="85" t="b">
        <v>0</v>
      </c>
      <c r="AF304" s="85">
        <v>0</v>
      </c>
      <c r="AG304" s="91" t="s">
        <v>778</v>
      </c>
      <c r="AH304" s="85" t="b">
        <v>0</v>
      </c>
      <c r="AI304" s="85" t="s">
        <v>782</v>
      </c>
      <c r="AJ304" s="85"/>
      <c r="AK304" s="91" t="s">
        <v>778</v>
      </c>
      <c r="AL304" s="85" t="b">
        <v>0</v>
      </c>
      <c r="AM304" s="85">
        <v>38</v>
      </c>
      <c r="AN304" s="91" t="s">
        <v>755</v>
      </c>
      <c r="AO304" s="85" t="s">
        <v>787</v>
      </c>
      <c r="AP304" s="85" t="b">
        <v>0</v>
      </c>
      <c r="AQ304" s="91" t="s">
        <v>755</v>
      </c>
      <c r="AR304" s="85" t="s">
        <v>179</v>
      </c>
      <c r="AS304" s="85">
        <v>0</v>
      </c>
      <c r="AT304" s="85">
        <v>0</v>
      </c>
      <c r="AU304" s="85"/>
      <c r="AV304" s="85"/>
      <c r="AW304" s="85"/>
      <c r="AX304" s="85"/>
      <c r="AY304" s="85"/>
      <c r="AZ304" s="85"/>
      <c r="BA304" s="85"/>
      <c r="BB304" s="85"/>
      <c r="BC304" s="85"/>
      <c r="BD304" s="85"/>
      <c r="BE304" s="85"/>
      <c r="BF304" s="85"/>
      <c r="BG304" s="85"/>
      <c r="BH304" s="85"/>
    </row>
    <row r="305" spans="1:60" x14ac:dyDescent="0.3">
      <c r="A305" s="70" t="s">
        <v>1828</v>
      </c>
      <c r="B305" s="70" t="s">
        <v>339</v>
      </c>
      <c r="C305" s="71"/>
      <c r="D305" s="72"/>
      <c r="E305" s="73"/>
      <c r="F305" s="74"/>
      <c r="G305" s="71"/>
      <c r="H305" s="75"/>
      <c r="I305" s="76"/>
      <c r="J305" s="76"/>
      <c r="K305" s="36"/>
      <c r="L305" s="83"/>
      <c r="M305" s="83"/>
      <c r="N305" s="78"/>
      <c r="O305" s="85" t="s">
        <v>418</v>
      </c>
      <c r="P305" s="87">
        <v>43863.370636574073</v>
      </c>
      <c r="Q305" s="85" t="s">
        <v>430</v>
      </c>
      <c r="R305" s="85"/>
      <c r="S305" s="85"/>
      <c r="T305" s="85" t="s">
        <v>442</v>
      </c>
      <c r="U305" s="85"/>
      <c r="V305" s="88" t="s">
        <v>2092</v>
      </c>
      <c r="W305" s="87">
        <v>43863.370636574073</v>
      </c>
      <c r="X305" s="90">
        <v>43863</v>
      </c>
      <c r="Y305" s="91" t="s">
        <v>2397</v>
      </c>
      <c r="Z305" s="88" t="s">
        <v>2773</v>
      </c>
      <c r="AA305" s="85"/>
      <c r="AB305" s="85"/>
      <c r="AC305" s="91" t="s">
        <v>3158</v>
      </c>
      <c r="AD305" s="85"/>
      <c r="AE305" s="85" t="b">
        <v>0</v>
      </c>
      <c r="AF305" s="85">
        <v>0</v>
      </c>
      <c r="AG305" s="91" t="s">
        <v>778</v>
      </c>
      <c r="AH305" s="85" t="b">
        <v>0</v>
      </c>
      <c r="AI305" s="85" t="s">
        <v>782</v>
      </c>
      <c r="AJ305" s="85"/>
      <c r="AK305" s="91" t="s">
        <v>778</v>
      </c>
      <c r="AL305" s="85" t="b">
        <v>0</v>
      </c>
      <c r="AM305" s="85">
        <v>38</v>
      </c>
      <c r="AN305" s="91" t="s">
        <v>755</v>
      </c>
      <c r="AO305" s="85" t="s">
        <v>786</v>
      </c>
      <c r="AP305" s="85" t="b">
        <v>0</v>
      </c>
      <c r="AQ305" s="91" t="s">
        <v>755</v>
      </c>
      <c r="AR305" s="85" t="s">
        <v>179</v>
      </c>
      <c r="AS305" s="85">
        <v>0</v>
      </c>
      <c r="AT305" s="85">
        <v>0</v>
      </c>
      <c r="AU305" s="85"/>
      <c r="AV305" s="85"/>
      <c r="AW305" s="85"/>
      <c r="AX305" s="85"/>
      <c r="AY305" s="85"/>
      <c r="AZ305" s="85"/>
      <c r="BA305" s="85"/>
      <c r="BB305" s="85"/>
      <c r="BC305" s="85"/>
      <c r="BD305" s="85"/>
      <c r="BE305" s="85"/>
      <c r="BF305" s="85"/>
      <c r="BG305" s="85"/>
      <c r="BH305" s="85"/>
    </row>
    <row r="306" spans="1:60" x14ac:dyDescent="0.3">
      <c r="A306" s="70" t="s">
        <v>243</v>
      </c>
      <c r="B306" s="70" t="s">
        <v>404</v>
      </c>
      <c r="C306" s="71"/>
      <c r="D306" s="72"/>
      <c r="E306" s="73"/>
      <c r="F306" s="74"/>
      <c r="G306" s="71"/>
      <c r="H306" s="75"/>
      <c r="I306" s="76"/>
      <c r="J306" s="76"/>
      <c r="K306" s="36"/>
      <c r="L306" s="83"/>
      <c r="M306" s="83"/>
      <c r="N306" s="78"/>
      <c r="O306" s="85" t="s">
        <v>418</v>
      </c>
      <c r="P306" s="87">
        <v>43863.373981481483</v>
      </c>
      <c r="Q306" s="85" t="s">
        <v>1898</v>
      </c>
      <c r="R306" s="85"/>
      <c r="S306" s="85"/>
      <c r="T306" s="85"/>
      <c r="U306" s="85"/>
      <c r="V306" s="88" t="s">
        <v>472</v>
      </c>
      <c r="W306" s="87">
        <v>43863.373981481483</v>
      </c>
      <c r="X306" s="90">
        <v>43863</v>
      </c>
      <c r="Y306" s="91" t="s">
        <v>2398</v>
      </c>
      <c r="Z306" s="88" t="s">
        <v>2774</v>
      </c>
      <c r="AA306" s="85"/>
      <c r="AB306" s="85"/>
      <c r="AC306" s="91" t="s">
        <v>3159</v>
      </c>
      <c r="AD306" s="85"/>
      <c r="AE306" s="85" t="b">
        <v>0</v>
      </c>
      <c r="AF306" s="85">
        <v>0</v>
      </c>
      <c r="AG306" s="91" t="s">
        <v>778</v>
      </c>
      <c r="AH306" s="85" t="b">
        <v>0</v>
      </c>
      <c r="AI306" s="85" t="s">
        <v>782</v>
      </c>
      <c r="AJ306" s="85"/>
      <c r="AK306" s="91" t="s">
        <v>778</v>
      </c>
      <c r="AL306" s="85" t="b">
        <v>0</v>
      </c>
      <c r="AM306" s="85">
        <v>91</v>
      </c>
      <c r="AN306" s="91" t="s">
        <v>3265</v>
      </c>
      <c r="AO306" s="85" t="s">
        <v>786</v>
      </c>
      <c r="AP306" s="85" t="b">
        <v>0</v>
      </c>
      <c r="AQ306" s="91" t="s">
        <v>3265</v>
      </c>
      <c r="AR306" s="85" t="s">
        <v>179</v>
      </c>
      <c r="AS306" s="85">
        <v>0</v>
      </c>
      <c r="AT306" s="85">
        <v>0</v>
      </c>
      <c r="AU306" s="85"/>
      <c r="AV306" s="85"/>
      <c r="AW306" s="85"/>
      <c r="AX306" s="85"/>
      <c r="AY306" s="85"/>
      <c r="AZ306" s="85"/>
      <c r="BA306" s="85"/>
      <c r="BB306" s="85"/>
      <c r="BC306" s="85"/>
      <c r="BD306" s="85"/>
      <c r="BE306" s="85"/>
      <c r="BF306" s="85"/>
      <c r="BG306" s="85"/>
      <c r="BH306" s="85"/>
    </row>
    <row r="307" spans="1:60" x14ac:dyDescent="0.3">
      <c r="A307" s="70" t="s">
        <v>1829</v>
      </c>
      <c r="B307" s="70" t="s">
        <v>406</v>
      </c>
      <c r="C307" s="71"/>
      <c r="D307" s="72"/>
      <c r="E307" s="73"/>
      <c r="F307" s="74"/>
      <c r="G307" s="71"/>
      <c r="H307" s="75"/>
      <c r="I307" s="76"/>
      <c r="J307" s="76"/>
      <c r="K307" s="36"/>
      <c r="L307" s="83"/>
      <c r="M307" s="83"/>
      <c r="N307" s="78"/>
      <c r="O307" s="85" t="s">
        <v>419</v>
      </c>
      <c r="P307" s="87">
        <v>43863.265208333331</v>
      </c>
      <c r="Q307" s="85" t="s">
        <v>1945</v>
      </c>
      <c r="R307" s="85"/>
      <c r="S307" s="85"/>
      <c r="T307" s="85" t="s">
        <v>438</v>
      </c>
      <c r="U307" s="85"/>
      <c r="V307" s="88" t="s">
        <v>2093</v>
      </c>
      <c r="W307" s="87">
        <v>43863.265208333331</v>
      </c>
      <c r="X307" s="90">
        <v>43863</v>
      </c>
      <c r="Y307" s="91" t="s">
        <v>2399</v>
      </c>
      <c r="Z307" s="88" t="s">
        <v>2775</v>
      </c>
      <c r="AA307" s="85"/>
      <c r="AB307" s="85"/>
      <c r="AC307" s="91" t="s">
        <v>3160</v>
      </c>
      <c r="AD307" s="91" t="s">
        <v>3278</v>
      </c>
      <c r="AE307" s="85" t="b">
        <v>0</v>
      </c>
      <c r="AF307" s="85">
        <v>1</v>
      </c>
      <c r="AG307" s="91" t="s">
        <v>781</v>
      </c>
      <c r="AH307" s="85" t="b">
        <v>0</v>
      </c>
      <c r="AI307" s="85" t="s">
        <v>782</v>
      </c>
      <c r="AJ307" s="85"/>
      <c r="AK307" s="91" t="s">
        <v>778</v>
      </c>
      <c r="AL307" s="85" t="b">
        <v>0</v>
      </c>
      <c r="AM307" s="85">
        <v>0</v>
      </c>
      <c r="AN307" s="91" t="s">
        <v>778</v>
      </c>
      <c r="AO307" s="85" t="s">
        <v>787</v>
      </c>
      <c r="AP307" s="85" t="b">
        <v>0</v>
      </c>
      <c r="AQ307" s="91" t="s">
        <v>3278</v>
      </c>
      <c r="AR307" s="85" t="s">
        <v>179</v>
      </c>
      <c r="AS307" s="85">
        <v>0</v>
      </c>
      <c r="AT307" s="85">
        <v>0</v>
      </c>
      <c r="AU307" s="85"/>
      <c r="AV307" s="85"/>
      <c r="AW307" s="85"/>
      <c r="AX307" s="85"/>
      <c r="AY307" s="85"/>
      <c r="AZ307" s="85"/>
      <c r="BA307" s="85"/>
      <c r="BB307" s="85"/>
      <c r="BC307" s="85"/>
      <c r="BD307" s="85"/>
      <c r="BE307" s="85"/>
      <c r="BF307" s="85"/>
      <c r="BG307" s="85"/>
      <c r="BH307" s="85"/>
    </row>
    <row r="308" spans="1:60" x14ac:dyDescent="0.3">
      <c r="A308" s="70" t="s">
        <v>1829</v>
      </c>
      <c r="B308" s="70" t="s">
        <v>411</v>
      </c>
      <c r="C308" s="71"/>
      <c r="D308" s="72"/>
      <c r="E308" s="73"/>
      <c r="F308" s="74"/>
      <c r="G308" s="71"/>
      <c r="H308" s="75"/>
      <c r="I308" s="76"/>
      <c r="J308" s="76"/>
      <c r="K308" s="36"/>
      <c r="L308" s="83"/>
      <c r="M308" s="83"/>
      <c r="N308" s="78"/>
      <c r="O308" s="85" t="s">
        <v>417</v>
      </c>
      <c r="P308" s="87">
        <v>43863.25377314815</v>
      </c>
      <c r="Q308" s="85" t="s">
        <v>1931</v>
      </c>
      <c r="R308" s="85"/>
      <c r="S308" s="85"/>
      <c r="T308" s="85" t="s">
        <v>442</v>
      </c>
      <c r="U308" s="85"/>
      <c r="V308" s="88" t="s">
        <v>2093</v>
      </c>
      <c r="W308" s="87">
        <v>43863.25377314815</v>
      </c>
      <c r="X308" s="90">
        <v>43863</v>
      </c>
      <c r="Y308" s="91" t="s">
        <v>2400</v>
      </c>
      <c r="Z308" s="88" t="s">
        <v>2776</v>
      </c>
      <c r="AA308" s="85"/>
      <c r="AB308" s="85"/>
      <c r="AC308" s="91" t="s">
        <v>3161</v>
      </c>
      <c r="AD308" s="85"/>
      <c r="AE308" s="85" t="b">
        <v>0</v>
      </c>
      <c r="AF308" s="85">
        <v>0</v>
      </c>
      <c r="AG308" s="91" t="s">
        <v>778</v>
      </c>
      <c r="AH308" s="85" t="b">
        <v>0</v>
      </c>
      <c r="AI308" s="85" t="s">
        <v>783</v>
      </c>
      <c r="AJ308" s="85"/>
      <c r="AK308" s="91" t="s">
        <v>778</v>
      </c>
      <c r="AL308" s="85" t="b">
        <v>0</v>
      </c>
      <c r="AM308" s="85">
        <v>3</v>
      </c>
      <c r="AN308" s="91" t="s">
        <v>3082</v>
      </c>
      <c r="AO308" s="85" t="s">
        <v>787</v>
      </c>
      <c r="AP308" s="85" t="b">
        <v>0</v>
      </c>
      <c r="AQ308" s="91" t="s">
        <v>3082</v>
      </c>
      <c r="AR308" s="85" t="s">
        <v>179</v>
      </c>
      <c r="AS308" s="85">
        <v>0</v>
      </c>
      <c r="AT308" s="85">
        <v>0</v>
      </c>
      <c r="AU308" s="85"/>
      <c r="AV308" s="85"/>
      <c r="AW308" s="85"/>
      <c r="AX308" s="85"/>
      <c r="AY308" s="85"/>
      <c r="AZ308" s="85"/>
      <c r="BA308" s="85"/>
      <c r="BB308" s="85"/>
      <c r="BC308" s="85"/>
      <c r="BD308" s="85"/>
      <c r="BE308" s="85"/>
      <c r="BF308" s="85"/>
      <c r="BG308" s="85"/>
      <c r="BH308" s="85"/>
    </row>
    <row r="309" spans="1:60" x14ac:dyDescent="0.3">
      <c r="A309" s="70" t="s">
        <v>1829</v>
      </c>
      <c r="B309" s="70" t="s">
        <v>404</v>
      </c>
      <c r="C309" s="71"/>
      <c r="D309" s="72"/>
      <c r="E309" s="73"/>
      <c r="F309" s="74"/>
      <c r="G309" s="71"/>
      <c r="H309" s="75"/>
      <c r="I309" s="76"/>
      <c r="J309" s="76"/>
      <c r="K309" s="36"/>
      <c r="L309" s="83"/>
      <c r="M309" s="83"/>
      <c r="N309" s="78"/>
      <c r="O309" s="85" t="s">
        <v>420</v>
      </c>
      <c r="P309" s="87">
        <v>43863.265208333331</v>
      </c>
      <c r="Q309" s="85" t="s">
        <v>1945</v>
      </c>
      <c r="R309" s="85"/>
      <c r="S309" s="85"/>
      <c r="T309" s="85" t="s">
        <v>438</v>
      </c>
      <c r="U309" s="85"/>
      <c r="V309" s="88" t="s">
        <v>2093</v>
      </c>
      <c r="W309" s="87">
        <v>43863.265208333331</v>
      </c>
      <c r="X309" s="90">
        <v>43863</v>
      </c>
      <c r="Y309" s="91" t="s">
        <v>2399</v>
      </c>
      <c r="Z309" s="88" t="s">
        <v>2775</v>
      </c>
      <c r="AA309" s="85"/>
      <c r="AB309" s="85"/>
      <c r="AC309" s="91" t="s">
        <v>3160</v>
      </c>
      <c r="AD309" s="91" t="s">
        <v>3278</v>
      </c>
      <c r="AE309" s="85" t="b">
        <v>0</v>
      </c>
      <c r="AF309" s="85">
        <v>1</v>
      </c>
      <c r="AG309" s="91" t="s">
        <v>781</v>
      </c>
      <c r="AH309" s="85" t="b">
        <v>0</v>
      </c>
      <c r="AI309" s="85" t="s">
        <v>782</v>
      </c>
      <c r="AJ309" s="85"/>
      <c r="AK309" s="91" t="s">
        <v>778</v>
      </c>
      <c r="AL309" s="85" t="b">
        <v>0</v>
      </c>
      <c r="AM309" s="85">
        <v>0</v>
      </c>
      <c r="AN309" s="91" t="s">
        <v>778</v>
      </c>
      <c r="AO309" s="85" t="s">
        <v>787</v>
      </c>
      <c r="AP309" s="85" t="b">
        <v>0</v>
      </c>
      <c r="AQ309" s="91" t="s">
        <v>3278</v>
      </c>
      <c r="AR309" s="85" t="s">
        <v>179</v>
      </c>
      <c r="AS309" s="85">
        <v>0</v>
      </c>
      <c r="AT309" s="85">
        <v>0</v>
      </c>
      <c r="AU309" s="85"/>
      <c r="AV309" s="85"/>
      <c r="AW309" s="85"/>
      <c r="AX309" s="85"/>
      <c r="AY309" s="85"/>
      <c r="AZ309" s="85"/>
      <c r="BA309" s="85"/>
      <c r="BB309" s="85"/>
      <c r="BC309" s="85"/>
      <c r="BD309" s="85"/>
      <c r="BE309" s="85"/>
      <c r="BF309" s="85"/>
      <c r="BG309" s="85"/>
      <c r="BH309" s="85"/>
    </row>
    <row r="310" spans="1:60" x14ac:dyDescent="0.3">
      <c r="A310" s="70" t="s">
        <v>1829</v>
      </c>
      <c r="B310" s="70" t="s">
        <v>1829</v>
      </c>
      <c r="C310" s="71"/>
      <c r="D310" s="72"/>
      <c r="E310" s="73"/>
      <c r="F310" s="74"/>
      <c r="G310" s="71"/>
      <c r="H310" s="75"/>
      <c r="I310" s="76"/>
      <c r="J310" s="76"/>
      <c r="K310" s="36"/>
      <c r="L310" s="83"/>
      <c r="M310" s="83"/>
      <c r="N310" s="78"/>
      <c r="O310" s="85" t="s">
        <v>179</v>
      </c>
      <c r="P310" s="87">
        <v>43863.37572916667</v>
      </c>
      <c r="Q310" s="85" t="s">
        <v>1946</v>
      </c>
      <c r="R310" s="85"/>
      <c r="S310" s="85"/>
      <c r="T310" s="85" t="s">
        <v>438</v>
      </c>
      <c r="U310" s="85"/>
      <c r="V310" s="88" t="s">
        <v>2093</v>
      </c>
      <c r="W310" s="87">
        <v>43863.37572916667</v>
      </c>
      <c r="X310" s="90">
        <v>43863</v>
      </c>
      <c r="Y310" s="91" t="s">
        <v>2401</v>
      </c>
      <c r="Z310" s="88" t="s">
        <v>2777</v>
      </c>
      <c r="AA310" s="85"/>
      <c r="AB310" s="85"/>
      <c r="AC310" s="91" t="s">
        <v>3162</v>
      </c>
      <c r="AD310" s="85"/>
      <c r="AE310" s="85" t="b">
        <v>0</v>
      </c>
      <c r="AF310" s="85">
        <v>2</v>
      </c>
      <c r="AG310" s="91" t="s">
        <v>778</v>
      </c>
      <c r="AH310" s="85" t="b">
        <v>0</v>
      </c>
      <c r="AI310" s="85" t="s">
        <v>782</v>
      </c>
      <c r="AJ310" s="85"/>
      <c r="AK310" s="91" t="s">
        <v>778</v>
      </c>
      <c r="AL310" s="85" t="b">
        <v>0</v>
      </c>
      <c r="AM310" s="85">
        <v>0</v>
      </c>
      <c r="AN310" s="91" t="s">
        <v>778</v>
      </c>
      <c r="AO310" s="85" t="s">
        <v>787</v>
      </c>
      <c r="AP310" s="85" t="b">
        <v>0</v>
      </c>
      <c r="AQ310" s="91" t="s">
        <v>3162</v>
      </c>
      <c r="AR310" s="85" t="s">
        <v>179</v>
      </c>
      <c r="AS310" s="85">
        <v>0</v>
      </c>
      <c r="AT310" s="85">
        <v>0</v>
      </c>
      <c r="AU310" s="85"/>
      <c r="AV310" s="85"/>
      <c r="AW310" s="85"/>
      <c r="AX310" s="85"/>
      <c r="AY310" s="85"/>
      <c r="AZ310" s="85"/>
      <c r="BA310" s="85"/>
      <c r="BB310" s="85"/>
      <c r="BC310" s="85"/>
      <c r="BD310" s="85"/>
      <c r="BE310" s="85"/>
      <c r="BF310" s="85"/>
      <c r="BG310" s="85"/>
      <c r="BH310" s="85"/>
    </row>
    <row r="311" spans="1:60" x14ac:dyDescent="0.3">
      <c r="A311" s="70" t="s">
        <v>224</v>
      </c>
      <c r="B311" s="70" t="s">
        <v>339</v>
      </c>
      <c r="C311" s="71"/>
      <c r="D311" s="72"/>
      <c r="E311" s="73"/>
      <c r="F311" s="74"/>
      <c r="G311" s="71"/>
      <c r="H311" s="75"/>
      <c r="I311" s="76"/>
      <c r="J311" s="76"/>
      <c r="K311" s="36"/>
      <c r="L311" s="83"/>
      <c r="M311" s="83"/>
      <c r="N311" s="78"/>
      <c r="O311" s="85" t="s">
        <v>418</v>
      </c>
      <c r="P311" s="87">
        <v>43863.382210648146</v>
      </c>
      <c r="Q311" s="85" t="s">
        <v>430</v>
      </c>
      <c r="R311" s="85"/>
      <c r="S311" s="85"/>
      <c r="T311" s="85" t="s">
        <v>442</v>
      </c>
      <c r="U311" s="85"/>
      <c r="V311" s="88" t="s">
        <v>453</v>
      </c>
      <c r="W311" s="87">
        <v>43863.382210648146</v>
      </c>
      <c r="X311" s="90">
        <v>43863</v>
      </c>
      <c r="Y311" s="91" t="s">
        <v>684</v>
      </c>
      <c r="Z311" s="88" t="s">
        <v>2778</v>
      </c>
      <c r="AA311" s="85"/>
      <c r="AB311" s="85"/>
      <c r="AC311" s="91" t="s">
        <v>3163</v>
      </c>
      <c r="AD311" s="85"/>
      <c r="AE311" s="85" t="b">
        <v>0</v>
      </c>
      <c r="AF311" s="85">
        <v>0</v>
      </c>
      <c r="AG311" s="91" t="s">
        <v>778</v>
      </c>
      <c r="AH311" s="85" t="b">
        <v>0</v>
      </c>
      <c r="AI311" s="85" t="s">
        <v>782</v>
      </c>
      <c r="AJ311" s="85"/>
      <c r="AK311" s="91" t="s">
        <v>778</v>
      </c>
      <c r="AL311" s="85" t="b">
        <v>0</v>
      </c>
      <c r="AM311" s="85">
        <v>38</v>
      </c>
      <c r="AN311" s="91" t="s">
        <v>755</v>
      </c>
      <c r="AO311" s="85" t="s">
        <v>787</v>
      </c>
      <c r="AP311" s="85" t="b">
        <v>0</v>
      </c>
      <c r="AQ311" s="91" t="s">
        <v>755</v>
      </c>
      <c r="AR311" s="85" t="s">
        <v>179</v>
      </c>
      <c r="AS311" s="85">
        <v>0</v>
      </c>
      <c r="AT311" s="85">
        <v>0</v>
      </c>
      <c r="AU311" s="85"/>
      <c r="AV311" s="85"/>
      <c r="AW311" s="85"/>
      <c r="AX311" s="85"/>
      <c r="AY311" s="85"/>
      <c r="AZ311" s="85"/>
      <c r="BA311" s="85"/>
      <c r="BB311" s="85"/>
      <c r="BC311" s="85"/>
      <c r="BD311" s="85"/>
      <c r="BE311" s="85"/>
      <c r="BF311" s="85"/>
      <c r="BG311" s="85"/>
      <c r="BH311" s="85"/>
    </row>
    <row r="312" spans="1:60" x14ac:dyDescent="0.3">
      <c r="A312" s="70" t="s">
        <v>1830</v>
      </c>
      <c r="B312" s="70" t="s">
        <v>1830</v>
      </c>
      <c r="C312" s="71"/>
      <c r="D312" s="72"/>
      <c r="E312" s="73"/>
      <c r="F312" s="74"/>
      <c r="G312" s="71"/>
      <c r="H312" s="75"/>
      <c r="I312" s="76"/>
      <c r="J312" s="76"/>
      <c r="K312" s="36"/>
      <c r="L312" s="83"/>
      <c r="M312" s="83"/>
      <c r="N312" s="78"/>
      <c r="O312" s="85" t="s">
        <v>179</v>
      </c>
      <c r="P312" s="87">
        <v>43863.383159722223</v>
      </c>
      <c r="Q312" s="85" t="s">
        <v>1947</v>
      </c>
      <c r="R312" s="85"/>
      <c r="S312" s="85"/>
      <c r="T312" s="85" t="s">
        <v>442</v>
      </c>
      <c r="U312" s="85"/>
      <c r="V312" s="88" t="s">
        <v>2094</v>
      </c>
      <c r="W312" s="87">
        <v>43863.383159722223</v>
      </c>
      <c r="X312" s="90">
        <v>43863</v>
      </c>
      <c r="Y312" s="91" t="s">
        <v>2402</v>
      </c>
      <c r="Z312" s="88" t="s">
        <v>2779</v>
      </c>
      <c r="AA312" s="85"/>
      <c r="AB312" s="85"/>
      <c r="AC312" s="91" t="s">
        <v>3164</v>
      </c>
      <c r="AD312" s="85"/>
      <c r="AE312" s="85" t="b">
        <v>0</v>
      </c>
      <c r="AF312" s="85">
        <v>0</v>
      </c>
      <c r="AG312" s="91" t="s">
        <v>778</v>
      </c>
      <c r="AH312" s="85" t="b">
        <v>0</v>
      </c>
      <c r="AI312" s="85" t="s">
        <v>782</v>
      </c>
      <c r="AJ312" s="85"/>
      <c r="AK312" s="91" t="s">
        <v>778</v>
      </c>
      <c r="AL312" s="85" t="b">
        <v>0</v>
      </c>
      <c r="AM312" s="85">
        <v>0</v>
      </c>
      <c r="AN312" s="91" t="s">
        <v>778</v>
      </c>
      <c r="AO312" s="85" t="s">
        <v>786</v>
      </c>
      <c r="AP312" s="85" t="b">
        <v>0</v>
      </c>
      <c r="AQ312" s="91" t="s">
        <v>3164</v>
      </c>
      <c r="AR312" s="85" t="s">
        <v>179</v>
      </c>
      <c r="AS312" s="85">
        <v>0</v>
      </c>
      <c r="AT312" s="85">
        <v>0</v>
      </c>
      <c r="AU312" s="85"/>
      <c r="AV312" s="85"/>
      <c r="AW312" s="85"/>
      <c r="AX312" s="85"/>
      <c r="AY312" s="85"/>
      <c r="AZ312" s="85"/>
      <c r="BA312" s="85"/>
      <c r="BB312" s="85"/>
      <c r="BC312" s="85"/>
      <c r="BD312" s="85"/>
      <c r="BE312" s="85"/>
      <c r="BF312" s="85"/>
      <c r="BG312" s="85"/>
      <c r="BH312" s="85"/>
    </row>
    <row r="313" spans="1:60" x14ac:dyDescent="0.3">
      <c r="A313" s="70" t="s">
        <v>246</v>
      </c>
      <c r="B313" s="70" t="s">
        <v>333</v>
      </c>
      <c r="C313" s="71"/>
      <c r="D313" s="72"/>
      <c r="E313" s="73"/>
      <c r="F313" s="74"/>
      <c r="G313" s="71"/>
      <c r="H313" s="75"/>
      <c r="I313" s="76"/>
      <c r="J313" s="76"/>
      <c r="K313" s="36"/>
      <c r="L313" s="83"/>
      <c r="M313" s="83"/>
      <c r="N313" s="78"/>
      <c r="O313" s="85" t="s">
        <v>418</v>
      </c>
      <c r="P313" s="87">
        <v>43863.12908564815</v>
      </c>
      <c r="Q313" s="85" t="s">
        <v>1903</v>
      </c>
      <c r="R313" s="85"/>
      <c r="S313" s="85"/>
      <c r="T313" s="85" t="s">
        <v>442</v>
      </c>
      <c r="U313" s="85"/>
      <c r="V313" s="88" t="s">
        <v>475</v>
      </c>
      <c r="W313" s="87">
        <v>43863.12908564815</v>
      </c>
      <c r="X313" s="90">
        <v>43863</v>
      </c>
      <c r="Y313" s="91" t="s">
        <v>681</v>
      </c>
      <c r="Z313" s="88" t="s">
        <v>2780</v>
      </c>
      <c r="AA313" s="85"/>
      <c r="AB313" s="85"/>
      <c r="AC313" s="91" t="s">
        <v>3165</v>
      </c>
      <c r="AD313" s="85"/>
      <c r="AE313" s="85" t="b">
        <v>0</v>
      </c>
      <c r="AF313" s="85">
        <v>0</v>
      </c>
      <c r="AG313" s="91" t="s">
        <v>778</v>
      </c>
      <c r="AH313" s="85" t="b">
        <v>0</v>
      </c>
      <c r="AI313" s="85" t="s">
        <v>782</v>
      </c>
      <c r="AJ313" s="85"/>
      <c r="AK313" s="91" t="s">
        <v>778</v>
      </c>
      <c r="AL313" s="85" t="b">
        <v>0</v>
      </c>
      <c r="AM313" s="85">
        <v>45</v>
      </c>
      <c r="AN313" s="91" t="s">
        <v>3258</v>
      </c>
      <c r="AO313" s="85" t="s">
        <v>786</v>
      </c>
      <c r="AP313" s="85" t="b">
        <v>0</v>
      </c>
      <c r="AQ313" s="91" t="s">
        <v>3258</v>
      </c>
      <c r="AR313" s="85" t="s">
        <v>179</v>
      </c>
      <c r="AS313" s="85">
        <v>0</v>
      </c>
      <c r="AT313" s="85">
        <v>0</v>
      </c>
      <c r="AU313" s="85"/>
      <c r="AV313" s="85"/>
      <c r="AW313" s="85"/>
      <c r="AX313" s="85"/>
      <c r="AY313" s="85"/>
      <c r="AZ313" s="85"/>
      <c r="BA313" s="85"/>
      <c r="BB313" s="85"/>
      <c r="BC313" s="85"/>
      <c r="BD313" s="85"/>
      <c r="BE313" s="85"/>
      <c r="BF313" s="85"/>
      <c r="BG313" s="85"/>
      <c r="BH313" s="85"/>
    </row>
    <row r="314" spans="1:60" x14ac:dyDescent="0.3">
      <c r="A314" s="70" t="s">
        <v>246</v>
      </c>
      <c r="B314" s="70" t="s">
        <v>404</v>
      </c>
      <c r="C314" s="71"/>
      <c r="D314" s="72"/>
      <c r="E314" s="73"/>
      <c r="F314" s="74"/>
      <c r="G314" s="71"/>
      <c r="H314" s="75"/>
      <c r="I314" s="76"/>
      <c r="J314" s="76"/>
      <c r="K314" s="36"/>
      <c r="L314" s="83"/>
      <c r="M314" s="83"/>
      <c r="N314" s="78"/>
      <c r="O314" s="85" t="s">
        <v>418</v>
      </c>
      <c r="P314" s="87">
        <v>43863.383321759262</v>
      </c>
      <c r="Q314" s="85" t="s">
        <v>1898</v>
      </c>
      <c r="R314" s="85"/>
      <c r="S314" s="85"/>
      <c r="T314" s="85"/>
      <c r="U314" s="85"/>
      <c r="V314" s="88" t="s">
        <v>475</v>
      </c>
      <c r="W314" s="87">
        <v>43863.383321759262</v>
      </c>
      <c r="X314" s="90">
        <v>43863</v>
      </c>
      <c r="Y314" s="91" t="s">
        <v>2403</v>
      </c>
      <c r="Z314" s="88" t="s">
        <v>2781</v>
      </c>
      <c r="AA314" s="85"/>
      <c r="AB314" s="85"/>
      <c r="AC314" s="91" t="s">
        <v>3166</v>
      </c>
      <c r="AD314" s="85"/>
      <c r="AE314" s="85" t="b">
        <v>0</v>
      </c>
      <c r="AF314" s="85">
        <v>0</v>
      </c>
      <c r="AG314" s="91" t="s">
        <v>778</v>
      </c>
      <c r="AH314" s="85" t="b">
        <v>0</v>
      </c>
      <c r="AI314" s="85" t="s">
        <v>782</v>
      </c>
      <c r="AJ314" s="85"/>
      <c r="AK314" s="91" t="s">
        <v>778</v>
      </c>
      <c r="AL314" s="85" t="b">
        <v>0</v>
      </c>
      <c r="AM314" s="85">
        <v>91</v>
      </c>
      <c r="AN314" s="91" t="s">
        <v>3265</v>
      </c>
      <c r="AO314" s="85" t="s">
        <v>786</v>
      </c>
      <c r="AP314" s="85" t="b">
        <v>0</v>
      </c>
      <c r="AQ314" s="91" t="s">
        <v>3265</v>
      </c>
      <c r="AR314" s="85" t="s">
        <v>179</v>
      </c>
      <c r="AS314" s="85">
        <v>0</v>
      </c>
      <c r="AT314" s="85">
        <v>0</v>
      </c>
      <c r="AU314" s="85"/>
      <c r="AV314" s="85"/>
      <c r="AW314" s="85"/>
      <c r="AX314" s="85"/>
      <c r="AY314" s="85"/>
      <c r="AZ314" s="85"/>
      <c r="BA314" s="85"/>
      <c r="BB314" s="85"/>
      <c r="BC314" s="85"/>
      <c r="BD314" s="85"/>
      <c r="BE314" s="85"/>
      <c r="BF314" s="85"/>
      <c r="BG314" s="85"/>
      <c r="BH314" s="85"/>
    </row>
    <row r="315" spans="1:60" x14ac:dyDescent="0.3">
      <c r="A315" s="70" t="s">
        <v>1831</v>
      </c>
      <c r="B315" s="70" t="s">
        <v>339</v>
      </c>
      <c r="C315" s="71"/>
      <c r="D315" s="72"/>
      <c r="E315" s="73"/>
      <c r="F315" s="74"/>
      <c r="G315" s="71"/>
      <c r="H315" s="75"/>
      <c r="I315" s="76"/>
      <c r="J315" s="76"/>
      <c r="K315" s="36"/>
      <c r="L315" s="83"/>
      <c r="M315" s="83"/>
      <c r="N315" s="78"/>
      <c r="O315" s="85" t="s">
        <v>418</v>
      </c>
      <c r="P315" s="87">
        <v>43863.385625000003</v>
      </c>
      <c r="Q315" s="85" t="s">
        <v>430</v>
      </c>
      <c r="R315" s="85"/>
      <c r="S315" s="85"/>
      <c r="T315" s="85" t="s">
        <v>442</v>
      </c>
      <c r="U315" s="85"/>
      <c r="V315" s="88" t="s">
        <v>2095</v>
      </c>
      <c r="W315" s="87">
        <v>43863.385625000003</v>
      </c>
      <c r="X315" s="90">
        <v>43863</v>
      </c>
      <c r="Y315" s="91" t="s">
        <v>2404</v>
      </c>
      <c r="Z315" s="88" t="s">
        <v>2782</v>
      </c>
      <c r="AA315" s="85"/>
      <c r="AB315" s="85"/>
      <c r="AC315" s="91" t="s">
        <v>3167</v>
      </c>
      <c r="AD315" s="85"/>
      <c r="AE315" s="85" t="b">
        <v>0</v>
      </c>
      <c r="AF315" s="85">
        <v>0</v>
      </c>
      <c r="AG315" s="91" t="s">
        <v>778</v>
      </c>
      <c r="AH315" s="85" t="b">
        <v>0</v>
      </c>
      <c r="AI315" s="85" t="s">
        <v>782</v>
      </c>
      <c r="AJ315" s="85"/>
      <c r="AK315" s="91" t="s">
        <v>778</v>
      </c>
      <c r="AL315" s="85" t="b">
        <v>0</v>
      </c>
      <c r="AM315" s="85">
        <v>38</v>
      </c>
      <c r="AN315" s="91" t="s">
        <v>755</v>
      </c>
      <c r="AO315" s="85" t="s">
        <v>786</v>
      </c>
      <c r="AP315" s="85" t="b">
        <v>0</v>
      </c>
      <c r="AQ315" s="91" t="s">
        <v>755</v>
      </c>
      <c r="AR315" s="85" t="s">
        <v>179</v>
      </c>
      <c r="AS315" s="85">
        <v>0</v>
      </c>
      <c r="AT315" s="85">
        <v>0</v>
      </c>
      <c r="AU315" s="85"/>
      <c r="AV315" s="85"/>
      <c r="AW315" s="85"/>
      <c r="AX315" s="85"/>
      <c r="AY315" s="85"/>
      <c r="AZ315" s="85"/>
      <c r="BA315" s="85"/>
      <c r="BB315" s="85"/>
      <c r="BC315" s="85"/>
      <c r="BD315" s="85"/>
      <c r="BE315" s="85"/>
      <c r="BF315" s="85"/>
      <c r="BG315" s="85"/>
      <c r="BH315" s="85"/>
    </row>
    <row r="316" spans="1:60" x14ac:dyDescent="0.3">
      <c r="A316" s="70" t="s">
        <v>1832</v>
      </c>
      <c r="B316" s="70" t="s">
        <v>339</v>
      </c>
      <c r="C316" s="71"/>
      <c r="D316" s="72"/>
      <c r="E316" s="73"/>
      <c r="F316" s="74"/>
      <c r="G316" s="71"/>
      <c r="H316" s="75"/>
      <c r="I316" s="76"/>
      <c r="J316" s="76"/>
      <c r="K316" s="36"/>
      <c r="L316" s="83"/>
      <c r="M316" s="83"/>
      <c r="N316" s="78"/>
      <c r="O316" s="85" t="s">
        <v>418</v>
      </c>
      <c r="P316" s="87">
        <v>43863.390266203707</v>
      </c>
      <c r="Q316" s="85" t="s">
        <v>430</v>
      </c>
      <c r="R316" s="85"/>
      <c r="S316" s="85"/>
      <c r="T316" s="85" t="s">
        <v>442</v>
      </c>
      <c r="U316" s="85"/>
      <c r="V316" s="88" t="s">
        <v>2096</v>
      </c>
      <c r="W316" s="87">
        <v>43863.390266203707</v>
      </c>
      <c r="X316" s="90">
        <v>43863</v>
      </c>
      <c r="Y316" s="91" t="s">
        <v>2405</v>
      </c>
      <c r="Z316" s="88" t="s">
        <v>2783</v>
      </c>
      <c r="AA316" s="85"/>
      <c r="AB316" s="85"/>
      <c r="AC316" s="91" t="s">
        <v>3168</v>
      </c>
      <c r="AD316" s="85"/>
      <c r="AE316" s="85" t="b">
        <v>0</v>
      </c>
      <c r="AF316" s="85">
        <v>0</v>
      </c>
      <c r="AG316" s="91" t="s">
        <v>778</v>
      </c>
      <c r="AH316" s="85" t="b">
        <v>0</v>
      </c>
      <c r="AI316" s="85" t="s">
        <v>782</v>
      </c>
      <c r="AJ316" s="85"/>
      <c r="AK316" s="91" t="s">
        <v>778</v>
      </c>
      <c r="AL316" s="85" t="b">
        <v>0</v>
      </c>
      <c r="AM316" s="85">
        <v>38</v>
      </c>
      <c r="AN316" s="91" t="s">
        <v>755</v>
      </c>
      <c r="AO316" s="85" t="s">
        <v>786</v>
      </c>
      <c r="AP316" s="85" t="b">
        <v>0</v>
      </c>
      <c r="AQ316" s="91" t="s">
        <v>755</v>
      </c>
      <c r="AR316" s="85" t="s">
        <v>179</v>
      </c>
      <c r="AS316" s="85">
        <v>0</v>
      </c>
      <c r="AT316" s="85">
        <v>0</v>
      </c>
      <c r="AU316" s="85"/>
      <c r="AV316" s="85"/>
      <c r="AW316" s="85"/>
      <c r="AX316" s="85"/>
      <c r="AY316" s="85"/>
      <c r="AZ316" s="85"/>
      <c r="BA316" s="85"/>
      <c r="BB316" s="85"/>
      <c r="BC316" s="85"/>
      <c r="BD316" s="85"/>
      <c r="BE316" s="85"/>
      <c r="BF316" s="85"/>
      <c r="BG316" s="85"/>
      <c r="BH316" s="85"/>
    </row>
    <row r="317" spans="1:60" x14ac:dyDescent="0.3">
      <c r="A317" s="70" t="s">
        <v>1833</v>
      </c>
      <c r="B317" s="70" t="s">
        <v>339</v>
      </c>
      <c r="C317" s="71"/>
      <c r="D317" s="72"/>
      <c r="E317" s="73"/>
      <c r="F317" s="74"/>
      <c r="G317" s="71"/>
      <c r="H317" s="75"/>
      <c r="I317" s="76"/>
      <c r="J317" s="76"/>
      <c r="K317" s="36"/>
      <c r="L317" s="83"/>
      <c r="M317" s="83"/>
      <c r="N317" s="78"/>
      <c r="O317" s="85" t="s">
        <v>418</v>
      </c>
      <c r="P317" s="87">
        <v>43863.3906712963</v>
      </c>
      <c r="Q317" s="85" t="s">
        <v>430</v>
      </c>
      <c r="R317" s="85"/>
      <c r="S317" s="85"/>
      <c r="T317" s="85" t="s">
        <v>442</v>
      </c>
      <c r="U317" s="85"/>
      <c r="V317" s="88" t="s">
        <v>2097</v>
      </c>
      <c r="W317" s="87">
        <v>43863.3906712963</v>
      </c>
      <c r="X317" s="90">
        <v>43863</v>
      </c>
      <c r="Y317" s="91" t="s">
        <v>2406</v>
      </c>
      <c r="Z317" s="88" t="s">
        <v>2784</v>
      </c>
      <c r="AA317" s="85"/>
      <c r="AB317" s="85"/>
      <c r="AC317" s="91" t="s">
        <v>3169</v>
      </c>
      <c r="AD317" s="85"/>
      <c r="AE317" s="85" t="b">
        <v>0</v>
      </c>
      <c r="AF317" s="85">
        <v>0</v>
      </c>
      <c r="AG317" s="91" t="s">
        <v>778</v>
      </c>
      <c r="AH317" s="85" t="b">
        <v>0</v>
      </c>
      <c r="AI317" s="85" t="s">
        <v>782</v>
      </c>
      <c r="AJ317" s="85"/>
      <c r="AK317" s="91" t="s">
        <v>778</v>
      </c>
      <c r="AL317" s="85" t="b">
        <v>0</v>
      </c>
      <c r="AM317" s="85">
        <v>38</v>
      </c>
      <c r="AN317" s="91" t="s">
        <v>755</v>
      </c>
      <c r="AO317" s="85" t="s">
        <v>786</v>
      </c>
      <c r="AP317" s="85" t="b">
        <v>0</v>
      </c>
      <c r="AQ317" s="91" t="s">
        <v>755</v>
      </c>
      <c r="AR317" s="85" t="s">
        <v>179</v>
      </c>
      <c r="AS317" s="85">
        <v>0</v>
      </c>
      <c r="AT317" s="85">
        <v>0</v>
      </c>
      <c r="AU317" s="85"/>
      <c r="AV317" s="85"/>
      <c r="AW317" s="85"/>
      <c r="AX317" s="85"/>
      <c r="AY317" s="85"/>
      <c r="AZ317" s="85"/>
      <c r="BA317" s="85"/>
      <c r="BB317" s="85"/>
      <c r="BC317" s="85"/>
      <c r="BD317" s="85"/>
      <c r="BE317" s="85"/>
      <c r="BF317" s="85"/>
      <c r="BG317" s="85"/>
      <c r="BH317" s="85"/>
    </row>
    <row r="318" spans="1:60" x14ac:dyDescent="0.3">
      <c r="A318" s="70" t="s">
        <v>336</v>
      </c>
      <c r="B318" s="70" t="s">
        <v>1869</v>
      </c>
      <c r="C318" s="71"/>
      <c r="D318" s="72"/>
      <c r="E318" s="73"/>
      <c r="F318" s="74"/>
      <c r="G318" s="71"/>
      <c r="H318" s="75"/>
      <c r="I318" s="76"/>
      <c r="J318" s="76"/>
      <c r="K318" s="36"/>
      <c r="L318" s="83"/>
      <c r="M318" s="83"/>
      <c r="N318" s="78"/>
      <c r="O318" s="85" t="s">
        <v>418</v>
      </c>
      <c r="P318" s="87">
        <v>43863.391400462962</v>
      </c>
      <c r="Q318" s="85" t="s">
        <v>1935</v>
      </c>
      <c r="R318" s="85"/>
      <c r="S318" s="85"/>
      <c r="T318" s="85"/>
      <c r="U318" s="85"/>
      <c r="V318" s="88" t="s">
        <v>562</v>
      </c>
      <c r="W318" s="87">
        <v>43863.391400462962</v>
      </c>
      <c r="X318" s="90">
        <v>43863</v>
      </c>
      <c r="Y318" s="91" t="s">
        <v>2407</v>
      </c>
      <c r="Z318" s="88" t="s">
        <v>2785</v>
      </c>
      <c r="AA318" s="85"/>
      <c r="AB318" s="85"/>
      <c r="AC318" s="91" t="s">
        <v>3170</v>
      </c>
      <c r="AD318" s="85"/>
      <c r="AE318" s="85" t="b">
        <v>0</v>
      </c>
      <c r="AF318" s="85">
        <v>0</v>
      </c>
      <c r="AG318" s="91" t="s">
        <v>778</v>
      </c>
      <c r="AH318" s="85" t="b">
        <v>0</v>
      </c>
      <c r="AI318" s="85" t="s">
        <v>782</v>
      </c>
      <c r="AJ318" s="85"/>
      <c r="AK318" s="91" t="s">
        <v>778</v>
      </c>
      <c r="AL318" s="85" t="b">
        <v>0</v>
      </c>
      <c r="AM318" s="85">
        <v>12</v>
      </c>
      <c r="AN318" s="91" t="s">
        <v>3242</v>
      </c>
      <c r="AO318" s="85" t="s">
        <v>786</v>
      </c>
      <c r="AP318" s="85" t="b">
        <v>0</v>
      </c>
      <c r="AQ318" s="91" t="s">
        <v>3242</v>
      </c>
      <c r="AR318" s="85" t="s">
        <v>179</v>
      </c>
      <c r="AS318" s="85">
        <v>0</v>
      </c>
      <c r="AT318" s="85">
        <v>0</v>
      </c>
      <c r="AU318" s="85"/>
      <c r="AV318" s="85"/>
      <c r="AW318" s="85"/>
      <c r="AX318" s="85"/>
      <c r="AY318" s="85"/>
      <c r="AZ318" s="85"/>
      <c r="BA318" s="85"/>
      <c r="BB318" s="85"/>
      <c r="BC318" s="85"/>
      <c r="BD318" s="85"/>
      <c r="BE318" s="85"/>
      <c r="BF318" s="85"/>
      <c r="BG318" s="85"/>
      <c r="BH318" s="85"/>
    </row>
    <row r="319" spans="1:60" x14ac:dyDescent="0.3">
      <c r="A319" s="70" t="s">
        <v>1834</v>
      </c>
      <c r="B319" s="70" t="s">
        <v>411</v>
      </c>
      <c r="C319" s="71"/>
      <c r="D319" s="72"/>
      <c r="E319" s="73"/>
      <c r="F319" s="74"/>
      <c r="G319" s="71"/>
      <c r="H319" s="75"/>
      <c r="I319" s="76"/>
      <c r="J319" s="76"/>
      <c r="K319" s="36"/>
      <c r="L319" s="83"/>
      <c r="M319" s="83"/>
      <c r="N319" s="78"/>
      <c r="O319" s="85" t="s">
        <v>419</v>
      </c>
      <c r="P319" s="87">
        <v>43863.393564814818</v>
      </c>
      <c r="Q319" s="85" t="s">
        <v>1931</v>
      </c>
      <c r="R319" s="85"/>
      <c r="S319" s="85"/>
      <c r="T319" s="85" t="s">
        <v>442</v>
      </c>
      <c r="U319" s="85"/>
      <c r="V319" s="88" t="s">
        <v>2098</v>
      </c>
      <c r="W319" s="87">
        <v>43863.393564814818</v>
      </c>
      <c r="X319" s="90">
        <v>43863</v>
      </c>
      <c r="Y319" s="91" t="s">
        <v>2408</v>
      </c>
      <c r="Z319" s="88" t="s">
        <v>2786</v>
      </c>
      <c r="AA319" s="85"/>
      <c r="AB319" s="85"/>
      <c r="AC319" s="91" t="s">
        <v>3171</v>
      </c>
      <c r="AD319" s="85"/>
      <c r="AE319" s="85" t="b">
        <v>0</v>
      </c>
      <c r="AF319" s="85">
        <v>0</v>
      </c>
      <c r="AG319" s="91" t="s">
        <v>778</v>
      </c>
      <c r="AH319" s="85" t="b">
        <v>0</v>
      </c>
      <c r="AI319" s="85" t="s">
        <v>783</v>
      </c>
      <c r="AJ319" s="85"/>
      <c r="AK319" s="91" t="s">
        <v>778</v>
      </c>
      <c r="AL319" s="85" t="b">
        <v>0</v>
      </c>
      <c r="AM319" s="85">
        <v>0</v>
      </c>
      <c r="AN319" s="91" t="s">
        <v>778</v>
      </c>
      <c r="AO319" s="85" t="s">
        <v>787</v>
      </c>
      <c r="AP319" s="85" t="b">
        <v>0</v>
      </c>
      <c r="AQ319" s="91" t="s">
        <v>3171</v>
      </c>
      <c r="AR319" s="85" t="s">
        <v>179</v>
      </c>
      <c r="AS319" s="85">
        <v>0</v>
      </c>
      <c r="AT319" s="85">
        <v>0</v>
      </c>
      <c r="AU319" s="85"/>
      <c r="AV319" s="85"/>
      <c r="AW319" s="85"/>
      <c r="AX319" s="85"/>
      <c r="AY319" s="85"/>
      <c r="AZ319" s="85"/>
      <c r="BA319" s="85"/>
      <c r="BB319" s="85"/>
      <c r="BC319" s="85"/>
      <c r="BD319" s="85"/>
      <c r="BE319" s="85"/>
      <c r="BF319" s="85"/>
      <c r="BG319" s="85"/>
      <c r="BH319" s="85"/>
    </row>
    <row r="320" spans="1:60" x14ac:dyDescent="0.3">
      <c r="A320" s="70" t="s">
        <v>1834</v>
      </c>
      <c r="B320" s="70" t="s">
        <v>1834</v>
      </c>
      <c r="C320" s="71"/>
      <c r="D320" s="72"/>
      <c r="E320" s="73"/>
      <c r="F320" s="74"/>
      <c r="G320" s="71"/>
      <c r="H320" s="75"/>
      <c r="I320" s="76"/>
      <c r="J320" s="76"/>
      <c r="K320" s="36"/>
      <c r="L320" s="83"/>
      <c r="M320" s="83"/>
      <c r="N320" s="78"/>
      <c r="O320" s="85" t="s">
        <v>179</v>
      </c>
      <c r="P320" s="87">
        <v>43863.392083333332</v>
      </c>
      <c r="Q320" s="85" t="s">
        <v>1902</v>
      </c>
      <c r="R320" s="85"/>
      <c r="S320" s="85"/>
      <c r="T320" s="85" t="s">
        <v>442</v>
      </c>
      <c r="U320" s="85"/>
      <c r="V320" s="88" t="s">
        <v>2098</v>
      </c>
      <c r="W320" s="87">
        <v>43863.392083333332</v>
      </c>
      <c r="X320" s="90">
        <v>43863</v>
      </c>
      <c r="Y320" s="91" t="s">
        <v>2409</v>
      </c>
      <c r="Z320" s="88" t="s">
        <v>2787</v>
      </c>
      <c r="AA320" s="85"/>
      <c r="AB320" s="85"/>
      <c r="AC320" s="91" t="s">
        <v>3172</v>
      </c>
      <c r="AD320" s="85"/>
      <c r="AE320" s="85" t="b">
        <v>0</v>
      </c>
      <c r="AF320" s="85">
        <v>0</v>
      </c>
      <c r="AG320" s="91" t="s">
        <v>778</v>
      </c>
      <c r="AH320" s="85" t="b">
        <v>0</v>
      </c>
      <c r="AI320" s="85" t="s">
        <v>782</v>
      </c>
      <c r="AJ320" s="85"/>
      <c r="AK320" s="91" t="s">
        <v>778</v>
      </c>
      <c r="AL320" s="85" t="b">
        <v>0</v>
      </c>
      <c r="AM320" s="85">
        <v>0</v>
      </c>
      <c r="AN320" s="91" t="s">
        <v>778</v>
      </c>
      <c r="AO320" s="85" t="s">
        <v>787</v>
      </c>
      <c r="AP320" s="85" t="b">
        <v>0</v>
      </c>
      <c r="AQ320" s="91" t="s">
        <v>3172</v>
      </c>
      <c r="AR320" s="85" t="s">
        <v>179</v>
      </c>
      <c r="AS320" s="85">
        <v>0</v>
      </c>
      <c r="AT320" s="85">
        <v>0</v>
      </c>
      <c r="AU320" s="85"/>
      <c r="AV320" s="85"/>
      <c r="AW320" s="85"/>
      <c r="AX320" s="85"/>
      <c r="AY320" s="85"/>
      <c r="AZ320" s="85"/>
      <c r="BA320" s="85"/>
      <c r="BB320" s="85"/>
      <c r="BC320" s="85"/>
      <c r="BD320" s="85"/>
      <c r="BE320" s="85"/>
      <c r="BF320" s="85"/>
      <c r="BG320" s="85"/>
      <c r="BH320" s="85"/>
    </row>
    <row r="321" spans="1:60" x14ac:dyDescent="0.3">
      <c r="A321" s="70" t="s">
        <v>1835</v>
      </c>
      <c r="B321" s="70" t="s">
        <v>339</v>
      </c>
      <c r="C321" s="71"/>
      <c r="D321" s="72"/>
      <c r="E321" s="73"/>
      <c r="F321" s="74"/>
      <c r="G321" s="71"/>
      <c r="H321" s="75"/>
      <c r="I321" s="76"/>
      <c r="J321" s="76"/>
      <c r="K321" s="36"/>
      <c r="L321" s="83"/>
      <c r="M321" s="83"/>
      <c r="N321" s="78"/>
      <c r="O321" s="85" t="s">
        <v>418</v>
      </c>
      <c r="P321" s="87">
        <v>43863.393819444442</v>
      </c>
      <c r="Q321" s="85" t="s">
        <v>430</v>
      </c>
      <c r="R321" s="85"/>
      <c r="S321" s="85"/>
      <c r="T321" s="85" t="s">
        <v>442</v>
      </c>
      <c r="U321" s="85"/>
      <c r="V321" s="88" t="s">
        <v>2099</v>
      </c>
      <c r="W321" s="87">
        <v>43863.393819444442</v>
      </c>
      <c r="X321" s="90">
        <v>43863</v>
      </c>
      <c r="Y321" s="91" t="s">
        <v>2410</v>
      </c>
      <c r="Z321" s="88" t="s">
        <v>2788</v>
      </c>
      <c r="AA321" s="85"/>
      <c r="AB321" s="85"/>
      <c r="AC321" s="91" t="s">
        <v>3173</v>
      </c>
      <c r="AD321" s="85"/>
      <c r="AE321" s="85" t="b">
        <v>0</v>
      </c>
      <c r="AF321" s="85">
        <v>0</v>
      </c>
      <c r="AG321" s="91" t="s">
        <v>778</v>
      </c>
      <c r="AH321" s="85" t="b">
        <v>0</v>
      </c>
      <c r="AI321" s="85" t="s">
        <v>782</v>
      </c>
      <c r="AJ321" s="85"/>
      <c r="AK321" s="91" t="s">
        <v>778</v>
      </c>
      <c r="AL321" s="85" t="b">
        <v>0</v>
      </c>
      <c r="AM321" s="85">
        <v>38</v>
      </c>
      <c r="AN321" s="91" t="s">
        <v>755</v>
      </c>
      <c r="AO321" s="85" t="s">
        <v>789</v>
      </c>
      <c r="AP321" s="85" t="b">
        <v>0</v>
      </c>
      <c r="AQ321" s="91" t="s">
        <v>755</v>
      </c>
      <c r="AR321" s="85" t="s">
        <v>179</v>
      </c>
      <c r="AS321" s="85">
        <v>0</v>
      </c>
      <c r="AT321" s="85">
        <v>0</v>
      </c>
      <c r="AU321" s="85"/>
      <c r="AV321" s="85"/>
      <c r="AW321" s="85"/>
      <c r="AX321" s="85"/>
      <c r="AY321" s="85"/>
      <c r="AZ321" s="85"/>
      <c r="BA321" s="85"/>
      <c r="BB321" s="85"/>
      <c r="BC321" s="85"/>
      <c r="BD321" s="85"/>
      <c r="BE321" s="85"/>
      <c r="BF321" s="85"/>
      <c r="BG321" s="85"/>
      <c r="BH321" s="85"/>
    </row>
    <row r="322" spans="1:60" x14ac:dyDescent="0.3">
      <c r="A322" s="70" t="s">
        <v>1836</v>
      </c>
      <c r="B322" s="70" t="s">
        <v>1869</v>
      </c>
      <c r="C322" s="71"/>
      <c r="D322" s="72"/>
      <c r="E322" s="73"/>
      <c r="F322" s="74"/>
      <c r="G322" s="71"/>
      <c r="H322" s="75"/>
      <c r="I322" s="76"/>
      <c r="J322" s="76"/>
      <c r="K322" s="36"/>
      <c r="L322" s="83"/>
      <c r="M322" s="83"/>
      <c r="N322" s="78"/>
      <c r="O322" s="85" t="s">
        <v>418</v>
      </c>
      <c r="P322" s="87">
        <v>43863.397094907406</v>
      </c>
      <c r="Q322" s="85" t="s">
        <v>1935</v>
      </c>
      <c r="R322" s="85"/>
      <c r="S322" s="85"/>
      <c r="T322" s="85"/>
      <c r="U322" s="85"/>
      <c r="V322" s="88" t="s">
        <v>2100</v>
      </c>
      <c r="W322" s="87">
        <v>43863.397094907406</v>
      </c>
      <c r="X322" s="90">
        <v>43863</v>
      </c>
      <c r="Y322" s="91" t="s">
        <v>2411</v>
      </c>
      <c r="Z322" s="88" t="s">
        <v>2789</v>
      </c>
      <c r="AA322" s="85"/>
      <c r="AB322" s="85"/>
      <c r="AC322" s="91" t="s">
        <v>3174</v>
      </c>
      <c r="AD322" s="85"/>
      <c r="AE322" s="85" t="b">
        <v>0</v>
      </c>
      <c r="AF322" s="85">
        <v>0</v>
      </c>
      <c r="AG322" s="91" t="s">
        <v>778</v>
      </c>
      <c r="AH322" s="85" t="b">
        <v>0</v>
      </c>
      <c r="AI322" s="85" t="s">
        <v>782</v>
      </c>
      <c r="AJ322" s="85"/>
      <c r="AK322" s="91" t="s">
        <v>778</v>
      </c>
      <c r="AL322" s="85" t="b">
        <v>0</v>
      </c>
      <c r="AM322" s="85">
        <v>12</v>
      </c>
      <c r="AN322" s="91" t="s">
        <v>3242</v>
      </c>
      <c r="AO322" s="85" t="s">
        <v>786</v>
      </c>
      <c r="AP322" s="85" t="b">
        <v>0</v>
      </c>
      <c r="AQ322" s="91" t="s">
        <v>3242</v>
      </c>
      <c r="AR322" s="85" t="s">
        <v>179</v>
      </c>
      <c r="AS322" s="85">
        <v>0</v>
      </c>
      <c r="AT322" s="85">
        <v>0</v>
      </c>
      <c r="AU322" s="85"/>
      <c r="AV322" s="85"/>
      <c r="AW322" s="85"/>
      <c r="AX322" s="85"/>
      <c r="AY322" s="85"/>
      <c r="AZ322" s="85"/>
      <c r="BA322" s="85"/>
      <c r="BB322" s="85"/>
      <c r="BC322" s="85"/>
      <c r="BD322" s="85"/>
      <c r="BE322" s="85"/>
      <c r="BF322" s="85"/>
      <c r="BG322" s="85"/>
      <c r="BH322" s="85"/>
    </row>
    <row r="323" spans="1:60" x14ac:dyDescent="0.3">
      <c r="A323" s="70" t="s">
        <v>228</v>
      </c>
      <c r="B323" s="70" t="s">
        <v>339</v>
      </c>
      <c r="C323" s="71"/>
      <c r="D323" s="72"/>
      <c r="E323" s="73"/>
      <c r="F323" s="74"/>
      <c r="G323" s="71"/>
      <c r="H323" s="75"/>
      <c r="I323" s="76"/>
      <c r="J323" s="76"/>
      <c r="K323" s="36"/>
      <c r="L323" s="83"/>
      <c r="M323" s="83"/>
      <c r="N323" s="78"/>
      <c r="O323" s="85" t="s">
        <v>418</v>
      </c>
      <c r="P323" s="87">
        <v>43863.398009259261</v>
      </c>
      <c r="Q323" s="85" t="s">
        <v>430</v>
      </c>
      <c r="R323" s="85"/>
      <c r="S323" s="85"/>
      <c r="T323" s="85" t="s">
        <v>442</v>
      </c>
      <c r="U323" s="85"/>
      <c r="V323" s="88" t="s">
        <v>457</v>
      </c>
      <c r="W323" s="87">
        <v>43863.398009259261</v>
      </c>
      <c r="X323" s="90">
        <v>43863</v>
      </c>
      <c r="Y323" s="91" t="s">
        <v>2412</v>
      </c>
      <c r="Z323" s="88" t="s">
        <v>2790</v>
      </c>
      <c r="AA323" s="85"/>
      <c r="AB323" s="85"/>
      <c r="AC323" s="91" t="s">
        <v>3175</v>
      </c>
      <c r="AD323" s="85"/>
      <c r="AE323" s="85" t="b">
        <v>0</v>
      </c>
      <c r="AF323" s="85">
        <v>0</v>
      </c>
      <c r="AG323" s="91" t="s">
        <v>778</v>
      </c>
      <c r="AH323" s="85" t="b">
        <v>0</v>
      </c>
      <c r="AI323" s="85" t="s">
        <v>782</v>
      </c>
      <c r="AJ323" s="85"/>
      <c r="AK323" s="91" t="s">
        <v>778</v>
      </c>
      <c r="AL323" s="85" t="b">
        <v>0</v>
      </c>
      <c r="AM323" s="85">
        <v>38</v>
      </c>
      <c r="AN323" s="91" t="s">
        <v>755</v>
      </c>
      <c r="AO323" s="85" t="s">
        <v>787</v>
      </c>
      <c r="AP323" s="85" t="b">
        <v>0</v>
      </c>
      <c r="AQ323" s="91" t="s">
        <v>755</v>
      </c>
      <c r="AR323" s="85" t="s">
        <v>179</v>
      </c>
      <c r="AS323" s="85">
        <v>0</v>
      </c>
      <c r="AT323" s="85">
        <v>0</v>
      </c>
      <c r="AU323" s="85"/>
      <c r="AV323" s="85"/>
      <c r="AW323" s="85"/>
      <c r="AX323" s="85"/>
      <c r="AY323" s="85"/>
      <c r="AZ323" s="85"/>
      <c r="BA323" s="85"/>
      <c r="BB323" s="85"/>
      <c r="BC323" s="85"/>
      <c r="BD323" s="85"/>
      <c r="BE323" s="85"/>
      <c r="BF323" s="85"/>
      <c r="BG323" s="85"/>
      <c r="BH323" s="85"/>
    </row>
    <row r="324" spans="1:60" x14ac:dyDescent="0.3">
      <c r="A324" s="70" t="s">
        <v>1837</v>
      </c>
      <c r="B324" s="70" t="s">
        <v>339</v>
      </c>
      <c r="C324" s="71"/>
      <c r="D324" s="72"/>
      <c r="E324" s="73"/>
      <c r="F324" s="74"/>
      <c r="G324" s="71"/>
      <c r="H324" s="75"/>
      <c r="I324" s="76"/>
      <c r="J324" s="76"/>
      <c r="K324" s="36"/>
      <c r="L324" s="83"/>
      <c r="M324" s="83"/>
      <c r="N324" s="78"/>
      <c r="O324" s="85" t="s">
        <v>418</v>
      </c>
      <c r="P324" s="87">
        <v>43863.398090277777</v>
      </c>
      <c r="Q324" s="85" t="s">
        <v>430</v>
      </c>
      <c r="R324" s="85"/>
      <c r="S324" s="85"/>
      <c r="T324" s="85" t="s">
        <v>442</v>
      </c>
      <c r="U324" s="85"/>
      <c r="V324" s="88" t="s">
        <v>445</v>
      </c>
      <c r="W324" s="87">
        <v>43863.398090277777</v>
      </c>
      <c r="X324" s="90">
        <v>43863</v>
      </c>
      <c r="Y324" s="91" t="s">
        <v>2413</v>
      </c>
      <c r="Z324" s="88" t="s">
        <v>2791</v>
      </c>
      <c r="AA324" s="85"/>
      <c r="AB324" s="85"/>
      <c r="AC324" s="91" t="s">
        <v>3176</v>
      </c>
      <c r="AD324" s="85"/>
      <c r="AE324" s="85" t="b">
        <v>0</v>
      </c>
      <c r="AF324" s="85">
        <v>0</v>
      </c>
      <c r="AG324" s="91" t="s">
        <v>778</v>
      </c>
      <c r="AH324" s="85" t="b">
        <v>0</v>
      </c>
      <c r="AI324" s="85" t="s">
        <v>782</v>
      </c>
      <c r="AJ324" s="85"/>
      <c r="AK324" s="91" t="s">
        <v>778</v>
      </c>
      <c r="AL324" s="85" t="b">
        <v>0</v>
      </c>
      <c r="AM324" s="85">
        <v>38</v>
      </c>
      <c r="AN324" s="91" t="s">
        <v>755</v>
      </c>
      <c r="AO324" s="85" t="s">
        <v>787</v>
      </c>
      <c r="AP324" s="85" t="b">
        <v>0</v>
      </c>
      <c r="AQ324" s="91" t="s">
        <v>755</v>
      </c>
      <c r="AR324" s="85" t="s">
        <v>179</v>
      </c>
      <c r="AS324" s="85">
        <v>0</v>
      </c>
      <c r="AT324" s="85">
        <v>0</v>
      </c>
      <c r="AU324" s="85"/>
      <c r="AV324" s="85"/>
      <c r="AW324" s="85"/>
      <c r="AX324" s="85"/>
      <c r="AY324" s="85"/>
      <c r="AZ324" s="85"/>
      <c r="BA324" s="85"/>
      <c r="BB324" s="85"/>
      <c r="BC324" s="85"/>
      <c r="BD324" s="85"/>
      <c r="BE324" s="85"/>
      <c r="BF324" s="85"/>
      <c r="BG324" s="85"/>
      <c r="BH324" s="85"/>
    </row>
    <row r="325" spans="1:60" x14ac:dyDescent="0.3">
      <c r="A325" s="70" t="s">
        <v>262</v>
      </c>
      <c r="B325" s="70" t="s">
        <v>1881</v>
      </c>
      <c r="C325" s="71"/>
      <c r="D325" s="72"/>
      <c r="E325" s="73"/>
      <c r="F325" s="74"/>
      <c r="G325" s="71"/>
      <c r="H325" s="75"/>
      <c r="I325" s="76"/>
      <c r="J325" s="76"/>
      <c r="K325" s="36"/>
      <c r="L325" s="83"/>
      <c r="M325" s="83"/>
      <c r="N325" s="78"/>
      <c r="O325" s="85" t="s">
        <v>418</v>
      </c>
      <c r="P325" s="87">
        <v>43863.399398148147</v>
      </c>
      <c r="Q325" s="85" t="s">
        <v>1902</v>
      </c>
      <c r="R325" s="85"/>
      <c r="S325" s="85"/>
      <c r="T325" s="85" t="s">
        <v>442</v>
      </c>
      <c r="U325" s="85"/>
      <c r="V325" s="88" t="s">
        <v>490</v>
      </c>
      <c r="W325" s="87">
        <v>43863.399398148147</v>
      </c>
      <c r="X325" s="90">
        <v>43863</v>
      </c>
      <c r="Y325" s="91" t="s">
        <v>2414</v>
      </c>
      <c r="Z325" s="88" t="s">
        <v>2792</v>
      </c>
      <c r="AA325" s="85"/>
      <c r="AB325" s="85"/>
      <c r="AC325" s="91" t="s">
        <v>3177</v>
      </c>
      <c r="AD325" s="85"/>
      <c r="AE325" s="85" t="b">
        <v>0</v>
      </c>
      <c r="AF325" s="85">
        <v>0</v>
      </c>
      <c r="AG325" s="91" t="s">
        <v>778</v>
      </c>
      <c r="AH325" s="85" t="b">
        <v>0</v>
      </c>
      <c r="AI325" s="85" t="s">
        <v>782</v>
      </c>
      <c r="AJ325" s="85"/>
      <c r="AK325" s="91" t="s">
        <v>778</v>
      </c>
      <c r="AL325" s="85" t="b">
        <v>0</v>
      </c>
      <c r="AM325" s="85">
        <v>59</v>
      </c>
      <c r="AN325" s="91" t="s">
        <v>3276</v>
      </c>
      <c r="AO325" s="85" t="s">
        <v>786</v>
      </c>
      <c r="AP325" s="85" t="b">
        <v>0</v>
      </c>
      <c r="AQ325" s="91" t="s">
        <v>3276</v>
      </c>
      <c r="AR325" s="85" t="s">
        <v>179</v>
      </c>
      <c r="AS325" s="85">
        <v>0</v>
      </c>
      <c r="AT325" s="85">
        <v>0</v>
      </c>
      <c r="AU325" s="85"/>
      <c r="AV325" s="85"/>
      <c r="AW325" s="85"/>
      <c r="AX325" s="85"/>
      <c r="AY325" s="85"/>
      <c r="AZ325" s="85"/>
      <c r="BA325" s="85"/>
      <c r="BB325" s="85"/>
      <c r="BC325" s="85"/>
      <c r="BD325" s="85"/>
      <c r="BE325" s="85"/>
      <c r="BF325" s="85"/>
      <c r="BG325" s="85"/>
      <c r="BH325" s="85"/>
    </row>
    <row r="326" spans="1:60" x14ac:dyDescent="0.3">
      <c r="A326" s="70" t="s">
        <v>1838</v>
      </c>
      <c r="B326" s="70" t="s">
        <v>1838</v>
      </c>
      <c r="C326" s="71"/>
      <c r="D326" s="72"/>
      <c r="E326" s="73"/>
      <c r="F326" s="74"/>
      <c r="G326" s="71"/>
      <c r="H326" s="75"/>
      <c r="I326" s="76"/>
      <c r="J326" s="76"/>
      <c r="K326" s="36"/>
      <c r="L326" s="83"/>
      <c r="M326" s="83"/>
      <c r="N326" s="78"/>
      <c r="O326" s="85" t="s">
        <v>179</v>
      </c>
      <c r="P326" s="87">
        <v>43863.399513888886</v>
      </c>
      <c r="Q326" s="85" t="s">
        <v>1948</v>
      </c>
      <c r="R326" s="85"/>
      <c r="S326" s="85"/>
      <c r="T326" s="85" t="s">
        <v>442</v>
      </c>
      <c r="U326" s="88" t="s">
        <v>1982</v>
      </c>
      <c r="V326" s="88" t="s">
        <v>1982</v>
      </c>
      <c r="W326" s="87">
        <v>43863.399513888886</v>
      </c>
      <c r="X326" s="90">
        <v>43863</v>
      </c>
      <c r="Y326" s="91" t="s">
        <v>2415</v>
      </c>
      <c r="Z326" s="88" t="s">
        <v>2793</v>
      </c>
      <c r="AA326" s="85"/>
      <c r="AB326" s="85"/>
      <c r="AC326" s="91" t="s">
        <v>3178</v>
      </c>
      <c r="AD326" s="85"/>
      <c r="AE326" s="85" t="b">
        <v>0</v>
      </c>
      <c r="AF326" s="85">
        <v>0</v>
      </c>
      <c r="AG326" s="91" t="s">
        <v>778</v>
      </c>
      <c r="AH326" s="85" t="b">
        <v>0</v>
      </c>
      <c r="AI326" s="85" t="s">
        <v>784</v>
      </c>
      <c r="AJ326" s="85"/>
      <c r="AK326" s="91" t="s">
        <v>778</v>
      </c>
      <c r="AL326" s="85" t="b">
        <v>0</v>
      </c>
      <c r="AM326" s="85">
        <v>0</v>
      </c>
      <c r="AN326" s="91" t="s">
        <v>778</v>
      </c>
      <c r="AO326" s="85" t="s">
        <v>786</v>
      </c>
      <c r="AP326" s="85" t="b">
        <v>0</v>
      </c>
      <c r="AQ326" s="91" t="s">
        <v>3178</v>
      </c>
      <c r="AR326" s="85" t="s">
        <v>179</v>
      </c>
      <c r="AS326" s="85">
        <v>0</v>
      </c>
      <c r="AT326" s="85">
        <v>0</v>
      </c>
      <c r="AU326" s="85" t="s">
        <v>794</v>
      </c>
      <c r="AV326" s="85" t="s">
        <v>797</v>
      </c>
      <c r="AW326" s="85" t="s">
        <v>800</v>
      </c>
      <c r="AX326" s="85" t="s">
        <v>803</v>
      </c>
      <c r="AY326" s="85" t="s">
        <v>809</v>
      </c>
      <c r="AZ326" s="85" t="s">
        <v>813</v>
      </c>
      <c r="BA326" s="85" t="s">
        <v>816</v>
      </c>
      <c r="BB326" s="88" t="s">
        <v>819</v>
      </c>
      <c r="BC326" s="85"/>
      <c r="BD326" s="85"/>
      <c r="BE326" s="85"/>
      <c r="BF326" s="85"/>
      <c r="BG326" s="85"/>
      <c r="BH326" s="85"/>
    </row>
    <row r="327" spans="1:60" x14ac:dyDescent="0.3">
      <c r="A327" s="70" t="s">
        <v>1839</v>
      </c>
      <c r="B327" s="70" t="s">
        <v>1839</v>
      </c>
      <c r="C327" s="71"/>
      <c r="D327" s="72"/>
      <c r="E327" s="73"/>
      <c r="F327" s="74"/>
      <c r="G327" s="71"/>
      <c r="H327" s="75"/>
      <c r="I327" s="76"/>
      <c r="J327" s="76"/>
      <c r="K327" s="36"/>
      <c r="L327" s="83"/>
      <c r="M327" s="83"/>
      <c r="N327" s="78"/>
      <c r="O327" s="85" t="s">
        <v>179</v>
      </c>
      <c r="P327" s="87">
        <v>43863.404722222222</v>
      </c>
      <c r="Q327" s="85" t="s">
        <v>1949</v>
      </c>
      <c r="R327" s="85"/>
      <c r="S327" s="85"/>
      <c r="T327" s="85" t="s">
        <v>438</v>
      </c>
      <c r="U327" s="88" t="s">
        <v>1983</v>
      </c>
      <c r="V327" s="88" t="s">
        <v>1983</v>
      </c>
      <c r="W327" s="87">
        <v>43863.404722222222</v>
      </c>
      <c r="X327" s="90">
        <v>43863</v>
      </c>
      <c r="Y327" s="91" t="s">
        <v>635</v>
      </c>
      <c r="Z327" s="88" t="s">
        <v>2794</v>
      </c>
      <c r="AA327" s="85"/>
      <c r="AB327" s="85"/>
      <c r="AC327" s="91" t="s">
        <v>3179</v>
      </c>
      <c r="AD327" s="85"/>
      <c r="AE327" s="85" t="b">
        <v>0</v>
      </c>
      <c r="AF327" s="85">
        <v>0</v>
      </c>
      <c r="AG327" s="91" t="s">
        <v>778</v>
      </c>
      <c r="AH327" s="85" t="b">
        <v>0</v>
      </c>
      <c r="AI327" s="85" t="s">
        <v>782</v>
      </c>
      <c r="AJ327" s="85"/>
      <c r="AK327" s="91" t="s">
        <v>778</v>
      </c>
      <c r="AL327" s="85" t="b">
        <v>0</v>
      </c>
      <c r="AM327" s="85">
        <v>0</v>
      </c>
      <c r="AN327" s="91" t="s">
        <v>778</v>
      </c>
      <c r="AO327" s="85" t="s">
        <v>787</v>
      </c>
      <c r="AP327" s="85" t="b">
        <v>0</v>
      </c>
      <c r="AQ327" s="91" t="s">
        <v>3179</v>
      </c>
      <c r="AR327" s="85" t="s">
        <v>179</v>
      </c>
      <c r="AS327" s="85">
        <v>0</v>
      </c>
      <c r="AT327" s="85">
        <v>0</v>
      </c>
      <c r="AU327" s="85"/>
      <c r="AV327" s="85"/>
      <c r="AW327" s="85"/>
      <c r="AX327" s="85"/>
      <c r="AY327" s="85"/>
      <c r="AZ327" s="85"/>
      <c r="BA327" s="85"/>
      <c r="BB327" s="85"/>
      <c r="BC327" s="85"/>
      <c r="BD327" s="85"/>
      <c r="BE327" s="85"/>
      <c r="BF327" s="85"/>
      <c r="BG327" s="85"/>
      <c r="BH327" s="85"/>
    </row>
    <row r="328" spans="1:60" x14ac:dyDescent="0.3">
      <c r="A328" s="70" t="s">
        <v>1840</v>
      </c>
      <c r="B328" s="70" t="s">
        <v>1840</v>
      </c>
      <c r="C328" s="71"/>
      <c r="D328" s="72"/>
      <c r="E328" s="73"/>
      <c r="F328" s="74"/>
      <c r="G328" s="71"/>
      <c r="H328" s="75"/>
      <c r="I328" s="76"/>
      <c r="J328" s="76"/>
      <c r="K328" s="36"/>
      <c r="L328" s="83"/>
      <c r="M328" s="83"/>
      <c r="N328" s="78"/>
      <c r="O328" s="85" t="s">
        <v>179</v>
      </c>
      <c r="P328" s="87">
        <v>43863.410069444442</v>
      </c>
      <c r="Q328" s="85" t="s">
        <v>1950</v>
      </c>
      <c r="R328" s="85"/>
      <c r="S328" s="85"/>
      <c r="T328" s="85" t="s">
        <v>442</v>
      </c>
      <c r="U328" s="85"/>
      <c r="V328" s="88" t="s">
        <v>2101</v>
      </c>
      <c r="W328" s="87">
        <v>43863.410069444442</v>
      </c>
      <c r="X328" s="90">
        <v>43863</v>
      </c>
      <c r="Y328" s="91" t="s">
        <v>2416</v>
      </c>
      <c r="Z328" s="88" t="s">
        <v>2795</v>
      </c>
      <c r="AA328" s="85"/>
      <c r="AB328" s="85"/>
      <c r="AC328" s="91" t="s">
        <v>3180</v>
      </c>
      <c r="AD328" s="85"/>
      <c r="AE328" s="85" t="b">
        <v>0</v>
      </c>
      <c r="AF328" s="85">
        <v>0</v>
      </c>
      <c r="AG328" s="91" t="s">
        <v>778</v>
      </c>
      <c r="AH328" s="85" t="b">
        <v>0</v>
      </c>
      <c r="AI328" s="85" t="s">
        <v>782</v>
      </c>
      <c r="AJ328" s="85"/>
      <c r="AK328" s="91" t="s">
        <v>778</v>
      </c>
      <c r="AL328" s="85" t="b">
        <v>0</v>
      </c>
      <c r="AM328" s="85">
        <v>1</v>
      </c>
      <c r="AN328" s="91" t="s">
        <v>778</v>
      </c>
      <c r="AO328" s="85" t="s">
        <v>786</v>
      </c>
      <c r="AP328" s="85" t="b">
        <v>0</v>
      </c>
      <c r="AQ328" s="91" t="s">
        <v>3180</v>
      </c>
      <c r="AR328" s="85" t="s">
        <v>179</v>
      </c>
      <c r="AS328" s="85">
        <v>0</v>
      </c>
      <c r="AT328" s="85">
        <v>0</v>
      </c>
      <c r="AU328" s="85"/>
      <c r="AV328" s="85"/>
      <c r="AW328" s="85"/>
      <c r="AX328" s="85"/>
      <c r="AY328" s="85"/>
      <c r="AZ328" s="85"/>
      <c r="BA328" s="85"/>
      <c r="BB328" s="85"/>
      <c r="BC328" s="85"/>
      <c r="BD328" s="85"/>
      <c r="BE328" s="85"/>
      <c r="BF328" s="85"/>
      <c r="BG328" s="85"/>
      <c r="BH328" s="85"/>
    </row>
    <row r="329" spans="1:60" x14ac:dyDescent="0.3">
      <c r="A329" s="70" t="s">
        <v>1841</v>
      </c>
      <c r="B329" s="70" t="s">
        <v>1840</v>
      </c>
      <c r="C329" s="71"/>
      <c r="D329" s="72"/>
      <c r="E329" s="73"/>
      <c r="F329" s="74"/>
      <c r="G329" s="71"/>
      <c r="H329" s="75"/>
      <c r="I329" s="76"/>
      <c r="J329" s="76"/>
      <c r="K329" s="36"/>
      <c r="L329" s="83"/>
      <c r="M329" s="83"/>
      <c r="N329" s="78"/>
      <c r="O329" s="85" t="s">
        <v>418</v>
      </c>
      <c r="P329" s="87">
        <v>43863.413055555553</v>
      </c>
      <c r="Q329" s="85" t="s">
        <v>1950</v>
      </c>
      <c r="R329" s="85"/>
      <c r="S329" s="85"/>
      <c r="T329" s="85" t="s">
        <v>442</v>
      </c>
      <c r="U329" s="85"/>
      <c r="V329" s="88" t="s">
        <v>2102</v>
      </c>
      <c r="W329" s="87">
        <v>43863.413055555553</v>
      </c>
      <c r="X329" s="90">
        <v>43863</v>
      </c>
      <c r="Y329" s="91" t="s">
        <v>2417</v>
      </c>
      <c r="Z329" s="88" t="s">
        <v>2796</v>
      </c>
      <c r="AA329" s="85"/>
      <c r="AB329" s="85"/>
      <c r="AC329" s="91" t="s">
        <v>3181</v>
      </c>
      <c r="AD329" s="85"/>
      <c r="AE329" s="85" t="b">
        <v>0</v>
      </c>
      <c r="AF329" s="85">
        <v>0</v>
      </c>
      <c r="AG329" s="91" t="s">
        <v>778</v>
      </c>
      <c r="AH329" s="85" t="b">
        <v>0</v>
      </c>
      <c r="AI329" s="85" t="s">
        <v>782</v>
      </c>
      <c r="AJ329" s="85"/>
      <c r="AK329" s="91" t="s">
        <v>778</v>
      </c>
      <c r="AL329" s="85" t="b">
        <v>0</v>
      </c>
      <c r="AM329" s="85">
        <v>1</v>
      </c>
      <c r="AN329" s="91" t="s">
        <v>3180</v>
      </c>
      <c r="AO329" s="85" t="s">
        <v>786</v>
      </c>
      <c r="AP329" s="85" t="b">
        <v>0</v>
      </c>
      <c r="AQ329" s="91" t="s">
        <v>3180</v>
      </c>
      <c r="AR329" s="85" t="s">
        <v>179</v>
      </c>
      <c r="AS329" s="85">
        <v>0</v>
      </c>
      <c r="AT329" s="85">
        <v>0</v>
      </c>
      <c r="AU329" s="85"/>
      <c r="AV329" s="85"/>
      <c r="AW329" s="85"/>
      <c r="AX329" s="85"/>
      <c r="AY329" s="85"/>
      <c r="AZ329" s="85"/>
      <c r="BA329" s="85"/>
      <c r="BB329" s="85"/>
      <c r="BC329" s="85"/>
      <c r="BD329" s="85"/>
      <c r="BE329" s="85"/>
      <c r="BF329" s="85"/>
      <c r="BG329" s="85"/>
      <c r="BH329" s="85"/>
    </row>
    <row r="330" spans="1:60" x14ac:dyDescent="0.3">
      <c r="A330" s="70" t="s">
        <v>251</v>
      </c>
      <c r="B330" s="70" t="s">
        <v>339</v>
      </c>
      <c r="C330" s="71"/>
      <c r="D330" s="72"/>
      <c r="E330" s="73"/>
      <c r="F330" s="74"/>
      <c r="G330" s="71"/>
      <c r="H330" s="75"/>
      <c r="I330" s="76"/>
      <c r="J330" s="76"/>
      <c r="K330" s="36"/>
      <c r="L330" s="83"/>
      <c r="M330" s="83"/>
      <c r="N330" s="78"/>
      <c r="O330" s="85" t="s">
        <v>418</v>
      </c>
      <c r="P330" s="87">
        <v>43863.415509259263</v>
      </c>
      <c r="Q330" s="85" t="s">
        <v>430</v>
      </c>
      <c r="R330" s="85"/>
      <c r="S330" s="85"/>
      <c r="T330" s="85" t="s">
        <v>442</v>
      </c>
      <c r="U330" s="85"/>
      <c r="V330" s="88" t="s">
        <v>480</v>
      </c>
      <c r="W330" s="87">
        <v>43863.415509259263</v>
      </c>
      <c r="X330" s="90">
        <v>43863</v>
      </c>
      <c r="Y330" s="91" t="s">
        <v>650</v>
      </c>
      <c r="Z330" s="88" t="s">
        <v>2797</v>
      </c>
      <c r="AA330" s="85"/>
      <c r="AB330" s="85"/>
      <c r="AC330" s="91" t="s">
        <v>3182</v>
      </c>
      <c r="AD330" s="85"/>
      <c r="AE330" s="85" t="b">
        <v>0</v>
      </c>
      <c r="AF330" s="85">
        <v>0</v>
      </c>
      <c r="AG330" s="91" t="s">
        <v>778</v>
      </c>
      <c r="AH330" s="85" t="b">
        <v>0</v>
      </c>
      <c r="AI330" s="85" t="s">
        <v>782</v>
      </c>
      <c r="AJ330" s="85"/>
      <c r="AK330" s="91" t="s">
        <v>778</v>
      </c>
      <c r="AL330" s="85" t="b">
        <v>0</v>
      </c>
      <c r="AM330" s="85">
        <v>38</v>
      </c>
      <c r="AN330" s="91" t="s">
        <v>755</v>
      </c>
      <c r="AO330" s="85" t="s">
        <v>786</v>
      </c>
      <c r="AP330" s="85" t="b">
        <v>0</v>
      </c>
      <c r="AQ330" s="91" t="s">
        <v>755</v>
      </c>
      <c r="AR330" s="85" t="s">
        <v>179</v>
      </c>
      <c r="AS330" s="85">
        <v>0</v>
      </c>
      <c r="AT330" s="85">
        <v>0</v>
      </c>
      <c r="AU330" s="85"/>
      <c r="AV330" s="85"/>
      <c r="AW330" s="85"/>
      <c r="AX330" s="85"/>
      <c r="AY330" s="85"/>
      <c r="AZ330" s="85"/>
      <c r="BA330" s="85"/>
      <c r="BB330" s="85"/>
      <c r="BC330" s="85"/>
      <c r="BD330" s="85"/>
      <c r="BE330" s="85"/>
      <c r="BF330" s="85"/>
      <c r="BG330" s="85"/>
      <c r="BH330" s="85"/>
    </row>
    <row r="331" spans="1:60" x14ac:dyDescent="0.3">
      <c r="A331" s="70" t="s">
        <v>1842</v>
      </c>
      <c r="B331" s="70" t="s">
        <v>1852</v>
      </c>
      <c r="C331" s="71"/>
      <c r="D331" s="72"/>
      <c r="E331" s="73"/>
      <c r="F331" s="74"/>
      <c r="G331" s="71"/>
      <c r="H331" s="75"/>
      <c r="I331" s="76"/>
      <c r="J331" s="76"/>
      <c r="K331" s="36"/>
      <c r="L331" s="83"/>
      <c r="M331" s="83"/>
      <c r="N331" s="78"/>
      <c r="O331" s="85" t="s">
        <v>418</v>
      </c>
      <c r="P331" s="87">
        <v>43863.417083333334</v>
      </c>
      <c r="Q331" s="85" t="s">
        <v>1951</v>
      </c>
      <c r="R331" s="85"/>
      <c r="S331" s="85"/>
      <c r="T331" s="85" t="s">
        <v>1972</v>
      </c>
      <c r="U331" s="85"/>
      <c r="V331" s="88" t="s">
        <v>2103</v>
      </c>
      <c r="W331" s="87">
        <v>43863.417083333334</v>
      </c>
      <c r="X331" s="90">
        <v>43863</v>
      </c>
      <c r="Y331" s="91" t="s">
        <v>2418</v>
      </c>
      <c r="Z331" s="88" t="s">
        <v>2798</v>
      </c>
      <c r="AA331" s="85"/>
      <c r="AB331" s="85"/>
      <c r="AC331" s="91" t="s">
        <v>3183</v>
      </c>
      <c r="AD331" s="85"/>
      <c r="AE331" s="85" t="b">
        <v>0</v>
      </c>
      <c r="AF331" s="85">
        <v>0</v>
      </c>
      <c r="AG331" s="91" t="s">
        <v>778</v>
      </c>
      <c r="AH331" s="85" t="b">
        <v>0</v>
      </c>
      <c r="AI331" s="85" t="s">
        <v>782</v>
      </c>
      <c r="AJ331" s="85"/>
      <c r="AK331" s="91" t="s">
        <v>778</v>
      </c>
      <c r="AL331" s="85" t="b">
        <v>0</v>
      </c>
      <c r="AM331" s="85">
        <v>2</v>
      </c>
      <c r="AN331" s="91" t="s">
        <v>3212</v>
      </c>
      <c r="AO331" s="85" t="s">
        <v>789</v>
      </c>
      <c r="AP331" s="85" t="b">
        <v>0</v>
      </c>
      <c r="AQ331" s="91" t="s">
        <v>3212</v>
      </c>
      <c r="AR331" s="85" t="s">
        <v>179</v>
      </c>
      <c r="AS331" s="85">
        <v>0</v>
      </c>
      <c r="AT331" s="85">
        <v>0</v>
      </c>
      <c r="AU331" s="85"/>
      <c r="AV331" s="85"/>
      <c r="AW331" s="85"/>
      <c r="AX331" s="85"/>
      <c r="AY331" s="85"/>
      <c r="AZ331" s="85"/>
      <c r="BA331" s="85"/>
      <c r="BB331" s="85"/>
      <c r="BC331" s="85"/>
      <c r="BD331" s="85"/>
      <c r="BE331" s="85"/>
      <c r="BF331" s="85"/>
      <c r="BG331" s="85"/>
      <c r="BH331" s="85"/>
    </row>
    <row r="332" spans="1:60" x14ac:dyDescent="0.3">
      <c r="A332" s="70" t="s">
        <v>343</v>
      </c>
      <c r="B332" s="70" t="s">
        <v>1869</v>
      </c>
      <c r="C332" s="71"/>
      <c r="D332" s="72"/>
      <c r="E332" s="73"/>
      <c r="F332" s="74"/>
      <c r="G332" s="71"/>
      <c r="H332" s="75"/>
      <c r="I332" s="76"/>
      <c r="J332" s="76"/>
      <c r="K332" s="36"/>
      <c r="L332" s="83"/>
      <c r="M332" s="83"/>
      <c r="N332" s="78"/>
      <c r="O332" s="85" t="s">
        <v>418</v>
      </c>
      <c r="P332" s="87">
        <v>43863.4294212963</v>
      </c>
      <c r="Q332" s="85" t="s">
        <v>1935</v>
      </c>
      <c r="R332" s="85"/>
      <c r="S332" s="85"/>
      <c r="T332" s="85"/>
      <c r="U332" s="85"/>
      <c r="V332" s="88" t="s">
        <v>568</v>
      </c>
      <c r="W332" s="87">
        <v>43863.4294212963</v>
      </c>
      <c r="X332" s="90">
        <v>43863</v>
      </c>
      <c r="Y332" s="91" t="s">
        <v>2419</v>
      </c>
      <c r="Z332" s="88" t="s">
        <v>2799</v>
      </c>
      <c r="AA332" s="85"/>
      <c r="AB332" s="85"/>
      <c r="AC332" s="91" t="s">
        <v>3184</v>
      </c>
      <c r="AD332" s="85"/>
      <c r="AE332" s="85" t="b">
        <v>0</v>
      </c>
      <c r="AF332" s="85">
        <v>0</v>
      </c>
      <c r="AG332" s="91" t="s">
        <v>778</v>
      </c>
      <c r="AH332" s="85" t="b">
        <v>0</v>
      </c>
      <c r="AI332" s="85" t="s">
        <v>782</v>
      </c>
      <c r="AJ332" s="85"/>
      <c r="AK332" s="91" t="s">
        <v>778</v>
      </c>
      <c r="AL332" s="85" t="b">
        <v>0</v>
      </c>
      <c r="AM332" s="85">
        <v>12</v>
      </c>
      <c r="AN332" s="91" t="s">
        <v>3242</v>
      </c>
      <c r="AO332" s="85" t="s">
        <v>786</v>
      </c>
      <c r="AP332" s="85" t="b">
        <v>0</v>
      </c>
      <c r="AQ332" s="91" t="s">
        <v>3242</v>
      </c>
      <c r="AR332" s="85" t="s">
        <v>179</v>
      </c>
      <c r="AS332" s="85">
        <v>0</v>
      </c>
      <c r="AT332" s="85">
        <v>0</v>
      </c>
      <c r="AU332" s="85"/>
      <c r="AV332" s="85"/>
      <c r="AW332" s="85"/>
      <c r="AX332" s="85"/>
      <c r="AY332" s="85"/>
      <c r="AZ332" s="85"/>
      <c r="BA332" s="85"/>
      <c r="BB332" s="85"/>
      <c r="BC332" s="85"/>
      <c r="BD332" s="85"/>
      <c r="BE332" s="85"/>
      <c r="BF332" s="85"/>
      <c r="BG332" s="85"/>
      <c r="BH332" s="85"/>
    </row>
    <row r="333" spans="1:60" x14ac:dyDescent="0.3">
      <c r="A333" s="70" t="s">
        <v>260</v>
      </c>
      <c r="B333" s="70" t="s">
        <v>1881</v>
      </c>
      <c r="C333" s="71"/>
      <c r="D333" s="72"/>
      <c r="E333" s="73"/>
      <c r="F333" s="74"/>
      <c r="G333" s="71"/>
      <c r="H333" s="75"/>
      <c r="I333" s="76"/>
      <c r="J333" s="76"/>
      <c r="K333" s="36"/>
      <c r="L333" s="83"/>
      <c r="M333" s="83"/>
      <c r="N333" s="78"/>
      <c r="O333" s="85" t="s">
        <v>418</v>
      </c>
      <c r="P333" s="87">
        <v>43863.43</v>
      </c>
      <c r="Q333" s="85" t="s">
        <v>1902</v>
      </c>
      <c r="R333" s="85"/>
      <c r="S333" s="85"/>
      <c r="T333" s="85" t="s">
        <v>442</v>
      </c>
      <c r="U333" s="85"/>
      <c r="V333" s="88" t="s">
        <v>488</v>
      </c>
      <c r="W333" s="87">
        <v>43863.43</v>
      </c>
      <c r="X333" s="90">
        <v>43863</v>
      </c>
      <c r="Y333" s="91" t="s">
        <v>2420</v>
      </c>
      <c r="Z333" s="88" t="s">
        <v>2800</v>
      </c>
      <c r="AA333" s="85"/>
      <c r="AB333" s="85"/>
      <c r="AC333" s="91" t="s">
        <v>3185</v>
      </c>
      <c r="AD333" s="85"/>
      <c r="AE333" s="85" t="b">
        <v>0</v>
      </c>
      <c r="AF333" s="85">
        <v>0</v>
      </c>
      <c r="AG333" s="91" t="s">
        <v>778</v>
      </c>
      <c r="AH333" s="85" t="b">
        <v>0</v>
      </c>
      <c r="AI333" s="85" t="s">
        <v>782</v>
      </c>
      <c r="AJ333" s="85"/>
      <c r="AK333" s="91" t="s">
        <v>778</v>
      </c>
      <c r="AL333" s="85" t="b">
        <v>0</v>
      </c>
      <c r="AM333" s="85">
        <v>59</v>
      </c>
      <c r="AN333" s="91" t="s">
        <v>3276</v>
      </c>
      <c r="AO333" s="85" t="s">
        <v>786</v>
      </c>
      <c r="AP333" s="85" t="b">
        <v>0</v>
      </c>
      <c r="AQ333" s="91" t="s">
        <v>3276</v>
      </c>
      <c r="AR333" s="85" t="s">
        <v>179</v>
      </c>
      <c r="AS333" s="85">
        <v>0</v>
      </c>
      <c r="AT333" s="85">
        <v>0</v>
      </c>
      <c r="AU333" s="85"/>
      <c r="AV333" s="85"/>
      <c r="AW333" s="85"/>
      <c r="AX333" s="85"/>
      <c r="AY333" s="85"/>
      <c r="AZ333" s="85"/>
      <c r="BA333" s="85"/>
      <c r="BB333" s="85"/>
      <c r="BC333" s="85"/>
      <c r="BD333" s="85"/>
      <c r="BE333" s="85"/>
      <c r="BF333" s="85"/>
      <c r="BG333" s="85"/>
      <c r="BH333" s="85"/>
    </row>
    <row r="334" spans="1:60" x14ac:dyDescent="0.3">
      <c r="A334" s="70" t="s">
        <v>257</v>
      </c>
      <c r="B334" s="70" t="s">
        <v>1881</v>
      </c>
      <c r="C334" s="71"/>
      <c r="D334" s="72"/>
      <c r="E334" s="73"/>
      <c r="F334" s="74"/>
      <c r="G334" s="71"/>
      <c r="H334" s="75"/>
      <c r="I334" s="76"/>
      <c r="J334" s="76"/>
      <c r="K334" s="36"/>
      <c r="L334" s="83"/>
      <c r="M334" s="83"/>
      <c r="N334" s="78"/>
      <c r="O334" s="85" t="s">
        <v>418</v>
      </c>
      <c r="P334" s="87">
        <v>43863.42355324074</v>
      </c>
      <c r="Q334" s="85" t="s">
        <v>1902</v>
      </c>
      <c r="R334" s="85"/>
      <c r="S334" s="85"/>
      <c r="T334" s="85" t="s">
        <v>442</v>
      </c>
      <c r="U334" s="85"/>
      <c r="V334" s="88" t="s">
        <v>485</v>
      </c>
      <c r="W334" s="87">
        <v>43863.42355324074</v>
      </c>
      <c r="X334" s="90">
        <v>43863</v>
      </c>
      <c r="Y334" s="91" t="s">
        <v>689</v>
      </c>
      <c r="Z334" s="88" t="s">
        <v>2801</v>
      </c>
      <c r="AA334" s="85"/>
      <c r="AB334" s="85"/>
      <c r="AC334" s="91" t="s">
        <v>3186</v>
      </c>
      <c r="AD334" s="85"/>
      <c r="AE334" s="85" t="b">
        <v>0</v>
      </c>
      <c r="AF334" s="85">
        <v>0</v>
      </c>
      <c r="AG334" s="91" t="s">
        <v>778</v>
      </c>
      <c r="AH334" s="85" t="b">
        <v>0</v>
      </c>
      <c r="AI334" s="85" t="s">
        <v>782</v>
      </c>
      <c r="AJ334" s="85"/>
      <c r="AK334" s="91" t="s">
        <v>778</v>
      </c>
      <c r="AL334" s="85" t="b">
        <v>0</v>
      </c>
      <c r="AM334" s="85">
        <v>59</v>
      </c>
      <c r="AN334" s="91" t="s">
        <v>3276</v>
      </c>
      <c r="AO334" s="85" t="s">
        <v>786</v>
      </c>
      <c r="AP334" s="85" t="b">
        <v>0</v>
      </c>
      <c r="AQ334" s="91" t="s">
        <v>3276</v>
      </c>
      <c r="AR334" s="85" t="s">
        <v>179</v>
      </c>
      <c r="AS334" s="85">
        <v>0</v>
      </c>
      <c r="AT334" s="85">
        <v>0</v>
      </c>
      <c r="AU334" s="85"/>
      <c r="AV334" s="85"/>
      <c r="AW334" s="85"/>
      <c r="AX334" s="85"/>
      <c r="AY334" s="85"/>
      <c r="AZ334" s="85"/>
      <c r="BA334" s="85"/>
      <c r="BB334" s="85"/>
      <c r="BC334" s="85"/>
      <c r="BD334" s="85"/>
      <c r="BE334" s="85"/>
      <c r="BF334" s="85"/>
      <c r="BG334" s="85"/>
      <c r="BH334" s="85"/>
    </row>
    <row r="335" spans="1:60" x14ac:dyDescent="0.3">
      <c r="A335" s="70" t="s">
        <v>257</v>
      </c>
      <c r="B335" s="70" t="s">
        <v>339</v>
      </c>
      <c r="C335" s="71"/>
      <c r="D335" s="72"/>
      <c r="E335" s="73"/>
      <c r="F335" s="74"/>
      <c r="G335" s="71"/>
      <c r="H335" s="75"/>
      <c r="I335" s="76"/>
      <c r="J335" s="76"/>
      <c r="K335" s="36"/>
      <c r="L335" s="83"/>
      <c r="M335" s="83"/>
      <c r="N335" s="78"/>
      <c r="O335" s="85" t="s">
        <v>418</v>
      </c>
      <c r="P335" s="87">
        <v>43863.435034722221</v>
      </c>
      <c r="Q335" s="85" t="s">
        <v>430</v>
      </c>
      <c r="R335" s="85"/>
      <c r="S335" s="85"/>
      <c r="T335" s="85" t="s">
        <v>442</v>
      </c>
      <c r="U335" s="85"/>
      <c r="V335" s="88" t="s">
        <v>485</v>
      </c>
      <c r="W335" s="87">
        <v>43863.435034722221</v>
      </c>
      <c r="X335" s="90">
        <v>43863</v>
      </c>
      <c r="Y335" s="91" t="s">
        <v>2421</v>
      </c>
      <c r="Z335" s="88" t="s">
        <v>2802</v>
      </c>
      <c r="AA335" s="85"/>
      <c r="AB335" s="85"/>
      <c r="AC335" s="91" t="s">
        <v>3187</v>
      </c>
      <c r="AD335" s="85"/>
      <c r="AE335" s="85" t="b">
        <v>0</v>
      </c>
      <c r="AF335" s="85">
        <v>0</v>
      </c>
      <c r="AG335" s="91" t="s">
        <v>778</v>
      </c>
      <c r="AH335" s="85" t="b">
        <v>0</v>
      </c>
      <c r="AI335" s="85" t="s">
        <v>782</v>
      </c>
      <c r="AJ335" s="85"/>
      <c r="AK335" s="91" t="s">
        <v>778</v>
      </c>
      <c r="AL335" s="85" t="b">
        <v>0</v>
      </c>
      <c r="AM335" s="85">
        <v>38</v>
      </c>
      <c r="AN335" s="91" t="s">
        <v>755</v>
      </c>
      <c r="AO335" s="85" t="s">
        <v>786</v>
      </c>
      <c r="AP335" s="85" t="b">
        <v>0</v>
      </c>
      <c r="AQ335" s="91" t="s">
        <v>755</v>
      </c>
      <c r="AR335" s="85" t="s">
        <v>179</v>
      </c>
      <c r="AS335" s="85">
        <v>0</v>
      </c>
      <c r="AT335" s="85">
        <v>0</v>
      </c>
      <c r="AU335" s="85"/>
      <c r="AV335" s="85"/>
      <c r="AW335" s="85"/>
      <c r="AX335" s="85"/>
      <c r="AY335" s="85"/>
      <c r="AZ335" s="85"/>
      <c r="BA335" s="85"/>
      <c r="BB335" s="85"/>
      <c r="BC335" s="85"/>
      <c r="BD335" s="85"/>
      <c r="BE335" s="85"/>
      <c r="BF335" s="85"/>
      <c r="BG335" s="85"/>
      <c r="BH335" s="85"/>
    </row>
    <row r="336" spans="1:60" x14ac:dyDescent="0.3">
      <c r="A336" s="70" t="s">
        <v>1843</v>
      </c>
      <c r="B336" s="70" t="s">
        <v>404</v>
      </c>
      <c r="C336" s="71"/>
      <c r="D336" s="72"/>
      <c r="E336" s="73"/>
      <c r="F336" s="74"/>
      <c r="G336" s="71"/>
      <c r="H336" s="75"/>
      <c r="I336" s="76"/>
      <c r="J336" s="76"/>
      <c r="K336" s="36"/>
      <c r="L336" s="83"/>
      <c r="M336" s="83"/>
      <c r="N336" s="78"/>
      <c r="O336" s="85" t="s">
        <v>420</v>
      </c>
      <c r="P336" s="87">
        <v>43863.441828703704</v>
      </c>
      <c r="Q336" s="85" t="s">
        <v>1952</v>
      </c>
      <c r="R336" s="85"/>
      <c r="S336" s="85"/>
      <c r="T336" s="85" t="s">
        <v>442</v>
      </c>
      <c r="U336" s="85"/>
      <c r="V336" s="88" t="s">
        <v>2104</v>
      </c>
      <c r="W336" s="87">
        <v>43863.441828703704</v>
      </c>
      <c r="X336" s="90">
        <v>43863</v>
      </c>
      <c r="Y336" s="91" t="s">
        <v>2422</v>
      </c>
      <c r="Z336" s="88" t="s">
        <v>2803</v>
      </c>
      <c r="AA336" s="85"/>
      <c r="AB336" s="85"/>
      <c r="AC336" s="91" t="s">
        <v>3188</v>
      </c>
      <c r="AD336" s="91" t="s">
        <v>3265</v>
      </c>
      <c r="AE336" s="85" t="b">
        <v>0</v>
      </c>
      <c r="AF336" s="85">
        <v>0</v>
      </c>
      <c r="AG336" s="91" t="s">
        <v>781</v>
      </c>
      <c r="AH336" s="85" t="b">
        <v>0</v>
      </c>
      <c r="AI336" s="85" t="s">
        <v>782</v>
      </c>
      <c r="AJ336" s="85"/>
      <c r="AK336" s="91" t="s">
        <v>778</v>
      </c>
      <c r="AL336" s="85" t="b">
        <v>0</v>
      </c>
      <c r="AM336" s="85">
        <v>0</v>
      </c>
      <c r="AN336" s="91" t="s">
        <v>778</v>
      </c>
      <c r="AO336" s="85" t="s">
        <v>786</v>
      </c>
      <c r="AP336" s="85" t="b">
        <v>0</v>
      </c>
      <c r="AQ336" s="91" t="s">
        <v>3265</v>
      </c>
      <c r="AR336" s="85" t="s">
        <v>179</v>
      </c>
      <c r="AS336" s="85">
        <v>0</v>
      </c>
      <c r="AT336" s="85">
        <v>0</v>
      </c>
      <c r="AU336" s="85"/>
      <c r="AV336" s="85"/>
      <c r="AW336" s="85"/>
      <c r="AX336" s="85"/>
      <c r="AY336" s="85"/>
      <c r="AZ336" s="85"/>
      <c r="BA336" s="85"/>
      <c r="BB336" s="85"/>
      <c r="BC336" s="85"/>
      <c r="BD336" s="85"/>
      <c r="BE336" s="85"/>
      <c r="BF336" s="85"/>
      <c r="BG336" s="85"/>
      <c r="BH336" s="85"/>
    </row>
    <row r="337" spans="1:60" x14ac:dyDescent="0.3">
      <c r="A337" s="70" t="s">
        <v>345</v>
      </c>
      <c r="B337" s="70" t="s">
        <v>339</v>
      </c>
      <c r="C337" s="71"/>
      <c r="D337" s="72"/>
      <c r="E337" s="73"/>
      <c r="F337" s="74"/>
      <c r="G337" s="71"/>
      <c r="H337" s="75"/>
      <c r="I337" s="76"/>
      <c r="J337" s="76"/>
      <c r="K337" s="36"/>
      <c r="L337" s="83"/>
      <c r="M337" s="83"/>
      <c r="N337" s="78"/>
      <c r="O337" s="85" t="s">
        <v>418</v>
      </c>
      <c r="P337" s="87">
        <v>43863.442210648151</v>
      </c>
      <c r="Q337" s="85" t="s">
        <v>430</v>
      </c>
      <c r="R337" s="85"/>
      <c r="S337" s="85"/>
      <c r="T337" s="85" t="s">
        <v>442</v>
      </c>
      <c r="U337" s="85"/>
      <c r="V337" s="88" t="s">
        <v>570</v>
      </c>
      <c r="W337" s="87">
        <v>43863.442210648151</v>
      </c>
      <c r="X337" s="90">
        <v>43863</v>
      </c>
      <c r="Y337" s="91" t="s">
        <v>2423</v>
      </c>
      <c r="Z337" s="88" t="s">
        <v>2804</v>
      </c>
      <c r="AA337" s="85"/>
      <c r="AB337" s="85"/>
      <c r="AC337" s="91" t="s">
        <v>3189</v>
      </c>
      <c r="AD337" s="85"/>
      <c r="AE337" s="85" t="b">
        <v>0</v>
      </c>
      <c r="AF337" s="85">
        <v>0</v>
      </c>
      <c r="AG337" s="91" t="s">
        <v>778</v>
      </c>
      <c r="AH337" s="85" t="b">
        <v>0</v>
      </c>
      <c r="AI337" s="85" t="s">
        <v>782</v>
      </c>
      <c r="AJ337" s="85"/>
      <c r="AK337" s="91" t="s">
        <v>778</v>
      </c>
      <c r="AL337" s="85" t="b">
        <v>0</v>
      </c>
      <c r="AM337" s="85">
        <v>38</v>
      </c>
      <c r="AN337" s="91" t="s">
        <v>755</v>
      </c>
      <c r="AO337" s="85" t="s">
        <v>786</v>
      </c>
      <c r="AP337" s="85" t="b">
        <v>0</v>
      </c>
      <c r="AQ337" s="91" t="s">
        <v>755</v>
      </c>
      <c r="AR337" s="85" t="s">
        <v>179</v>
      </c>
      <c r="AS337" s="85">
        <v>0</v>
      </c>
      <c r="AT337" s="85">
        <v>0</v>
      </c>
      <c r="AU337" s="85"/>
      <c r="AV337" s="85"/>
      <c r="AW337" s="85"/>
      <c r="AX337" s="85"/>
      <c r="AY337" s="85"/>
      <c r="AZ337" s="85"/>
      <c r="BA337" s="85"/>
      <c r="BB337" s="85"/>
      <c r="BC337" s="85"/>
      <c r="BD337" s="85"/>
      <c r="BE337" s="85"/>
      <c r="BF337" s="85"/>
      <c r="BG337" s="85"/>
      <c r="BH337" s="85"/>
    </row>
    <row r="338" spans="1:60" x14ac:dyDescent="0.3">
      <c r="A338" s="70" t="s">
        <v>340</v>
      </c>
      <c r="B338" s="70" t="s">
        <v>1863</v>
      </c>
      <c r="C338" s="71"/>
      <c r="D338" s="72"/>
      <c r="E338" s="73"/>
      <c r="F338" s="74"/>
      <c r="G338" s="71"/>
      <c r="H338" s="75"/>
      <c r="I338" s="76"/>
      <c r="J338" s="76"/>
      <c r="K338" s="36"/>
      <c r="L338" s="83"/>
      <c r="M338" s="83"/>
      <c r="N338" s="78"/>
      <c r="O338" s="85" t="s">
        <v>418</v>
      </c>
      <c r="P338" s="87">
        <v>43863.448634259257</v>
      </c>
      <c r="Q338" s="85" t="s">
        <v>1953</v>
      </c>
      <c r="R338" s="85"/>
      <c r="S338" s="85"/>
      <c r="T338" s="85"/>
      <c r="U338" s="85"/>
      <c r="V338" s="88" t="s">
        <v>565</v>
      </c>
      <c r="W338" s="87">
        <v>43863.448634259257</v>
      </c>
      <c r="X338" s="90">
        <v>43863</v>
      </c>
      <c r="Y338" s="91" t="s">
        <v>2424</v>
      </c>
      <c r="Z338" s="88" t="s">
        <v>2805</v>
      </c>
      <c r="AA338" s="85"/>
      <c r="AB338" s="85"/>
      <c r="AC338" s="91" t="s">
        <v>3190</v>
      </c>
      <c r="AD338" s="85"/>
      <c r="AE338" s="85" t="b">
        <v>0</v>
      </c>
      <c r="AF338" s="85">
        <v>0</v>
      </c>
      <c r="AG338" s="91" t="s">
        <v>778</v>
      </c>
      <c r="AH338" s="85" t="b">
        <v>0</v>
      </c>
      <c r="AI338" s="85" t="s">
        <v>782</v>
      </c>
      <c r="AJ338" s="85"/>
      <c r="AK338" s="91" t="s">
        <v>778</v>
      </c>
      <c r="AL338" s="85" t="b">
        <v>0</v>
      </c>
      <c r="AM338" s="85">
        <v>2</v>
      </c>
      <c r="AN338" s="91" t="s">
        <v>3235</v>
      </c>
      <c r="AO338" s="85" t="s">
        <v>787</v>
      </c>
      <c r="AP338" s="85" t="b">
        <v>0</v>
      </c>
      <c r="AQ338" s="91" t="s">
        <v>3235</v>
      </c>
      <c r="AR338" s="85" t="s">
        <v>179</v>
      </c>
      <c r="AS338" s="85">
        <v>0</v>
      </c>
      <c r="AT338" s="85">
        <v>0</v>
      </c>
      <c r="AU338" s="85"/>
      <c r="AV338" s="85"/>
      <c r="AW338" s="85"/>
      <c r="AX338" s="85"/>
      <c r="AY338" s="85"/>
      <c r="AZ338" s="85"/>
      <c r="BA338" s="85"/>
      <c r="BB338" s="85"/>
      <c r="BC338" s="85"/>
      <c r="BD338" s="85"/>
      <c r="BE338" s="85"/>
      <c r="BF338" s="85"/>
      <c r="BG338" s="85"/>
      <c r="BH338" s="85"/>
    </row>
    <row r="339" spans="1:60" x14ac:dyDescent="0.3">
      <c r="A339" s="70" t="s">
        <v>1844</v>
      </c>
      <c r="B339" s="70" t="s">
        <v>1869</v>
      </c>
      <c r="C339" s="71"/>
      <c r="D339" s="72"/>
      <c r="E339" s="73"/>
      <c r="F339" s="74"/>
      <c r="G339" s="71"/>
      <c r="H339" s="75"/>
      <c r="I339" s="76"/>
      <c r="J339" s="76"/>
      <c r="K339" s="36"/>
      <c r="L339" s="83"/>
      <c r="M339" s="83"/>
      <c r="N339" s="78"/>
      <c r="O339" s="85" t="s">
        <v>418</v>
      </c>
      <c r="P339" s="87">
        <v>43863.443680555552</v>
      </c>
      <c r="Q339" s="85" t="s">
        <v>1935</v>
      </c>
      <c r="R339" s="85"/>
      <c r="S339" s="85"/>
      <c r="T339" s="85"/>
      <c r="U339" s="85"/>
      <c r="V339" s="88" t="s">
        <v>2105</v>
      </c>
      <c r="W339" s="87">
        <v>43863.443680555552</v>
      </c>
      <c r="X339" s="90">
        <v>43863</v>
      </c>
      <c r="Y339" s="91" t="s">
        <v>2425</v>
      </c>
      <c r="Z339" s="88" t="s">
        <v>2806</v>
      </c>
      <c r="AA339" s="85"/>
      <c r="AB339" s="85"/>
      <c r="AC339" s="91" t="s">
        <v>3191</v>
      </c>
      <c r="AD339" s="85"/>
      <c r="AE339" s="85" t="b">
        <v>0</v>
      </c>
      <c r="AF339" s="85">
        <v>0</v>
      </c>
      <c r="AG339" s="91" t="s">
        <v>778</v>
      </c>
      <c r="AH339" s="85" t="b">
        <v>0</v>
      </c>
      <c r="AI339" s="85" t="s">
        <v>782</v>
      </c>
      <c r="AJ339" s="85"/>
      <c r="AK339" s="91" t="s">
        <v>778</v>
      </c>
      <c r="AL339" s="85" t="b">
        <v>0</v>
      </c>
      <c r="AM339" s="85">
        <v>12</v>
      </c>
      <c r="AN339" s="91" t="s">
        <v>3242</v>
      </c>
      <c r="AO339" s="85" t="s">
        <v>786</v>
      </c>
      <c r="AP339" s="85" t="b">
        <v>0</v>
      </c>
      <c r="AQ339" s="91" t="s">
        <v>3242</v>
      </c>
      <c r="AR339" s="85" t="s">
        <v>179</v>
      </c>
      <c r="AS339" s="85">
        <v>0</v>
      </c>
      <c r="AT339" s="85">
        <v>0</v>
      </c>
      <c r="AU339" s="85"/>
      <c r="AV339" s="85"/>
      <c r="AW339" s="85"/>
      <c r="AX339" s="85"/>
      <c r="AY339" s="85"/>
      <c r="AZ339" s="85"/>
      <c r="BA339" s="85"/>
      <c r="BB339" s="85"/>
      <c r="BC339" s="85"/>
      <c r="BD339" s="85"/>
      <c r="BE339" s="85"/>
      <c r="BF339" s="85"/>
      <c r="BG339" s="85"/>
      <c r="BH339" s="85"/>
    </row>
    <row r="340" spans="1:60" x14ac:dyDescent="0.3">
      <c r="A340" s="70" t="s">
        <v>1844</v>
      </c>
      <c r="B340" s="70" t="s">
        <v>339</v>
      </c>
      <c r="C340" s="71"/>
      <c r="D340" s="72"/>
      <c r="E340" s="73"/>
      <c r="F340" s="74"/>
      <c r="G340" s="71"/>
      <c r="H340" s="75"/>
      <c r="I340" s="76"/>
      <c r="J340" s="76"/>
      <c r="K340" s="36"/>
      <c r="L340" s="83"/>
      <c r="M340" s="83"/>
      <c r="N340" s="78"/>
      <c r="O340" s="85" t="s">
        <v>418</v>
      </c>
      <c r="P340" s="87">
        <v>43863.450300925928</v>
      </c>
      <c r="Q340" s="85" t="s">
        <v>430</v>
      </c>
      <c r="R340" s="85"/>
      <c r="S340" s="85"/>
      <c r="T340" s="85" t="s">
        <v>442</v>
      </c>
      <c r="U340" s="85"/>
      <c r="V340" s="88" t="s">
        <v>2105</v>
      </c>
      <c r="W340" s="87">
        <v>43863.450300925928</v>
      </c>
      <c r="X340" s="90">
        <v>43863</v>
      </c>
      <c r="Y340" s="91" t="s">
        <v>2426</v>
      </c>
      <c r="Z340" s="88" t="s">
        <v>2807</v>
      </c>
      <c r="AA340" s="85"/>
      <c r="AB340" s="85"/>
      <c r="AC340" s="91" t="s">
        <v>3192</v>
      </c>
      <c r="AD340" s="85"/>
      <c r="AE340" s="85" t="b">
        <v>0</v>
      </c>
      <c r="AF340" s="85">
        <v>0</v>
      </c>
      <c r="AG340" s="91" t="s">
        <v>778</v>
      </c>
      <c r="AH340" s="85" t="b">
        <v>0</v>
      </c>
      <c r="AI340" s="85" t="s">
        <v>782</v>
      </c>
      <c r="AJ340" s="85"/>
      <c r="AK340" s="91" t="s">
        <v>778</v>
      </c>
      <c r="AL340" s="85" t="b">
        <v>0</v>
      </c>
      <c r="AM340" s="85">
        <v>38</v>
      </c>
      <c r="AN340" s="91" t="s">
        <v>755</v>
      </c>
      <c r="AO340" s="85" t="s">
        <v>786</v>
      </c>
      <c r="AP340" s="85" t="b">
        <v>0</v>
      </c>
      <c r="AQ340" s="91" t="s">
        <v>755</v>
      </c>
      <c r="AR340" s="85" t="s">
        <v>179</v>
      </c>
      <c r="AS340" s="85">
        <v>0</v>
      </c>
      <c r="AT340" s="85">
        <v>0</v>
      </c>
      <c r="AU340" s="85"/>
      <c r="AV340" s="85"/>
      <c r="AW340" s="85"/>
      <c r="AX340" s="85"/>
      <c r="AY340" s="85"/>
      <c r="AZ340" s="85"/>
      <c r="BA340" s="85"/>
      <c r="BB340" s="85"/>
      <c r="BC340" s="85"/>
      <c r="BD340" s="85"/>
      <c r="BE340" s="85"/>
      <c r="BF340" s="85"/>
      <c r="BG340" s="85"/>
      <c r="BH340" s="85"/>
    </row>
    <row r="341" spans="1:60" x14ac:dyDescent="0.3">
      <c r="A341" s="70" t="s">
        <v>376</v>
      </c>
      <c r="B341" s="70" t="s">
        <v>404</v>
      </c>
      <c r="C341" s="71"/>
      <c r="D341" s="72"/>
      <c r="E341" s="73"/>
      <c r="F341" s="74"/>
      <c r="G341" s="71"/>
      <c r="H341" s="75"/>
      <c r="I341" s="76"/>
      <c r="J341" s="76"/>
      <c r="K341" s="36"/>
      <c r="L341" s="83"/>
      <c r="M341" s="83"/>
      <c r="N341" s="78"/>
      <c r="O341" s="85" t="s">
        <v>418</v>
      </c>
      <c r="P341" s="87">
        <v>43862.888761574075</v>
      </c>
      <c r="Q341" s="85" t="s">
        <v>1898</v>
      </c>
      <c r="R341" s="85"/>
      <c r="S341" s="85"/>
      <c r="T341" s="85"/>
      <c r="U341" s="85"/>
      <c r="V341" s="88" t="s">
        <v>598</v>
      </c>
      <c r="W341" s="87">
        <v>43862.888761574075</v>
      </c>
      <c r="X341" s="90">
        <v>43862</v>
      </c>
      <c r="Y341" s="91" t="s">
        <v>2427</v>
      </c>
      <c r="Z341" s="88" t="s">
        <v>2808</v>
      </c>
      <c r="AA341" s="85"/>
      <c r="AB341" s="85"/>
      <c r="AC341" s="91" t="s">
        <v>3193</v>
      </c>
      <c r="AD341" s="85"/>
      <c r="AE341" s="85" t="b">
        <v>0</v>
      </c>
      <c r="AF341" s="85">
        <v>0</v>
      </c>
      <c r="AG341" s="91" t="s">
        <v>778</v>
      </c>
      <c r="AH341" s="85" t="b">
        <v>0</v>
      </c>
      <c r="AI341" s="85" t="s">
        <v>782</v>
      </c>
      <c r="AJ341" s="85"/>
      <c r="AK341" s="91" t="s">
        <v>778</v>
      </c>
      <c r="AL341" s="85" t="b">
        <v>0</v>
      </c>
      <c r="AM341" s="85">
        <v>91</v>
      </c>
      <c r="AN341" s="91" t="s">
        <v>3265</v>
      </c>
      <c r="AO341" s="85" t="s">
        <v>786</v>
      </c>
      <c r="AP341" s="85" t="b">
        <v>0</v>
      </c>
      <c r="AQ341" s="91" t="s">
        <v>3265</v>
      </c>
      <c r="AR341" s="85" t="s">
        <v>179</v>
      </c>
      <c r="AS341" s="85">
        <v>0</v>
      </c>
      <c r="AT341" s="85">
        <v>0</v>
      </c>
      <c r="AU341" s="85"/>
      <c r="AV341" s="85"/>
      <c r="AW341" s="85"/>
      <c r="AX341" s="85"/>
      <c r="AY341" s="85"/>
      <c r="AZ341" s="85"/>
      <c r="BA341" s="85"/>
      <c r="BB341" s="85"/>
      <c r="BC341" s="85"/>
      <c r="BD341" s="85"/>
      <c r="BE341" s="85"/>
      <c r="BF341" s="85"/>
      <c r="BG341" s="85"/>
      <c r="BH341" s="85"/>
    </row>
    <row r="342" spans="1:60" x14ac:dyDescent="0.3">
      <c r="A342" s="70" t="s">
        <v>376</v>
      </c>
      <c r="B342" s="70" t="s">
        <v>1881</v>
      </c>
      <c r="C342" s="71"/>
      <c r="D342" s="72"/>
      <c r="E342" s="73"/>
      <c r="F342" s="74"/>
      <c r="G342" s="71"/>
      <c r="H342" s="75"/>
      <c r="I342" s="76"/>
      <c r="J342" s="76"/>
      <c r="K342" s="36"/>
      <c r="L342" s="83"/>
      <c r="M342" s="83"/>
      <c r="N342" s="78"/>
      <c r="O342" s="85" t="s">
        <v>418</v>
      </c>
      <c r="P342" s="87">
        <v>43863.453344907408</v>
      </c>
      <c r="Q342" s="85" t="s">
        <v>1902</v>
      </c>
      <c r="R342" s="85"/>
      <c r="S342" s="85"/>
      <c r="T342" s="85" t="s">
        <v>442</v>
      </c>
      <c r="U342" s="85"/>
      <c r="V342" s="88" t="s">
        <v>598</v>
      </c>
      <c r="W342" s="87">
        <v>43863.453344907408</v>
      </c>
      <c r="X342" s="90">
        <v>43863</v>
      </c>
      <c r="Y342" s="91" t="s">
        <v>2428</v>
      </c>
      <c r="Z342" s="88" t="s">
        <v>2809</v>
      </c>
      <c r="AA342" s="85"/>
      <c r="AB342" s="85"/>
      <c r="AC342" s="91" t="s">
        <v>3194</v>
      </c>
      <c r="AD342" s="85"/>
      <c r="AE342" s="85" t="b">
        <v>0</v>
      </c>
      <c r="AF342" s="85">
        <v>0</v>
      </c>
      <c r="AG342" s="91" t="s">
        <v>778</v>
      </c>
      <c r="AH342" s="85" t="b">
        <v>0</v>
      </c>
      <c r="AI342" s="85" t="s">
        <v>782</v>
      </c>
      <c r="AJ342" s="85"/>
      <c r="AK342" s="91" t="s">
        <v>778</v>
      </c>
      <c r="AL342" s="85" t="b">
        <v>0</v>
      </c>
      <c r="AM342" s="85">
        <v>59</v>
      </c>
      <c r="AN342" s="91" t="s">
        <v>3276</v>
      </c>
      <c r="AO342" s="85" t="s">
        <v>786</v>
      </c>
      <c r="AP342" s="85" t="b">
        <v>0</v>
      </c>
      <c r="AQ342" s="91" t="s">
        <v>3276</v>
      </c>
      <c r="AR342" s="85" t="s">
        <v>179</v>
      </c>
      <c r="AS342" s="85">
        <v>0</v>
      </c>
      <c r="AT342" s="85">
        <v>0</v>
      </c>
      <c r="AU342" s="85"/>
      <c r="AV342" s="85"/>
      <c r="AW342" s="85"/>
      <c r="AX342" s="85"/>
      <c r="AY342" s="85"/>
      <c r="AZ342" s="85"/>
      <c r="BA342" s="85"/>
      <c r="BB342" s="85"/>
      <c r="BC342" s="85"/>
      <c r="BD342" s="85"/>
      <c r="BE342" s="85"/>
      <c r="BF342" s="85"/>
      <c r="BG342" s="85"/>
      <c r="BH342" s="85"/>
    </row>
    <row r="343" spans="1:60" x14ac:dyDescent="0.3">
      <c r="A343" s="70" t="s">
        <v>322</v>
      </c>
      <c r="B343" s="70" t="s">
        <v>1881</v>
      </c>
      <c r="C343" s="71"/>
      <c r="D343" s="72"/>
      <c r="E343" s="73"/>
      <c r="F343" s="74"/>
      <c r="G343" s="71"/>
      <c r="H343" s="75"/>
      <c r="I343" s="76"/>
      <c r="J343" s="76"/>
      <c r="K343" s="36"/>
      <c r="L343" s="83"/>
      <c r="M343" s="83"/>
      <c r="N343" s="78"/>
      <c r="O343" s="85" t="s">
        <v>418</v>
      </c>
      <c r="P343" s="87">
        <v>43863.45521990741</v>
      </c>
      <c r="Q343" s="85" t="s">
        <v>1902</v>
      </c>
      <c r="R343" s="85"/>
      <c r="S343" s="85"/>
      <c r="T343" s="85" t="s">
        <v>442</v>
      </c>
      <c r="U343" s="85"/>
      <c r="V343" s="88" t="s">
        <v>548</v>
      </c>
      <c r="W343" s="87">
        <v>43863.45521990741</v>
      </c>
      <c r="X343" s="90">
        <v>43863</v>
      </c>
      <c r="Y343" s="91" t="s">
        <v>2429</v>
      </c>
      <c r="Z343" s="88" t="s">
        <v>2810</v>
      </c>
      <c r="AA343" s="85"/>
      <c r="AB343" s="85"/>
      <c r="AC343" s="91" t="s">
        <v>3195</v>
      </c>
      <c r="AD343" s="85"/>
      <c r="AE343" s="85" t="b">
        <v>0</v>
      </c>
      <c r="AF343" s="85">
        <v>0</v>
      </c>
      <c r="AG343" s="91" t="s">
        <v>778</v>
      </c>
      <c r="AH343" s="85" t="b">
        <v>0</v>
      </c>
      <c r="AI343" s="85" t="s">
        <v>782</v>
      </c>
      <c r="AJ343" s="85"/>
      <c r="AK343" s="91" t="s">
        <v>778</v>
      </c>
      <c r="AL343" s="85" t="b">
        <v>0</v>
      </c>
      <c r="AM343" s="85">
        <v>59</v>
      </c>
      <c r="AN343" s="91" t="s">
        <v>3276</v>
      </c>
      <c r="AO343" s="85" t="s">
        <v>786</v>
      </c>
      <c r="AP343" s="85" t="b">
        <v>0</v>
      </c>
      <c r="AQ343" s="91" t="s">
        <v>3276</v>
      </c>
      <c r="AR343" s="85" t="s">
        <v>179</v>
      </c>
      <c r="AS343" s="85">
        <v>0</v>
      </c>
      <c r="AT343" s="85">
        <v>0</v>
      </c>
      <c r="AU343" s="85"/>
      <c r="AV343" s="85"/>
      <c r="AW343" s="85"/>
      <c r="AX343" s="85"/>
      <c r="AY343" s="85"/>
      <c r="AZ343" s="85"/>
      <c r="BA343" s="85"/>
      <c r="BB343" s="85"/>
      <c r="BC343" s="85"/>
      <c r="BD343" s="85"/>
      <c r="BE343" s="85"/>
      <c r="BF343" s="85"/>
      <c r="BG343" s="85"/>
      <c r="BH343" s="85"/>
    </row>
    <row r="344" spans="1:60" x14ac:dyDescent="0.3">
      <c r="A344" s="70" t="s">
        <v>373</v>
      </c>
      <c r="B344" s="70" t="s">
        <v>405</v>
      </c>
      <c r="C344" s="71"/>
      <c r="D344" s="72"/>
      <c r="E344" s="73"/>
      <c r="F344" s="74"/>
      <c r="G344" s="71"/>
      <c r="H344" s="75"/>
      <c r="I344" s="76"/>
      <c r="J344" s="76"/>
      <c r="K344" s="36"/>
      <c r="L344" s="83"/>
      <c r="M344" s="83"/>
      <c r="N344" s="78"/>
      <c r="O344" s="85" t="s">
        <v>418</v>
      </c>
      <c r="P344" s="87">
        <v>43863.457071759258</v>
      </c>
      <c r="Q344" s="85" t="s">
        <v>431</v>
      </c>
      <c r="R344" s="85"/>
      <c r="S344" s="85"/>
      <c r="T344" s="85"/>
      <c r="U344" s="85"/>
      <c r="V344" s="88" t="s">
        <v>596</v>
      </c>
      <c r="W344" s="87">
        <v>43863.457071759258</v>
      </c>
      <c r="X344" s="90">
        <v>43863</v>
      </c>
      <c r="Y344" s="91" t="s">
        <v>2430</v>
      </c>
      <c r="Z344" s="88" t="s">
        <v>2811</v>
      </c>
      <c r="AA344" s="85"/>
      <c r="AB344" s="85"/>
      <c r="AC344" s="91" t="s">
        <v>3196</v>
      </c>
      <c r="AD344" s="85"/>
      <c r="AE344" s="85" t="b">
        <v>0</v>
      </c>
      <c r="AF344" s="85">
        <v>0</v>
      </c>
      <c r="AG344" s="91" t="s">
        <v>778</v>
      </c>
      <c r="AH344" s="85" t="b">
        <v>0</v>
      </c>
      <c r="AI344" s="85" t="s">
        <v>782</v>
      </c>
      <c r="AJ344" s="85"/>
      <c r="AK344" s="91" t="s">
        <v>778</v>
      </c>
      <c r="AL344" s="85" t="b">
        <v>0</v>
      </c>
      <c r="AM344" s="85">
        <v>31</v>
      </c>
      <c r="AN344" s="91" t="s">
        <v>773</v>
      </c>
      <c r="AO344" s="85" t="s">
        <v>789</v>
      </c>
      <c r="AP344" s="85" t="b">
        <v>0</v>
      </c>
      <c r="AQ344" s="91" t="s">
        <v>773</v>
      </c>
      <c r="AR344" s="85" t="s">
        <v>179</v>
      </c>
      <c r="AS344" s="85">
        <v>0</v>
      </c>
      <c r="AT344" s="85">
        <v>0</v>
      </c>
      <c r="AU344" s="85"/>
      <c r="AV344" s="85"/>
      <c r="AW344" s="85"/>
      <c r="AX344" s="85"/>
      <c r="AY344" s="85"/>
      <c r="AZ344" s="85"/>
      <c r="BA344" s="85"/>
      <c r="BB344" s="85"/>
      <c r="BC344" s="85"/>
      <c r="BD344" s="85"/>
      <c r="BE344" s="85"/>
      <c r="BF344" s="85"/>
      <c r="BG344" s="85"/>
      <c r="BH344" s="85"/>
    </row>
    <row r="345" spans="1:60" x14ac:dyDescent="0.3">
      <c r="A345" s="70" t="s">
        <v>323</v>
      </c>
      <c r="B345" s="70" t="s">
        <v>405</v>
      </c>
      <c r="C345" s="71"/>
      <c r="D345" s="72"/>
      <c r="E345" s="73"/>
      <c r="F345" s="74"/>
      <c r="G345" s="71"/>
      <c r="H345" s="75"/>
      <c r="I345" s="76"/>
      <c r="J345" s="76"/>
      <c r="K345" s="36"/>
      <c r="L345" s="83"/>
      <c r="M345" s="83"/>
      <c r="N345" s="78"/>
      <c r="O345" s="85" t="s">
        <v>418</v>
      </c>
      <c r="P345" s="87">
        <v>43863.460115740738</v>
      </c>
      <c r="Q345" s="85" t="s">
        <v>431</v>
      </c>
      <c r="R345" s="85"/>
      <c r="S345" s="85"/>
      <c r="T345" s="85"/>
      <c r="U345" s="85"/>
      <c r="V345" s="88" t="s">
        <v>549</v>
      </c>
      <c r="W345" s="87">
        <v>43863.460115740738</v>
      </c>
      <c r="X345" s="90">
        <v>43863</v>
      </c>
      <c r="Y345" s="91" t="s">
        <v>2431</v>
      </c>
      <c r="Z345" s="88" t="s">
        <v>2812</v>
      </c>
      <c r="AA345" s="85"/>
      <c r="AB345" s="85"/>
      <c r="AC345" s="91" t="s">
        <v>3197</v>
      </c>
      <c r="AD345" s="85"/>
      <c r="AE345" s="85" t="b">
        <v>0</v>
      </c>
      <c r="AF345" s="85">
        <v>0</v>
      </c>
      <c r="AG345" s="91" t="s">
        <v>778</v>
      </c>
      <c r="AH345" s="85" t="b">
        <v>0</v>
      </c>
      <c r="AI345" s="85" t="s">
        <v>782</v>
      </c>
      <c r="AJ345" s="85"/>
      <c r="AK345" s="91" t="s">
        <v>778</v>
      </c>
      <c r="AL345" s="85" t="b">
        <v>0</v>
      </c>
      <c r="AM345" s="85">
        <v>31</v>
      </c>
      <c r="AN345" s="91" t="s">
        <v>773</v>
      </c>
      <c r="AO345" s="85" t="s">
        <v>786</v>
      </c>
      <c r="AP345" s="85" t="b">
        <v>0</v>
      </c>
      <c r="AQ345" s="91" t="s">
        <v>773</v>
      </c>
      <c r="AR345" s="85" t="s">
        <v>179</v>
      </c>
      <c r="AS345" s="85">
        <v>0</v>
      </c>
      <c r="AT345" s="85">
        <v>0</v>
      </c>
      <c r="AU345" s="85"/>
      <c r="AV345" s="85"/>
      <c r="AW345" s="85"/>
      <c r="AX345" s="85"/>
      <c r="AY345" s="85"/>
      <c r="AZ345" s="85"/>
      <c r="BA345" s="85"/>
      <c r="BB345" s="85"/>
      <c r="BC345" s="85"/>
      <c r="BD345" s="85"/>
      <c r="BE345" s="85"/>
      <c r="BF345" s="85"/>
      <c r="BG345" s="85"/>
      <c r="BH345" s="85"/>
    </row>
    <row r="346" spans="1:60" x14ac:dyDescent="0.3">
      <c r="A346" s="70" t="s">
        <v>309</v>
      </c>
      <c r="B346" s="70" t="s">
        <v>339</v>
      </c>
      <c r="C346" s="71"/>
      <c r="D346" s="72"/>
      <c r="E346" s="73"/>
      <c r="F346" s="74"/>
      <c r="G346" s="71"/>
      <c r="H346" s="75"/>
      <c r="I346" s="76"/>
      <c r="J346" s="76"/>
      <c r="K346" s="36"/>
      <c r="L346" s="83"/>
      <c r="M346" s="83"/>
      <c r="N346" s="78"/>
      <c r="O346" s="85" t="s">
        <v>418</v>
      </c>
      <c r="P346" s="87">
        <v>43863.461354166669</v>
      </c>
      <c r="Q346" s="85" t="s">
        <v>430</v>
      </c>
      <c r="R346" s="85"/>
      <c r="S346" s="85"/>
      <c r="T346" s="85" t="s">
        <v>442</v>
      </c>
      <c r="U346" s="85"/>
      <c r="V346" s="88" t="s">
        <v>536</v>
      </c>
      <c r="W346" s="87">
        <v>43863.461354166669</v>
      </c>
      <c r="X346" s="90">
        <v>43863</v>
      </c>
      <c r="Y346" s="91" t="s">
        <v>2432</v>
      </c>
      <c r="Z346" s="88" t="s">
        <v>2813</v>
      </c>
      <c r="AA346" s="85"/>
      <c r="AB346" s="85"/>
      <c r="AC346" s="91" t="s">
        <v>3198</v>
      </c>
      <c r="AD346" s="85"/>
      <c r="AE346" s="85" t="b">
        <v>0</v>
      </c>
      <c r="AF346" s="85">
        <v>0</v>
      </c>
      <c r="AG346" s="91" t="s">
        <v>778</v>
      </c>
      <c r="AH346" s="85" t="b">
        <v>0</v>
      </c>
      <c r="AI346" s="85" t="s">
        <v>782</v>
      </c>
      <c r="AJ346" s="85"/>
      <c r="AK346" s="91" t="s">
        <v>778</v>
      </c>
      <c r="AL346" s="85" t="b">
        <v>0</v>
      </c>
      <c r="AM346" s="85">
        <v>38</v>
      </c>
      <c r="AN346" s="91" t="s">
        <v>755</v>
      </c>
      <c r="AO346" s="85" t="s">
        <v>786</v>
      </c>
      <c r="AP346" s="85" t="b">
        <v>0</v>
      </c>
      <c r="AQ346" s="91" t="s">
        <v>755</v>
      </c>
      <c r="AR346" s="85" t="s">
        <v>179</v>
      </c>
      <c r="AS346" s="85">
        <v>0</v>
      </c>
      <c r="AT346" s="85">
        <v>0</v>
      </c>
      <c r="AU346" s="85"/>
      <c r="AV346" s="85"/>
      <c r="AW346" s="85"/>
      <c r="AX346" s="85"/>
      <c r="AY346" s="85"/>
      <c r="AZ346" s="85"/>
      <c r="BA346" s="85"/>
      <c r="BB346" s="85"/>
      <c r="BC346" s="85"/>
      <c r="BD346" s="85"/>
      <c r="BE346" s="85"/>
      <c r="BF346" s="85"/>
      <c r="BG346" s="85"/>
      <c r="BH346" s="85"/>
    </row>
    <row r="347" spans="1:60" x14ac:dyDescent="0.3">
      <c r="A347" s="70" t="s">
        <v>241</v>
      </c>
      <c r="B347" s="70" t="s">
        <v>1881</v>
      </c>
      <c r="C347" s="71"/>
      <c r="D347" s="72"/>
      <c r="E347" s="73"/>
      <c r="F347" s="74"/>
      <c r="G347" s="71"/>
      <c r="H347" s="75"/>
      <c r="I347" s="76"/>
      <c r="J347" s="76"/>
      <c r="K347" s="36"/>
      <c r="L347" s="83"/>
      <c r="M347" s="83"/>
      <c r="N347" s="78"/>
      <c r="O347" s="85" t="s">
        <v>418</v>
      </c>
      <c r="P347" s="87">
        <v>43863.470763888887</v>
      </c>
      <c r="Q347" s="85" t="s">
        <v>1902</v>
      </c>
      <c r="R347" s="85"/>
      <c r="S347" s="85"/>
      <c r="T347" s="85" t="s">
        <v>442</v>
      </c>
      <c r="U347" s="85"/>
      <c r="V347" s="88" t="s">
        <v>470</v>
      </c>
      <c r="W347" s="87">
        <v>43863.470763888887</v>
      </c>
      <c r="X347" s="90">
        <v>43863</v>
      </c>
      <c r="Y347" s="91" t="s">
        <v>2433</v>
      </c>
      <c r="Z347" s="88" t="s">
        <v>2814</v>
      </c>
      <c r="AA347" s="85"/>
      <c r="AB347" s="85"/>
      <c r="AC347" s="91" t="s">
        <v>3199</v>
      </c>
      <c r="AD347" s="85"/>
      <c r="AE347" s="85" t="b">
        <v>0</v>
      </c>
      <c r="AF347" s="85">
        <v>0</v>
      </c>
      <c r="AG347" s="91" t="s">
        <v>778</v>
      </c>
      <c r="AH347" s="85" t="b">
        <v>0</v>
      </c>
      <c r="AI347" s="85" t="s">
        <v>782</v>
      </c>
      <c r="AJ347" s="85"/>
      <c r="AK347" s="91" t="s">
        <v>778</v>
      </c>
      <c r="AL347" s="85" t="b">
        <v>0</v>
      </c>
      <c r="AM347" s="85">
        <v>59</v>
      </c>
      <c r="AN347" s="91" t="s">
        <v>3276</v>
      </c>
      <c r="AO347" s="85" t="s">
        <v>786</v>
      </c>
      <c r="AP347" s="85" t="b">
        <v>0</v>
      </c>
      <c r="AQ347" s="91" t="s">
        <v>3276</v>
      </c>
      <c r="AR347" s="85" t="s">
        <v>179</v>
      </c>
      <c r="AS347" s="85">
        <v>0</v>
      </c>
      <c r="AT347" s="85">
        <v>0</v>
      </c>
      <c r="AU347" s="85"/>
      <c r="AV347" s="85"/>
      <c r="AW347" s="85"/>
      <c r="AX347" s="85"/>
      <c r="AY347" s="85"/>
      <c r="AZ347" s="85"/>
      <c r="BA347" s="85"/>
      <c r="BB347" s="85"/>
      <c r="BC347" s="85"/>
      <c r="BD347" s="85"/>
      <c r="BE347" s="85"/>
      <c r="BF347" s="85"/>
      <c r="BG347" s="85"/>
      <c r="BH347" s="85"/>
    </row>
    <row r="348" spans="1:60" x14ac:dyDescent="0.3">
      <c r="A348" s="70" t="s">
        <v>1845</v>
      </c>
      <c r="B348" s="70" t="s">
        <v>1845</v>
      </c>
      <c r="C348" s="71"/>
      <c r="D348" s="72"/>
      <c r="E348" s="73"/>
      <c r="F348" s="74"/>
      <c r="G348" s="71"/>
      <c r="H348" s="75"/>
      <c r="I348" s="76"/>
      <c r="J348" s="76"/>
      <c r="K348" s="36"/>
      <c r="L348" s="83"/>
      <c r="M348" s="83"/>
      <c r="N348" s="78"/>
      <c r="O348" s="85" t="s">
        <v>179</v>
      </c>
      <c r="P348" s="87">
        <v>43863.119409722225</v>
      </c>
      <c r="Q348" s="85" t="s">
        <v>1916</v>
      </c>
      <c r="R348" s="85"/>
      <c r="S348" s="85"/>
      <c r="T348" s="85" t="s">
        <v>442</v>
      </c>
      <c r="U348" s="85"/>
      <c r="V348" s="88" t="s">
        <v>2106</v>
      </c>
      <c r="W348" s="87">
        <v>43863.119409722225</v>
      </c>
      <c r="X348" s="90">
        <v>43863</v>
      </c>
      <c r="Y348" s="91" t="s">
        <v>2434</v>
      </c>
      <c r="Z348" s="88" t="s">
        <v>2815</v>
      </c>
      <c r="AA348" s="85"/>
      <c r="AB348" s="85"/>
      <c r="AC348" s="91" t="s">
        <v>3200</v>
      </c>
      <c r="AD348" s="85"/>
      <c r="AE348" s="85" t="b">
        <v>0</v>
      </c>
      <c r="AF348" s="85">
        <v>25</v>
      </c>
      <c r="AG348" s="91" t="s">
        <v>778</v>
      </c>
      <c r="AH348" s="85" t="b">
        <v>0</v>
      </c>
      <c r="AI348" s="85" t="s">
        <v>782</v>
      </c>
      <c r="AJ348" s="85"/>
      <c r="AK348" s="91" t="s">
        <v>778</v>
      </c>
      <c r="AL348" s="85" t="b">
        <v>0</v>
      </c>
      <c r="AM348" s="85">
        <v>10</v>
      </c>
      <c r="AN348" s="91" t="s">
        <v>778</v>
      </c>
      <c r="AO348" s="85" t="s">
        <v>786</v>
      </c>
      <c r="AP348" s="85" t="b">
        <v>0</v>
      </c>
      <c r="AQ348" s="91" t="s">
        <v>3200</v>
      </c>
      <c r="AR348" s="85" t="s">
        <v>179</v>
      </c>
      <c r="AS348" s="85">
        <v>0</v>
      </c>
      <c r="AT348" s="85">
        <v>0</v>
      </c>
      <c r="AU348" s="85"/>
      <c r="AV348" s="85"/>
      <c r="AW348" s="85"/>
      <c r="AX348" s="85"/>
      <c r="AY348" s="85"/>
      <c r="AZ348" s="85"/>
      <c r="BA348" s="85"/>
      <c r="BB348" s="85"/>
      <c r="BC348" s="85"/>
      <c r="BD348" s="85"/>
      <c r="BE348" s="85"/>
      <c r="BF348" s="85"/>
      <c r="BG348" s="85"/>
      <c r="BH348" s="85"/>
    </row>
    <row r="349" spans="1:60" x14ac:dyDescent="0.3">
      <c r="A349" s="70" t="s">
        <v>1846</v>
      </c>
      <c r="B349" s="70" t="s">
        <v>1845</v>
      </c>
      <c r="C349" s="71"/>
      <c r="D349" s="72"/>
      <c r="E349" s="73"/>
      <c r="F349" s="74"/>
      <c r="G349" s="71"/>
      <c r="H349" s="75"/>
      <c r="I349" s="76"/>
      <c r="J349" s="76"/>
      <c r="K349" s="36"/>
      <c r="L349" s="83"/>
      <c r="M349" s="83"/>
      <c r="N349" s="78"/>
      <c r="O349" s="85" t="s">
        <v>418</v>
      </c>
      <c r="P349" s="87">
        <v>43863.470879629633</v>
      </c>
      <c r="Q349" s="85" t="s">
        <v>1916</v>
      </c>
      <c r="R349" s="85"/>
      <c r="S349" s="85"/>
      <c r="T349" s="85"/>
      <c r="U349" s="85"/>
      <c r="V349" s="88" t="s">
        <v>2107</v>
      </c>
      <c r="W349" s="87">
        <v>43863.470879629633</v>
      </c>
      <c r="X349" s="90">
        <v>43863</v>
      </c>
      <c r="Y349" s="91" t="s">
        <v>2435</v>
      </c>
      <c r="Z349" s="88" t="s">
        <v>2816</v>
      </c>
      <c r="AA349" s="85"/>
      <c r="AB349" s="85"/>
      <c r="AC349" s="91" t="s">
        <v>3201</v>
      </c>
      <c r="AD349" s="85"/>
      <c r="AE349" s="85" t="b">
        <v>0</v>
      </c>
      <c r="AF349" s="85">
        <v>0</v>
      </c>
      <c r="AG349" s="91" t="s">
        <v>778</v>
      </c>
      <c r="AH349" s="85" t="b">
        <v>0</v>
      </c>
      <c r="AI349" s="85" t="s">
        <v>782</v>
      </c>
      <c r="AJ349" s="85"/>
      <c r="AK349" s="91" t="s">
        <v>778</v>
      </c>
      <c r="AL349" s="85" t="b">
        <v>0</v>
      </c>
      <c r="AM349" s="85">
        <v>10</v>
      </c>
      <c r="AN349" s="91" t="s">
        <v>3200</v>
      </c>
      <c r="AO349" s="85" t="s">
        <v>786</v>
      </c>
      <c r="AP349" s="85" t="b">
        <v>0</v>
      </c>
      <c r="AQ349" s="91" t="s">
        <v>3200</v>
      </c>
      <c r="AR349" s="85" t="s">
        <v>179</v>
      </c>
      <c r="AS349" s="85">
        <v>0</v>
      </c>
      <c r="AT349" s="85">
        <v>0</v>
      </c>
      <c r="AU349" s="85"/>
      <c r="AV349" s="85"/>
      <c r="AW349" s="85"/>
      <c r="AX349" s="85"/>
      <c r="AY349" s="85"/>
      <c r="AZ349" s="85"/>
      <c r="BA349" s="85"/>
      <c r="BB349" s="85"/>
      <c r="BC349" s="85"/>
      <c r="BD349" s="85"/>
      <c r="BE349" s="85"/>
      <c r="BF349" s="85"/>
      <c r="BG349" s="85"/>
      <c r="BH349" s="85"/>
    </row>
    <row r="350" spans="1:60" x14ac:dyDescent="0.3">
      <c r="A350" s="70" t="s">
        <v>314</v>
      </c>
      <c r="B350" s="70" t="s">
        <v>339</v>
      </c>
      <c r="C350" s="71"/>
      <c r="D350" s="72"/>
      <c r="E350" s="73"/>
      <c r="F350" s="74"/>
      <c r="G350" s="71"/>
      <c r="H350" s="75"/>
      <c r="I350" s="76"/>
      <c r="J350" s="76"/>
      <c r="K350" s="36"/>
      <c r="L350" s="83"/>
      <c r="M350" s="83"/>
      <c r="N350" s="78"/>
      <c r="O350" s="85" t="s">
        <v>418</v>
      </c>
      <c r="P350" s="87">
        <v>43863.471886574072</v>
      </c>
      <c r="Q350" s="85" t="s">
        <v>430</v>
      </c>
      <c r="R350" s="85"/>
      <c r="S350" s="85"/>
      <c r="T350" s="85" t="s">
        <v>442</v>
      </c>
      <c r="U350" s="85"/>
      <c r="V350" s="88" t="s">
        <v>541</v>
      </c>
      <c r="W350" s="87">
        <v>43863.471886574072</v>
      </c>
      <c r="X350" s="90">
        <v>43863</v>
      </c>
      <c r="Y350" s="91" t="s">
        <v>641</v>
      </c>
      <c r="Z350" s="88" t="s">
        <v>2817</v>
      </c>
      <c r="AA350" s="85"/>
      <c r="AB350" s="85"/>
      <c r="AC350" s="91" t="s">
        <v>3202</v>
      </c>
      <c r="AD350" s="85"/>
      <c r="AE350" s="85" t="b">
        <v>0</v>
      </c>
      <c r="AF350" s="85">
        <v>0</v>
      </c>
      <c r="AG350" s="91" t="s">
        <v>778</v>
      </c>
      <c r="AH350" s="85" t="b">
        <v>0</v>
      </c>
      <c r="AI350" s="85" t="s">
        <v>782</v>
      </c>
      <c r="AJ350" s="85"/>
      <c r="AK350" s="91" t="s">
        <v>778</v>
      </c>
      <c r="AL350" s="85" t="b">
        <v>0</v>
      </c>
      <c r="AM350" s="85">
        <v>38</v>
      </c>
      <c r="AN350" s="91" t="s">
        <v>755</v>
      </c>
      <c r="AO350" s="85" t="s">
        <v>786</v>
      </c>
      <c r="AP350" s="85" t="b">
        <v>0</v>
      </c>
      <c r="AQ350" s="91" t="s">
        <v>755</v>
      </c>
      <c r="AR350" s="85" t="s">
        <v>179</v>
      </c>
      <c r="AS350" s="85">
        <v>0</v>
      </c>
      <c r="AT350" s="85">
        <v>0</v>
      </c>
      <c r="AU350" s="85"/>
      <c r="AV350" s="85"/>
      <c r="AW350" s="85"/>
      <c r="AX350" s="85"/>
      <c r="AY350" s="85"/>
      <c r="AZ350" s="85"/>
      <c r="BA350" s="85"/>
      <c r="BB350" s="85"/>
      <c r="BC350" s="85"/>
      <c r="BD350" s="85"/>
      <c r="BE350" s="85"/>
      <c r="BF350" s="85"/>
      <c r="BG350" s="85"/>
      <c r="BH350" s="85"/>
    </row>
    <row r="351" spans="1:60" x14ac:dyDescent="0.3">
      <c r="A351" s="70" t="s">
        <v>314</v>
      </c>
      <c r="B351" s="70" t="s">
        <v>405</v>
      </c>
      <c r="C351" s="71"/>
      <c r="D351" s="72"/>
      <c r="E351" s="73"/>
      <c r="F351" s="74"/>
      <c r="G351" s="71"/>
      <c r="H351" s="75"/>
      <c r="I351" s="76"/>
      <c r="J351" s="76"/>
      <c r="K351" s="36"/>
      <c r="L351" s="83"/>
      <c r="M351" s="83"/>
      <c r="N351" s="78"/>
      <c r="O351" s="85" t="s">
        <v>418</v>
      </c>
      <c r="P351" s="87">
        <v>43863.472268518519</v>
      </c>
      <c r="Q351" s="85" t="s">
        <v>431</v>
      </c>
      <c r="R351" s="85"/>
      <c r="S351" s="85"/>
      <c r="T351" s="85"/>
      <c r="U351" s="85"/>
      <c r="V351" s="88" t="s">
        <v>541</v>
      </c>
      <c r="W351" s="87">
        <v>43863.472268518519</v>
      </c>
      <c r="X351" s="90">
        <v>43863</v>
      </c>
      <c r="Y351" s="91" t="s">
        <v>2436</v>
      </c>
      <c r="Z351" s="88" t="s">
        <v>2818</v>
      </c>
      <c r="AA351" s="85"/>
      <c r="AB351" s="85"/>
      <c r="AC351" s="91" t="s">
        <v>3203</v>
      </c>
      <c r="AD351" s="85"/>
      <c r="AE351" s="85" t="b">
        <v>0</v>
      </c>
      <c r="AF351" s="85">
        <v>0</v>
      </c>
      <c r="AG351" s="91" t="s">
        <v>778</v>
      </c>
      <c r="AH351" s="85" t="b">
        <v>0</v>
      </c>
      <c r="AI351" s="85" t="s">
        <v>782</v>
      </c>
      <c r="AJ351" s="85"/>
      <c r="AK351" s="91" t="s">
        <v>778</v>
      </c>
      <c r="AL351" s="85" t="b">
        <v>0</v>
      </c>
      <c r="AM351" s="85">
        <v>31</v>
      </c>
      <c r="AN351" s="91" t="s">
        <v>773</v>
      </c>
      <c r="AO351" s="85" t="s">
        <v>786</v>
      </c>
      <c r="AP351" s="85" t="b">
        <v>0</v>
      </c>
      <c r="AQ351" s="91" t="s">
        <v>773</v>
      </c>
      <c r="AR351" s="85" t="s">
        <v>179</v>
      </c>
      <c r="AS351" s="85">
        <v>0</v>
      </c>
      <c r="AT351" s="85">
        <v>0</v>
      </c>
      <c r="AU351" s="85"/>
      <c r="AV351" s="85"/>
      <c r="AW351" s="85"/>
      <c r="AX351" s="85"/>
      <c r="AY351" s="85"/>
      <c r="AZ351" s="85"/>
      <c r="BA351" s="85"/>
      <c r="BB351" s="85"/>
      <c r="BC351" s="85"/>
      <c r="BD351" s="85"/>
      <c r="BE351" s="85"/>
      <c r="BF351" s="85"/>
      <c r="BG351" s="85"/>
      <c r="BH351" s="85"/>
    </row>
    <row r="352" spans="1:60" x14ac:dyDescent="0.3">
      <c r="A352" s="70" t="s">
        <v>1847</v>
      </c>
      <c r="B352" s="70" t="s">
        <v>404</v>
      </c>
      <c r="C352" s="71"/>
      <c r="D352" s="72"/>
      <c r="E352" s="73"/>
      <c r="F352" s="74"/>
      <c r="G352" s="71"/>
      <c r="H352" s="75"/>
      <c r="I352" s="76"/>
      <c r="J352" s="76"/>
      <c r="K352" s="36"/>
      <c r="L352" s="83"/>
      <c r="M352" s="83"/>
      <c r="N352" s="78"/>
      <c r="O352" s="85" t="s">
        <v>418</v>
      </c>
      <c r="P352" s="87">
        <v>43863.482245370367</v>
      </c>
      <c r="Q352" s="85" t="s">
        <v>1898</v>
      </c>
      <c r="R352" s="85"/>
      <c r="S352" s="85"/>
      <c r="T352" s="85"/>
      <c r="U352" s="85"/>
      <c r="V352" s="88" t="s">
        <v>445</v>
      </c>
      <c r="W352" s="87">
        <v>43863.482245370367</v>
      </c>
      <c r="X352" s="90">
        <v>43863</v>
      </c>
      <c r="Y352" s="91" t="s">
        <v>2437</v>
      </c>
      <c r="Z352" s="88" t="s">
        <v>2819</v>
      </c>
      <c r="AA352" s="85"/>
      <c r="AB352" s="85"/>
      <c r="AC352" s="91" t="s">
        <v>3204</v>
      </c>
      <c r="AD352" s="85"/>
      <c r="AE352" s="85" t="b">
        <v>0</v>
      </c>
      <c r="AF352" s="85">
        <v>0</v>
      </c>
      <c r="AG352" s="91" t="s">
        <v>778</v>
      </c>
      <c r="AH352" s="85" t="b">
        <v>0</v>
      </c>
      <c r="AI352" s="85" t="s">
        <v>782</v>
      </c>
      <c r="AJ352" s="85"/>
      <c r="AK352" s="91" t="s">
        <v>778</v>
      </c>
      <c r="AL352" s="85" t="b">
        <v>0</v>
      </c>
      <c r="AM352" s="85">
        <v>91</v>
      </c>
      <c r="AN352" s="91" t="s">
        <v>3265</v>
      </c>
      <c r="AO352" s="85" t="s">
        <v>786</v>
      </c>
      <c r="AP352" s="85" t="b">
        <v>0</v>
      </c>
      <c r="AQ352" s="91" t="s">
        <v>3265</v>
      </c>
      <c r="AR352" s="85" t="s">
        <v>179</v>
      </c>
      <c r="AS352" s="85">
        <v>0</v>
      </c>
      <c r="AT352" s="85">
        <v>0</v>
      </c>
      <c r="AU352" s="85"/>
      <c r="AV352" s="85"/>
      <c r="AW352" s="85"/>
      <c r="AX352" s="85"/>
      <c r="AY352" s="85"/>
      <c r="AZ352" s="85"/>
      <c r="BA352" s="85"/>
      <c r="BB352" s="85"/>
      <c r="BC352" s="85"/>
      <c r="BD352" s="85"/>
      <c r="BE352" s="85"/>
      <c r="BF352" s="85"/>
      <c r="BG352" s="85"/>
      <c r="BH352" s="85"/>
    </row>
    <row r="353" spans="1:60" x14ac:dyDescent="0.3">
      <c r="A353" s="70" t="s">
        <v>311</v>
      </c>
      <c r="B353" s="70" t="s">
        <v>311</v>
      </c>
      <c r="C353" s="71"/>
      <c r="D353" s="72"/>
      <c r="E353" s="73"/>
      <c r="F353" s="74"/>
      <c r="G353" s="71"/>
      <c r="H353" s="75"/>
      <c r="I353" s="76"/>
      <c r="J353" s="76"/>
      <c r="K353" s="36"/>
      <c r="L353" s="83"/>
      <c r="M353" s="83"/>
      <c r="N353" s="78"/>
      <c r="O353" s="85" t="s">
        <v>179</v>
      </c>
      <c r="P353" s="87">
        <v>43863.48777777778</v>
      </c>
      <c r="Q353" s="85" t="s">
        <v>1954</v>
      </c>
      <c r="R353" s="85"/>
      <c r="S353" s="85"/>
      <c r="T353" s="85" t="s">
        <v>442</v>
      </c>
      <c r="U353" s="85"/>
      <c r="V353" s="88" t="s">
        <v>538</v>
      </c>
      <c r="W353" s="87">
        <v>43863.48777777778</v>
      </c>
      <c r="X353" s="90">
        <v>43863</v>
      </c>
      <c r="Y353" s="91" t="s">
        <v>2438</v>
      </c>
      <c r="Z353" s="88" t="s">
        <v>2820</v>
      </c>
      <c r="AA353" s="85"/>
      <c r="AB353" s="85"/>
      <c r="AC353" s="91" t="s">
        <v>3205</v>
      </c>
      <c r="AD353" s="85"/>
      <c r="AE353" s="85" t="b">
        <v>0</v>
      </c>
      <c r="AF353" s="85">
        <v>0</v>
      </c>
      <c r="AG353" s="91" t="s">
        <v>778</v>
      </c>
      <c r="AH353" s="85" t="b">
        <v>0</v>
      </c>
      <c r="AI353" s="85" t="s">
        <v>782</v>
      </c>
      <c r="AJ353" s="85"/>
      <c r="AK353" s="91" t="s">
        <v>778</v>
      </c>
      <c r="AL353" s="85" t="b">
        <v>0</v>
      </c>
      <c r="AM353" s="85">
        <v>0</v>
      </c>
      <c r="AN353" s="91" t="s">
        <v>778</v>
      </c>
      <c r="AO353" s="85" t="s">
        <v>786</v>
      </c>
      <c r="AP353" s="85" t="b">
        <v>0</v>
      </c>
      <c r="AQ353" s="91" t="s">
        <v>3205</v>
      </c>
      <c r="AR353" s="85" t="s">
        <v>179</v>
      </c>
      <c r="AS353" s="85">
        <v>0</v>
      </c>
      <c r="AT353" s="85">
        <v>0</v>
      </c>
      <c r="AU353" s="85"/>
      <c r="AV353" s="85"/>
      <c r="AW353" s="85"/>
      <c r="AX353" s="85"/>
      <c r="AY353" s="85"/>
      <c r="AZ353" s="85"/>
      <c r="BA353" s="85"/>
      <c r="BB353" s="85"/>
      <c r="BC353" s="85"/>
      <c r="BD353" s="85"/>
      <c r="BE353" s="85"/>
      <c r="BF353" s="85"/>
      <c r="BG353" s="85"/>
      <c r="BH353" s="85"/>
    </row>
    <row r="354" spans="1:60" x14ac:dyDescent="0.3">
      <c r="A354" s="70" t="s">
        <v>1848</v>
      </c>
      <c r="B354" s="70" t="s">
        <v>339</v>
      </c>
      <c r="C354" s="71"/>
      <c r="D354" s="72"/>
      <c r="E354" s="73"/>
      <c r="F354" s="74"/>
      <c r="G354" s="71"/>
      <c r="H354" s="75"/>
      <c r="I354" s="76"/>
      <c r="J354" s="76"/>
      <c r="K354" s="36"/>
      <c r="L354" s="83"/>
      <c r="M354" s="83"/>
      <c r="N354" s="78"/>
      <c r="O354" s="85" t="s">
        <v>418</v>
      </c>
      <c r="P354" s="87">
        <v>43863.493321759262</v>
      </c>
      <c r="Q354" s="85" t="s">
        <v>430</v>
      </c>
      <c r="R354" s="85"/>
      <c r="S354" s="85"/>
      <c r="T354" s="85" t="s">
        <v>442</v>
      </c>
      <c r="U354" s="85"/>
      <c r="V354" s="88" t="s">
        <v>2108</v>
      </c>
      <c r="W354" s="87">
        <v>43863.493321759262</v>
      </c>
      <c r="X354" s="90">
        <v>43863</v>
      </c>
      <c r="Y354" s="91" t="s">
        <v>2439</v>
      </c>
      <c r="Z354" s="88" t="s">
        <v>2821</v>
      </c>
      <c r="AA354" s="85"/>
      <c r="AB354" s="85"/>
      <c r="AC354" s="91" t="s">
        <v>3206</v>
      </c>
      <c r="AD354" s="85"/>
      <c r="AE354" s="85" t="b">
        <v>0</v>
      </c>
      <c r="AF354" s="85">
        <v>0</v>
      </c>
      <c r="AG354" s="91" t="s">
        <v>778</v>
      </c>
      <c r="AH354" s="85" t="b">
        <v>0</v>
      </c>
      <c r="AI354" s="85" t="s">
        <v>782</v>
      </c>
      <c r="AJ354" s="85"/>
      <c r="AK354" s="91" t="s">
        <v>778</v>
      </c>
      <c r="AL354" s="85" t="b">
        <v>0</v>
      </c>
      <c r="AM354" s="85">
        <v>38</v>
      </c>
      <c r="AN354" s="91" t="s">
        <v>755</v>
      </c>
      <c r="AO354" s="85" t="s">
        <v>787</v>
      </c>
      <c r="AP354" s="85" t="b">
        <v>0</v>
      </c>
      <c r="AQ354" s="91" t="s">
        <v>755</v>
      </c>
      <c r="AR354" s="85" t="s">
        <v>179</v>
      </c>
      <c r="AS354" s="85">
        <v>0</v>
      </c>
      <c r="AT354" s="85">
        <v>0</v>
      </c>
      <c r="AU354" s="85"/>
      <c r="AV354" s="85"/>
      <c r="AW354" s="85"/>
      <c r="AX354" s="85"/>
      <c r="AY354" s="85"/>
      <c r="AZ354" s="85"/>
      <c r="BA354" s="85"/>
      <c r="BB354" s="85"/>
      <c r="BC354" s="85"/>
      <c r="BD354" s="85"/>
      <c r="BE354" s="85"/>
      <c r="BF354" s="85"/>
      <c r="BG354" s="85"/>
      <c r="BH354" s="85"/>
    </row>
    <row r="355" spans="1:60" x14ac:dyDescent="0.3">
      <c r="A355" s="70" t="s">
        <v>1849</v>
      </c>
      <c r="B355" s="70" t="s">
        <v>1881</v>
      </c>
      <c r="C355" s="71"/>
      <c r="D355" s="72"/>
      <c r="E355" s="73"/>
      <c r="F355" s="74"/>
      <c r="G355" s="71"/>
      <c r="H355" s="75"/>
      <c r="I355" s="76"/>
      <c r="J355" s="76"/>
      <c r="K355" s="36"/>
      <c r="L355" s="83"/>
      <c r="M355" s="83"/>
      <c r="N355" s="78"/>
      <c r="O355" s="85" t="s">
        <v>418</v>
      </c>
      <c r="P355" s="87">
        <v>43863.494062500002</v>
      </c>
      <c r="Q355" s="85" t="s">
        <v>1902</v>
      </c>
      <c r="R355" s="85"/>
      <c r="S355" s="85"/>
      <c r="T355" s="85" t="s">
        <v>442</v>
      </c>
      <c r="U355" s="85"/>
      <c r="V355" s="88" t="s">
        <v>2109</v>
      </c>
      <c r="W355" s="87">
        <v>43863.494062500002</v>
      </c>
      <c r="X355" s="90">
        <v>43863</v>
      </c>
      <c r="Y355" s="91" t="s">
        <v>2440</v>
      </c>
      <c r="Z355" s="88" t="s">
        <v>2822</v>
      </c>
      <c r="AA355" s="85"/>
      <c r="AB355" s="85"/>
      <c r="AC355" s="91" t="s">
        <v>3207</v>
      </c>
      <c r="AD355" s="85"/>
      <c r="AE355" s="85" t="b">
        <v>0</v>
      </c>
      <c r="AF355" s="85">
        <v>0</v>
      </c>
      <c r="AG355" s="91" t="s">
        <v>778</v>
      </c>
      <c r="AH355" s="85" t="b">
        <v>0</v>
      </c>
      <c r="AI355" s="85" t="s">
        <v>782</v>
      </c>
      <c r="AJ355" s="85"/>
      <c r="AK355" s="91" t="s">
        <v>778</v>
      </c>
      <c r="AL355" s="85" t="b">
        <v>0</v>
      </c>
      <c r="AM355" s="85">
        <v>59</v>
      </c>
      <c r="AN355" s="91" t="s">
        <v>3276</v>
      </c>
      <c r="AO355" s="85" t="s">
        <v>786</v>
      </c>
      <c r="AP355" s="85" t="b">
        <v>0</v>
      </c>
      <c r="AQ355" s="91" t="s">
        <v>3276</v>
      </c>
      <c r="AR355" s="85" t="s">
        <v>179</v>
      </c>
      <c r="AS355" s="85">
        <v>0</v>
      </c>
      <c r="AT355" s="85">
        <v>0</v>
      </c>
      <c r="AU355" s="85"/>
      <c r="AV355" s="85"/>
      <c r="AW355" s="85"/>
      <c r="AX355" s="85"/>
      <c r="AY355" s="85"/>
      <c r="AZ355" s="85"/>
      <c r="BA355" s="85"/>
      <c r="BB355" s="85"/>
      <c r="BC355" s="85"/>
      <c r="BD355" s="85"/>
      <c r="BE355" s="85"/>
      <c r="BF355" s="85"/>
      <c r="BG355" s="85"/>
      <c r="BH355" s="85"/>
    </row>
    <row r="356" spans="1:60" x14ac:dyDescent="0.3">
      <c r="A356" s="70" t="s">
        <v>1850</v>
      </c>
      <c r="B356" s="70" t="s">
        <v>404</v>
      </c>
      <c r="C356" s="71"/>
      <c r="D356" s="72"/>
      <c r="E356" s="73"/>
      <c r="F356" s="74"/>
      <c r="G356" s="71"/>
      <c r="H356" s="75"/>
      <c r="I356" s="76"/>
      <c r="J356" s="76"/>
      <c r="K356" s="36"/>
      <c r="L356" s="83"/>
      <c r="M356" s="83"/>
      <c r="N356" s="78"/>
      <c r="O356" s="85" t="s">
        <v>418</v>
      </c>
      <c r="P356" s="87">
        <v>43863.501006944447</v>
      </c>
      <c r="Q356" s="85" t="s">
        <v>1898</v>
      </c>
      <c r="R356" s="85"/>
      <c r="S356" s="85"/>
      <c r="T356" s="85"/>
      <c r="U356" s="85"/>
      <c r="V356" s="88" t="s">
        <v>2110</v>
      </c>
      <c r="W356" s="87">
        <v>43863.501006944447</v>
      </c>
      <c r="X356" s="90">
        <v>43863</v>
      </c>
      <c r="Y356" s="91" t="s">
        <v>2441</v>
      </c>
      <c r="Z356" s="88" t="s">
        <v>2823</v>
      </c>
      <c r="AA356" s="85"/>
      <c r="AB356" s="85"/>
      <c r="AC356" s="91" t="s">
        <v>3208</v>
      </c>
      <c r="AD356" s="85"/>
      <c r="AE356" s="85" t="b">
        <v>0</v>
      </c>
      <c r="AF356" s="85">
        <v>0</v>
      </c>
      <c r="AG356" s="91" t="s">
        <v>778</v>
      </c>
      <c r="AH356" s="85" t="b">
        <v>0</v>
      </c>
      <c r="AI356" s="85" t="s">
        <v>782</v>
      </c>
      <c r="AJ356" s="85"/>
      <c r="AK356" s="91" t="s">
        <v>778</v>
      </c>
      <c r="AL356" s="85" t="b">
        <v>0</v>
      </c>
      <c r="AM356" s="85">
        <v>91</v>
      </c>
      <c r="AN356" s="91" t="s">
        <v>3265</v>
      </c>
      <c r="AO356" s="85" t="s">
        <v>787</v>
      </c>
      <c r="AP356" s="85" t="b">
        <v>0</v>
      </c>
      <c r="AQ356" s="91" t="s">
        <v>3265</v>
      </c>
      <c r="AR356" s="85" t="s">
        <v>179</v>
      </c>
      <c r="AS356" s="85">
        <v>0</v>
      </c>
      <c r="AT356" s="85">
        <v>0</v>
      </c>
      <c r="AU356" s="85"/>
      <c r="AV356" s="85"/>
      <c r="AW356" s="85"/>
      <c r="AX356" s="85"/>
      <c r="AY356" s="85"/>
      <c r="AZ356" s="85"/>
      <c r="BA356" s="85"/>
      <c r="BB356" s="85"/>
      <c r="BC356" s="85"/>
      <c r="BD356" s="85"/>
      <c r="BE356" s="85"/>
      <c r="BF356" s="85"/>
      <c r="BG356" s="85"/>
      <c r="BH356" s="85"/>
    </row>
    <row r="357" spans="1:60" x14ac:dyDescent="0.3">
      <c r="A357" s="70" t="s">
        <v>1851</v>
      </c>
      <c r="B357" s="70" t="s">
        <v>404</v>
      </c>
      <c r="C357" s="71"/>
      <c r="D357" s="72"/>
      <c r="E357" s="73"/>
      <c r="F357" s="74"/>
      <c r="G357" s="71"/>
      <c r="H357" s="75"/>
      <c r="I357" s="76"/>
      <c r="J357" s="76"/>
      <c r="K357" s="36"/>
      <c r="L357" s="83"/>
      <c r="M357" s="83"/>
      <c r="N357" s="78"/>
      <c r="O357" s="85" t="s">
        <v>418</v>
      </c>
      <c r="P357" s="87">
        <v>43863.508715277778</v>
      </c>
      <c r="Q357" s="85" t="s">
        <v>1898</v>
      </c>
      <c r="R357" s="85"/>
      <c r="S357" s="85"/>
      <c r="T357" s="85"/>
      <c r="U357" s="85"/>
      <c r="V357" s="88" t="s">
        <v>2111</v>
      </c>
      <c r="W357" s="87">
        <v>43863.508715277778</v>
      </c>
      <c r="X357" s="90">
        <v>43863</v>
      </c>
      <c r="Y357" s="91" t="s">
        <v>2442</v>
      </c>
      <c r="Z357" s="88" t="s">
        <v>2824</v>
      </c>
      <c r="AA357" s="85"/>
      <c r="AB357" s="85"/>
      <c r="AC357" s="91" t="s">
        <v>3209</v>
      </c>
      <c r="AD357" s="85"/>
      <c r="AE357" s="85" t="b">
        <v>0</v>
      </c>
      <c r="AF357" s="85">
        <v>0</v>
      </c>
      <c r="AG357" s="91" t="s">
        <v>778</v>
      </c>
      <c r="AH357" s="85" t="b">
        <v>0</v>
      </c>
      <c r="AI357" s="85" t="s">
        <v>782</v>
      </c>
      <c r="AJ357" s="85"/>
      <c r="AK357" s="91" t="s">
        <v>778</v>
      </c>
      <c r="AL357" s="85" t="b">
        <v>0</v>
      </c>
      <c r="AM357" s="85">
        <v>91</v>
      </c>
      <c r="AN357" s="91" t="s">
        <v>3265</v>
      </c>
      <c r="AO357" s="85" t="s">
        <v>786</v>
      </c>
      <c r="AP357" s="85" t="b">
        <v>0</v>
      </c>
      <c r="AQ357" s="91" t="s">
        <v>3265</v>
      </c>
      <c r="AR357" s="85" t="s">
        <v>179</v>
      </c>
      <c r="AS357" s="85">
        <v>0</v>
      </c>
      <c r="AT357" s="85">
        <v>0</v>
      </c>
      <c r="AU357" s="85"/>
      <c r="AV357" s="85"/>
      <c r="AW357" s="85"/>
      <c r="AX357" s="85"/>
      <c r="AY357" s="85"/>
      <c r="AZ357" s="85"/>
      <c r="BA357" s="85"/>
      <c r="BB357" s="85"/>
      <c r="BC357" s="85"/>
      <c r="BD357" s="85"/>
      <c r="BE357" s="85"/>
      <c r="BF357" s="85"/>
      <c r="BG357" s="85"/>
      <c r="BH357" s="85"/>
    </row>
    <row r="358" spans="1:60" x14ac:dyDescent="0.3">
      <c r="A358" s="70" t="s">
        <v>1851</v>
      </c>
      <c r="B358" s="70" t="s">
        <v>1881</v>
      </c>
      <c r="C358" s="71"/>
      <c r="D358" s="72"/>
      <c r="E358" s="73"/>
      <c r="F358" s="74"/>
      <c r="G358" s="71"/>
      <c r="H358" s="75"/>
      <c r="I358" s="76"/>
      <c r="J358" s="76"/>
      <c r="K358" s="36"/>
      <c r="L358" s="83"/>
      <c r="M358" s="83"/>
      <c r="N358" s="78"/>
      <c r="O358" s="85" t="s">
        <v>418</v>
      </c>
      <c r="P358" s="87">
        <v>43863.508738425924</v>
      </c>
      <c r="Q358" s="85" t="s">
        <v>1902</v>
      </c>
      <c r="R358" s="85"/>
      <c r="S358" s="85"/>
      <c r="T358" s="85" t="s">
        <v>442</v>
      </c>
      <c r="U358" s="85"/>
      <c r="V358" s="88" t="s">
        <v>2111</v>
      </c>
      <c r="W358" s="87">
        <v>43863.508738425924</v>
      </c>
      <c r="X358" s="90">
        <v>43863</v>
      </c>
      <c r="Y358" s="91" t="s">
        <v>2443</v>
      </c>
      <c r="Z358" s="88" t="s">
        <v>2825</v>
      </c>
      <c r="AA358" s="85"/>
      <c r="AB358" s="85"/>
      <c r="AC358" s="91" t="s">
        <v>3210</v>
      </c>
      <c r="AD358" s="85"/>
      <c r="AE358" s="85" t="b">
        <v>0</v>
      </c>
      <c r="AF358" s="85">
        <v>0</v>
      </c>
      <c r="AG358" s="91" t="s">
        <v>778</v>
      </c>
      <c r="AH358" s="85" t="b">
        <v>0</v>
      </c>
      <c r="AI358" s="85" t="s">
        <v>782</v>
      </c>
      <c r="AJ358" s="85"/>
      <c r="AK358" s="91" t="s">
        <v>778</v>
      </c>
      <c r="AL358" s="85" t="b">
        <v>0</v>
      </c>
      <c r="AM358" s="85">
        <v>59</v>
      </c>
      <c r="AN358" s="91" t="s">
        <v>3276</v>
      </c>
      <c r="AO358" s="85" t="s">
        <v>786</v>
      </c>
      <c r="AP358" s="85" t="b">
        <v>0</v>
      </c>
      <c r="AQ358" s="91" t="s">
        <v>3276</v>
      </c>
      <c r="AR358" s="85" t="s">
        <v>179</v>
      </c>
      <c r="AS358" s="85">
        <v>0</v>
      </c>
      <c r="AT358" s="85">
        <v>0</v>
      </c>
      <c r="AU358" s="85"/>
      <c r="AV358" s="85"/>
      <c r="AW358" s="85"/>
      <c r="AX358" s="85"/>
      <c r="AY358" s="85"/>
      <c r="AZ358" s="85"/>
      <c r="BA358" s="85"/>
      <c r="BB358" s="85"/>
      <c r="BC358" s="85"/>
      <c r="BD358" s="85"/>
      <c r="BE358" s="85"/>
      <c r="BF358" s="85"/>
      <c r="BG358" s="85"/>
      <c r="BH358" s="85"/>
    </row>
    <row r="359" spans="1:60" x14ac:dyDescent="0.3">
      <c r="A359" s="70" t="s">
        <v>1851</v>
      </c>
      <c r="B359" s="70" t="s">
        <v>339</v>
      </c>
      <c r="C359" s="71"/>
      <c r="D359" s="72"/>
      <c r="E359" s="73"/>
      <c r="F359" s="74"/>
      <c r="G359" s="71"/>
      <c r="H359" s="75"/>
      <c r="I359" s="76"/>
      <c r="J359" s="76"/>
      <c r="K359" s="36"/>
      <c r="L359" s="83"/>
      <c r="M359" s="83"/>
      <c r="N359" s="78"/>
      <c r="O359" s="85" t="s">
        <v>418</v>
      </c>
      <c r="P359" s="87">
        <v>43863.509004629632</v>
      </c>
      <c r="Q359" s="85" t="s">
        <v>430</v>
      </c>
      <c r="R359" s="85"/>
      <c r="S359" s="85"/>
      <c r="T359" s="85" t="s">
        <v>442</v>
      </c>
      <c r="U359" s="85"/>
      <c r="V359" s="88" t="s">
        <v>2111</v>
      </c>
      <c r="W359" s="87">
        <v>43863.509004629632</v>
      </c>
      <c r="X359" s="90">
        <v>43863</v>
      </c>
      <c r="Y359" s="91" t="s">
        <v>2444</v>
      </c>
      <c r="Z359" s="88" t="s">
        <v>2826</v>
      </c>
      <c r="AA359" s="85"/>
      <c r="AB359" s="85"/>
      <c r="AC359" s="91" t="s">
        <v>3211</v>
      </c>
      <c r="AD359" s="85"/>
      <c r="AE359" s="85" t="b">
        <v>0</v>
      </c>
      <c r="AF359" s="85">
        <v>0</v>
      </c>
      <c r="AG359" s="91" t="s">
        <v>778</v>
      </c>
      <c r="AH359" s="85" t="b">
        <v>0</v>
      </c>
      <c r="AI359" s="85" t="s">
        <v>782</v>
      </c>
      <c r="AJ359" s="85"/>
      <c r="AK359" s="91" t="s">
        <v>778</v>
      </c>
      <c r="AL359" s="85" t="b">
        <v>0</v>
      </c>
      <c r="AM359" s="85">
        <v>38</v>
      </c>
      <c r="AN359" s="91" t="s">
        <v>755</v>
      </c>
      <c r="AO359" s="85" t="s">
        <v>786</v>
      </c>
      <c r="AP359" s="85" t="b">
        <v>0</v>
      </c>
      <c r="AQ359" s="91" t="s">
        <v>755</v>
      </c>
      <c r="AR359" s="85" t="s">
        <v>179</v>
      </c>
      <c r="AS359" s="85">
        <v>0</v>
      </c>
      <c r="AT359" s="85">
        <v>0</v>
      </c>
      <c r="AU359" s="85"/>
      <c r="AV359" s="85"/>
      <c r="AW359" s="85"/>
      <c r="AX359" s="85"/>
      <c r="AY359" s="85"/>
      <c r="AZ359" s="85"/>
      <c r="BA359" s="85"/>
      <c r="BB359" s="85"/>
      <c r="BC359" s="85"/>
      <c r="BD359" s="85"/>
      <c r="BE359" s="85"/>
      <c r="BF359" s="85"/>
      <c r="BG359" s="85"/>
      <c r="BH359" s="85"/>
    </row>
    <row r="360" spans="1:60" x14ac:dyDescent="0.3">
      <c r="A360" s="70" t="s">
        <v>1852</v>
      </c>
      <c r="B360" s="70" t="s">
        <v>1852</v>
      </c>
      <c r="C360" s="71"/>
      <c r="D360" s="72"/>
      <c r="E360" s="73"/>
      <c r="F360" s="74"/>
      <c r="G360" s="71"/>
      <c r="H360" s="75"/>
      <c r="I360" s="76"/>
      <c r="J360" s="76"/>
      <c r="K360" s="36"/>
      <c r="L360" s="83"/>
      <c r="M360" s="83"/>
      <c r="N360" s="78"/>
      <c r="O360" s="85" t="s">
        <v>179</v>
      </c>
      <c r="P360" s="87">
        <v>43863.377557870372</v>
      </c>
      <c r="Q360" s="85" t="s">
        <v>1951</v>
      </c>
      <c r="R360" s="85"/>
      <c r="S360" s="85"/>
      <c r="T360" s="85" t="s">
        <v>1973</v>
      </c>
      <c r="U360" s="85"/>
      <c r="V360" s="88" t="s">
        <v>2112</v>
      </c>
      <c r="W360" s="87">
        <v>43863.377557870372</v>
      </c>
      <c r="X360" s="90">
        <v>43863</v>
      </c>
      <c r="Y360" s="91" t="s">
        <v>2445</v>
      </c>
      <c r="Z360" s="88" t="s">
        <v>2827</v>
      </c>
      <c r="AA360" s="85"/>
      <c r="AB360" s="85"/>
      <c r="AC360" s="91" t="s">
        <v>3212</v>
      </c>
      <c r="AD360" s="85"/>
      <c r="AE360" s="85" t="b">
        <v>0</v>
      </c>
      <c r="AF360" s="85">
        <v>5</v>
      </c>
      <c r="AG360" s="91" t="s">
        <v>778</v>
      </c>
      <c r="AH360" s="85" t="b">
        <v>0</v>
      </c>
      <c r="AI360" s="85" t="s">
        <v>782</v>
      </c>
      <c r="AJ360" s="85"/>
      <c r="AK360" s="91" t="s">
        <v>778</v>
      </c>
      <c r="AL360" s="85" t="b">
        <v>0</v>
      </c>
      <c r="AM360" s="85">
        <v>2</v>
      </c>
      <c r="AN360" s="91" t="s">
        <v>778</v>
      </c>
      <c r="AO360" s="85" t="s">
        <v>787</v>
      </c>
      <c r="AP360" s="85" t="b">
        <v>0</v>
      </c>
      <c r="AQ360" s="91" t="s">
        <v>3212</v>
      </c>
      <c r="AR360" s="85" t="s">
        <v>179</v>
      </c>
      <c r="AS360" s="85">
        <v>0</v>
      </c>
      <c r="AT360" s="85">
        <v>0</v>
      </c>
      <c r="AU360" s="85"/>
      <c r="AV360" s="85"/>
      <c r="AW360" s="85"/>
      <c r="AX360" s="85"/>
      <c r="AY360" s="85"/>
      <c r="AZ360" s="85"/>
      <c r="BA360" s="85"/>
      <c r="BB360" s="85"/>
      <c r="BC360" s="85"/>
      <c r="BD360" s="85"/>
      <c r="BE360" s="85"/>
      <c r="BF360" s="85"/>
      <c r="BG360" s="85"/>
      <c r="BH360" s="85"/>
    </row>
    <row r="361" spans="1:60" x14ac:dyDescent="0.3">
      <c r="A361" s="70" t="s">
        <v>220</v>
      </c>
      <c r="B361" s="70" t="s">
        <v>1852</v>
      </c>
      <c r="C361" s="71"/>
      <c r="D361" s="72"/>
      <c r="E361" s="73"/>
      <c r="F361" s="74"/>
      <c r="G361" s="71"/>
      <c r="H361" s="75"/>
      <c r="I361" s="76"/>
      <c r="J361" s="76"/>
      <c r="K361" s="36"/>
      <c r="L361" s="83"/>
      <c r="M361" s="83"/>
      <c r="N361" s="78"/>
      <c r="O361" s="85" t="s">
        <v>418</v>
      </c>
      <c r="P361" s="87">
        <v>43863.513148148151</v>
      </c>
      <c r="Q361" s="85" t="s">
        <v>1951</v>
      </c>
      <c r="R361" s="85"/>
      <c r="S361" s="85"/>
      <c r="T361" s="85" t="s">
        <v>1972</v>
      </c>
      <c r="U361" s="85"/>
      <c r="V361" s="88" t="s">
        <v>449</v>
      </c>
      <c r="W361" s="87">
        <v>43863.513148148151</v>
      </c>
      <c r="X361" s="90">
        <v>43863</v>
      </c>
      <c r="Y361" s="91" t="s">
        <v>2446</v>
      </c>
      <c r="Z361" s="88" t="s">
        <v>2828</v>
      </c>
      <c r="AA361" s="85"/>
      <c r="AB361" s="85"/>
      <c r="AC361" s="91" t="s">
        <v>3213</v>
      </c>
      <c r="AD361" s="85"/>
      <c r="AE361" s="85" t="b">
        <v>0</v>
      </c>
      <c r="AF361" s="85">
        <v>0</v>
      </c>
      <c r="AG361" s="91" t="s">
        <v>778</v>
      </c>
      <c r="AH361" s="85" t="b">
        <v>0</v>
      </c>
      <c r="AI361" s="85" t="s">
        <v>782</v>
      </c>
      <c r="AJ361" s="85"/>
      <c r="AK361" s="91" t="s">
        <v>778</v>
      </c>
      <c r="AL361" s="85" t="b">
        <v>0</v>
      </c>
      <c r="AM361" s="85">
        <v>2</v>
      </c>
      <c r="AN361" s="91" t="s">
        <v>3212</v>
      </c>
      <c r="AO361" s="85" t="s">
        <v>786</v>
      </c>
      <c r="AP361" s="85" t="b">
        <v>0</v>
      </c>
      <c r="AQ361" s="91" t="s">
        <v>3212</v>
      </c>
      <c r="AR361" s="85" t="s">
        <v>179</v>
      </c>
      <c r="AS361" s="85">
        <v>0</v>
      </c>
      <c r="AT361" s="85">
        <v>0</v>
      </c>
      <c r="AU361" s="85"/>
      <c r="AV361" s="85"/>
      <c r="AW361" s="85"/>
      <c r="AX361" s="85"/>
      <c r="AY361" s="85"/>
      <c r="AZ361" s="85"/>
      <c r="BA361" s="85"/>
      <c r="BB361" s="85"/>
      <c r="BC361" s="85"/>
      <c r="BD361" s="85"/>
      <c r="BE361" s="85"/>
      <c r="BF361" s="85"/>
      <c r="BG361" s="85"/>
      <c r="BH361" s="85"/>
    </row>
    <row r="362" spans="1:60" x14ac:dyDescent="0.3">
      <c r="A362" s="70" t="s">
        <v>1853</v>
      </c>
      <c r="B362" s="70" t="s">
        <v>1853</v>
      </c>
      <c r="C362" s="71"/>
      <c r="D362" s="72"/>
      <c r="E362" s="73"/>
      <c r="F362" s="74"/>
      <c r="G362" s="71"/>
      <c r="H362" s="75"/>
      <c r="I362" s="76"/>
      <c r="J362" s="76"/>
      <c r="K362" s="36"/>
      <c r="L362" s="83"/>
      <c r="M362" s="83"/>
      <c r="N362" s="78"/>
      <c r="O362" s="85" t="s">
        <v>179</v>
      </c>
      <c r="P362" s="87">
        <v>43863.517870370371</v>
      </c>
      <c r="Q362" s="85" t="s">
        <v>1955</v>
      </c>
      <c r="R362" s="85"/>
      <c r="S362" s="85"/>
      <c r="T362" s="85" t="s">
        <v>442</v>
      </c>
      <c r="U362" s="85"/>
      <c r="V362" s="88" t="s">
        <v>2113</v>
      </c>
      <c r="W362" s="87">
        <v>43863.517870370371</v>
      </c>
      <c r="X362" s="90">
        <v>43863</v>
      </c>
      <c r="Y362" s="91" t="s">
        <v>2447</v>
      </c>
      <c r="Z362" s="88" t="s">
        <v>2829</v>
      </c>
      <c r="AA362" s="85"/>
      <c r="AB362" s="85"/>
      <c r="AC362" s="91" t="s">
        <v>3214</v>
      </c>
      <c r="AD362" s="85"/>
      <c r="AE362" s="85" t="b">
        <v>0</v>
      </c>
      <c r="AF362" s="85">
        <v>0</v>
      </c>
      <c r="AG362" s="91" t="s">
        <v>778</v>
      </c>
      <c r="AH362" s="85" t="b">
        <v>0</v>
      </c>
      <c r="AI362" s="85" t="s">
        <v>782</v>
      </c>
      <c r="AJ362" s="85"/>
      <c r="AK362" s="91" t="s">
        <v>778</v>
      </c>
      <c r="AL362" s="85" t="b">
        <v>0</v>
      </c>
      <c r="AM362" s="85">
        <v>0</v>
      </c>
      <c r="AN362" s="91" t="s">
        <v>778</v>
      </c>
      <c r="AO362" s="85" t="s">
        <v>787</v>
      </c>
      <c r="AP362" s="85" t="b">
        <v>0</v>
      </c>
      <c r="AQ362" s="91" t="s">
        <v>3214</v>
      </c>
      <c r="AR362" s="85" t="s">
        <v>179</v>
      </c>
      <c r="AS362" s="85">
        <v>0</v>
      </c>
      <c r="AT362" s="85">
        <v>0</v>
      </c>
      <c r="AU362" s="85"/>
      <c r="AV362" s="85"/>
      <c r="AW362" s="85"/>
      <c r="AX362" s="85"/>
      <c r="AY362" s="85"/>
      <c r="AZ362" s="85"/>
      <c r="BA362" s="85"/>
      <c r="BB362" s="85"/>
      <c r="BC362" s="85"/>
      <c r="BD362" s="85"/>
      <c r="BE362" s="85"/>
      <c r="BF362" s="85"/>
      <c r="BG362" s="85"/>
      <c r="BH362" s="85"/>
    </row>
    <row r="363" spans="1:60" x14ac:dyDescent="0.3">
      <c r="A363" s="70" t="s">
        <v>371</v>
      </c>
      <c r="B363" s="70" t="s">
        <v>1881</v>
      </c>
      <c r="C363" s="71"/>
      <c r="D363" s="72"/>
      <c r="E363" s="73"/>
      <c r="F363" s="74"/>
      <c r="G363" s="71"/>
      <c r="H363" s="75"/>
      <c r="I363" s="76"/>
      <c r="J363" s="76"/>
      <c r="K363" s="36"/>
      <c r="L363" s="83"/>
      <c r="M363" s="83"/>
      <c r="N363" s="78"/>
      <c r="O363" s="85" t="s">
        <v>418</v>
      </c>
      <c r="P363" s="87">
        <v>43863.522685185184</v>
      </c>
      <c r="Q363" s="85" t="s">
        <v>1902</v>
      </c>
      <c r="R363" s="85"/>
      <c r="S363" s="85"/>
      <c r="T363" s="85" t="s">
        <v>442</v>
      </c>
      <c r="U363" s="85"/>
      <c r="V363" s="88" t="s">
        <v>594</v>
      </c>
      <c r="W363" s="87">
        <v>43863.522685185184</v>
      </c>
      <c r="X363" s="90">
        <v>43863</v>
      </c>
      <c r="Y363" s="91" t="s">
        <v>2448</v>
      </c>
      <c r="Z363" s="88" t="s">
        <v>2830</v>
      </c>
      <c r="AA363" s="85"/>
      <c r="AB363" s="85"/>
      <c r="AC363" s="91" t="s">
        <v>3215</v>
      </c>
      <c r="AD363" s="85"/>
      <c r="AE363" s="85" t="b">
        <v>0</v>
      </c>
      <c r="AF363" s="85">
        <v>0</v>
      </c>
      <c r="AG363" s="91" t="s">
        <v>778</v>
      </c>
      <c r="AH363" s="85" t="b">
        <v>0</v>
      </c>
      <c r="AI363" s="85" t="s">
        <v>782</v>
      </c>
      <c r="AJ363" s="85"/>
      <c r="AK363" s="91" t="s">
        <v>778</v>
      </c>
      <c r="AL363" s="85" t="b">
        <v>0</v>
      </c>
      <c r="AM363" s="85">
        <v>59</v>
      </c>
      <c r="AN363" s="91" t="s">
        <v>3276</v>
      </c>
      <c r="AO363" s="85" t="s">
        <v>786</v>
      </c>
      <c r="AP363" s="85" t="b">
        <v>0</v>
      </c>
      <c r="AQ363" s="91" t="s">
        <v>3276</v>
      </c>
      <c r="AR363" s="85" t="s">
        <v>179</v>
      </c>
      <c r="AS363" s="85">
        <v>0</v>
      </c>
      <c r="AT363" s="85">
        <v>0</v>
      </c>
      <c r="AU363" s="85"/>
      <c r="AV363" s="85"/>
      <c r="AW363" s="85"/>
      <c r="AX363" s="85"/>
      <c r="AY363" s="85"/>
      <c r="AZ363" s="85"/>
      <c r="BA363" s="85"/>
      <c r="BB363" s="85"/>
      <c r="BC363" s="85"/>
      <c r="BD363" s="85"/>
      <c r="BE363" s="85"/>
      <c r="BF363" s="85"/>
      <c r="BG363" s="85"/>
      <c r="BH363" s="85"/>
    </row>
    <row r="364" spans="1:60" x14ac:dyDescent="0.3">
      <c r="A364" s="70" t="s">
        <v>1854</v>
      </c>
      <c r="B364" s="70" t="s">
        <v>1881</v>
      </c>
      <c r="C364" s="71"/>
      <c r="D364" s="72"/>
      <c r="E364" s="73"/>
      <c r="F364" s="74"/>
      <c r="G364" s="71"/>
      <c r="H364" s="75"/>
      <c r="I364" s="76"/>
      <c r="J364" s="76"/>
      <c r="K364" s="36"/>
      <c r="L364" s="83"/>
      <c r="M364" s="83"/>
      <c r="N364" s="78"/>
      <c r="O364" s="85" t="s">
        <v>418</v>
      </c>
      <c r="P364" s="87">
        <v>43863.526319444441</v>
      </c>
      <c r="Q364" s="85" t="s">
        <v>1902</v>
      </c>
      <c r="R364" s="85"/>
      <c r="S364" s="85"/>
      <c r="T364" s="85" t="s">
        <v>442</v>
      </c>
      <c r="U364" s="85"/>
      <c r="V364" s="88" t="s">
        <v>2114</v>
      </c>
      <c r="W364" s="87">
        <v>43863.526319444441</v>
      </c>
      <c r="X364" s="90">
        <v>43863</v>
      </c>
      <c r="Y364" s="91" t="s">
        <v>2449</v>
      </c>
      <c r="Z364" s="88" t="s">
        <v>2831</v>
      </c>
      <c r="AA364" s="85"/>
      <c r="AB364" s="85"/>
      <c r="AC364" s="91" t="s">
        <v>3216</v>
      </c>
      <c r="AD364" s="85"/>
      <c r="AE364" s="85" t="b">
        <v>0</v>
      </c>
      <c r="AF364" s="85">
        <v>0</v>
      </c>
      <c r="AG364" s="91" t="s">
        <v>778</v>
      </c>
      <c r="AH364" s="85" t="b">
        <v>0</v>
      </c>
      <c r="AI364" s="85" t="s">
        <v>782</v>
      </c>
      <c r="AJ364" s="85"/>
      <c r="AK364" s="91" t="s">
        <v>778</v>
      </c>
      <c r="AL364" s="85" t="b">
        <v>0</v>
      </c>
      <c r="AM364" s="85">
        <v>59</v>
      </c>
      <c r="AN364" s="91" t="s">
        <v>3276</v>
      </c>
      <c r="AO364" s="85" t="s">
        <v>786</v>
      </c>
      <c r="AP364" s="85" t="b">
        <v>0</v>
      </c>
      <c r="AQ364" s="91" t="s">
        <v>3276</v>
      </c>
      <c r="AR364" s="85" t="s">
        <v>179</v>
      </c>
      <c r="AS364" s="85">
        <v>0</v>
      </c>
      <c r="AT364" s="85">
        <v>0</v>
      </c>
      <c r="AU364" s="85"/>
      <c r="AV364" s="85"/>
      <c r="AW364" s="85"/>
      <c r="AX364" s="85"/>
      <c r="AY364" s="85"/>
      <c r="AZ364" s="85"/>
      <c r="BA364" s="85"/>
      <c r="BB364" s="85"/>
      <c r="BC364" s="85"/>
      <c r="BD364" s="85"/>
      <c r="BE364" s="85"/>
      <c r="BF364" s="85"/>
      <c r="BG364" s="85"/>
      <c r="BH364" s="85"/>
    </row>
    <row r="365" spans="1:60" x14ac:dyDescent="0.3">
      <c r="A365" s="70" t="s">
        <v>273</v>
      </c>
      <c r="B365" s="70" t="s">
        <v>1881</v>
      </c>
      <c r="C365" s="71"/>
      <c r="D365" s="72"/>
      <c r="E365" s="73"/>
      <c r="F365" s="74"/>
      <c r="G365" s="71"/>
      <c r="H365" s="75"/>
      <c r="I365" s="76"/>
      <c r="J365" s="76"/>
      <c r="K365" s="36"/>
      <c r="L365" s="83"/>
      <c r="M365" s="83"/>
      <c r="N365" s="78"/>
      <c r="O365" s="85" t="s">
        <v>418</v>
      </c>
      <c r="P365" s="87">
        <v>43863.234976851854</v>
      </c>
      <c r="Q365" s="85" t="s">
        <v>1902</v>
      </c>
      <c r="R365" s="85"/>
      <c r="S365" s="85"/>
      <c r="T365" s="85" t="s">
        <v>442</v>
      </c>
      <c r="U365" s="85"/>
      <c r="V365" s="88" t="s">
        <v>501</v>
      </c>
      <c r="W365" s="87">
        <v>43863.234976851854</v>
      </c>
      <c r="X365" s="90">
        <v>43863</v>
      </c>
      <c r="Y365" s="91" t="s">
        <v>2450</v>
      </c>
      <c r="Z365" s="88" t="s">
        <v>2832</v>
      </c>
      <c r="AA365" s="85"/>
      <c r="AB365" s="85"/>
      <c r="AC365" s="91" t="s">
        <v>3217</v>
      </c>
      <c r="AD365" s="85"/>
      <c r="AE365" s="85" t="b">
        <v>0</v>
      </c>
      <c r="AF365" s="85">
        <v>0</v>
      </c>
      <c r="AG365" s="91" t="s">
        <v>778</v>
      </c>
      <c r="AH365" s="85" t="b">
        <v>0</v>
      </c>
      <c r="AI365" s="85" t="s">
        <v>782</v>
      </c>
      <c r="AJ365" s="85"/>
      <c r="AK365" s="91" t="s">
        <v>778</v>
      </c>
      <c r="AL365" s="85" t="b">
        <v>0</v>
      </c>
      <c r="AM365" s="85">
        <v>59</v>
      </c>
      <c r="AN365" s="91" t="s">
        <v>3276</v>
      </c>
      <c r="AO365" s="85" t="s">
        <v>786</v>
      </c>
      <c r="AP365" s="85" t="b">
        <v>0</v>
      </c>
      <c r="AQ365" s="91" t="s">
        <v>3276</v>
      </c>
      <c r="AR365" s="85" t="s">
        <v>179</v>
      </c>
      <c r="AS365" s="85">
        <v>0</v>
      </c>
      <c r="AT365" s="85">
        <v>0</v>
      </c>
      <c r="AU365" s="85"/>
      <c r="AV365" s="85"/>
      <c r="AW365" s="85"/>
      <c r="AX365" s="85"/>
      <c r="AY365" s="85"/>
      <c r="AZ365" s="85"/>
      <c r="BA365" s="85"/>
      <c r="BB365" s="85"/>
      <c r="BC365" s="85"/>
      <c r="BD365" s="85"/>
      <c r="BE365" s="85"/>
      <c r="BF365" s="85"/>
      <c r="BG365" s="85"/>
      <c r="BH365" s="85"/>
    </row>
    <row r="366" spans="1:60" x14ac:dyDescent="0.3">
      <c r="A366" s="70" t="s">
        <v>273</v>
      </c>
      <c r="B366" s="70" t="s">
        <v>339</v>
      </c>
      <c r="C366" s="71"/>
      <c r="D366" s="72"/>
      <c r="E366" s="73"/>
      <c r="F366" s="74"/>
      <c r="G366" s="71"/>
      <c r="H366" s="75"/>
      <c r="I366" s="76"/>
      <c r="J366" s="76"/>
      <c r="K366" s="36"/>
      <c r="L366" s="83"/>
      <c r="M366" s="83"/>
      <c r="N366" s="78"/>
      <c r="O366" s="85" t="s">
        <v>418</v>
      </c>
      <c r="P366" s="87">
        <v>43863.526342592595</v>
      </c>
      <c r="Q366" s="85" t="s">
        <v>430</v>
      </c>
      <c r="R366" s="85"/>
      <c r="S366" s="85"/>
      <c r="T366" s="85" t="s">
        <v>442</v>
      </c>
      <c r="U366" s="85"/>
      <c r="V366" s="88" t="s">
        <v>501</v>
      </c>
      <c r="W366" s="87">
        <v>43863.526342592595</v>
      </c>
      <c r="X366" s="90">
        <v>43863</v>
      </c>
      <c r="Y366" s="91" t="s">
        <v>2451</v>
      </c>
      <c r="Z366" s="88" t="s">
        <v>2833</v>
      </c>
      <c r="AA366" s="85"/>
      <c r="AB366" s="85"/>
      <c r="AC366" s="91" t="s">
        <v>3218</v>
      </c>
      <c r="AD366" s="85"/>
      <c r="AE366" s="85" t="b">
        <v>0</v>
      </c>
      <c r="AF366" s="85">
        <v>0</v>
      </c>
      <c r="AG366" s="91" t="s">
        <v>778</v>
      </c>
      <c r="AH366" s="85" t="b">
        <v>0</v>
      </c>
      <c r="AI366" s="85" t="s">
        <v>782</v>
      </c>
      <c r="AJ366" s="85"/>
      <c r="AK366" s="91" t="s">
        <v>778</v>
      </c>
      <c r="AL366" s="85" t="b">
        <v>0</v>
      </c>
      <c r="AM366" s="85">
        <v>38</v>
      </c>
      <c r="AN366" s="91" t="s">
        <v>755</v>
      </c>
      <c r="AO366" s="85" t="s">
        <v>786</v>
      </c>
      <c r="AP366" s="85" t="b">
        <v>0</v>
      </c>
      <c r="AQ366" s="91" t="s">
        <v>755</v>
      </c>
      <c r="AR366" s="85" t="s">
        <v>179</v>
      </c>
      <c r="AS366" s="85">
        <v>0</v>
      </c>
      <c r="AT366" s="85">
        <v>0</v>
      </c>
      <c r="AU366" s="85"/>
      <c r="AV366" s="85"/>
      <c r="AW366" s="85"/>
      <c r="AX366" s="85"/>
      <c r="AY366" s="85"/>
      <c r="AZ366" s="85"/>
      <c r="BA366" s="85"/>
      <c r="BB366" s="85"/>
      <c r="BC366" s="85"/>
      <c r="BD366" s="85"/>
      <c r="BE366" s="85"/>
      <c r="BF366" s="85"/>
      <c r="BG366" s="85"/>
      <c r="BH366" s="85"/>
    </row>
    <row r="367" spans="1:60" x14ac:dyDescent="0.3">
      <c r="A367" s="70" t="s">
        <v>1855</v>
      </c>
      <c r="B367" s="70" t="s">
        <v>404</v>
      </c>
      <c r="C367" s="71"/>
      <c r="D367" s="72"/>
      <c r="E367" s="73"/>
      <c r="F367" s="74"/>
      <c r="G367" s="71"/>
      <c r="H367" s="75"/>
      <c r="I367" s="76"/>
      <c r="J367" s="76"/>
      <c r="K367" s="36"/>
      <c r="L367" s="83"/>
      <c r="M367" s="83"/>
      <c r="N367" s="78"/>
      <c r="O367" s="85" t="s">
        <v>418</v>
      </c>
      <c r="P367" s="87">
        <v>43862.800543981481</v>
      </c>
      <c r="Q367" s="85" t="s">
        <v>1898</v>
      </c>
      <c r="R367" s="85"/>
      <c r="S367" s="85"/>
      <c r="T367" s="85"/>
      <c r="U367" s="85"/>
      <c r="V367" s="88" t="s">
        <v>2115</v>
      </c>
      <c r="W367" s="87">
        <v>43862.800543981481</v>
      </c>
      <c r="X367" s="90">
        <v>43862</v>
      </c>
      <c r="Y367" s="91" t="s">
        <v>2452</v>
      </c>
      <c r="Z367" s="88" t="s">
        <v>2834</v>
      </c>
      <c r="AA367" s="85"/>
      <c r="AB367" s="85"/>
      <c r="AC367" s="91" t="s">
        <v>3219</v>
      </c>
      <c r="AD367" s="85"/>
      <c r="AE367" s="85" t="b">
        <v>0</v>
      </c>
      <c r="AF367" s="85">
        <v>0</v>
      </c>
      <c r="AG367" s="91" t="s">
        <v>778</v>
      </c>
      <c r="AH367" s="85" t="b">
        <v>0</v>
      </c>
      <c r="AI367" s="85" t="s">
        <v>782</v>
      </c>
      <c r="AJ367" s="85"/>
      <c r="AK367" s="91" t="s">
        <v>778</v>
      </c>
      <c r="AL367" s="85" t="b">
        <v>0</v>
      </c>
      <c r="AM367" s="85">
        <v>91</v>
      </c>
      <c r="AN367" s="91" t="s">
        <v>3265</v>
      </c>
      <c r="AO367" s="85" t="s">
        <v>786</v>
      </c>
      <c r="AP367" s="85" t="b">
        <v>0</v>
      </c>
      <c r="AQ367" s="91" t="s">
        <v>3265</v>
      </c>
      <c r="AR367" s="85" t="s">
        <v>179</v>
      </c>
      <c r="AS367" s="85">
        <v>0</v>
      </c>
      <c r="AT367" s="85">
        <v>0</v>
      </c>
      <c r="AU367" s="85"/>
      <c r="AV367" s="85"/>
      <c r="AW367" s="85"/>
      <c r="AX367" s="85"/>
      <c r="AY367" s="85"/>
      <c r="AZ367" s="85"/>
      <c r="BA367" s="85"/>
      <c r="BB367" s="85"/>
      <c r="BC367" s="85"/>
      <c r="BD367" s="85"/>
      <c r="BE367" s="85"/>
      <c r="BF367" s="85"/>
      <c r="BG367" s="85"/>
      <c r="BH367" s="85"/>
    </row>
    <row r="368" spans="1:60" x14ac:dyDescent="0.3">
      <c r="A368" s="70" t="s">
        <v>1855</v>
      </c>
      <c r="B368" s="70" t="s">
        <v>1871</v>
      </c>
      <c r="C368" s="71"/>
      <c r="D368" s="72"/>
      <c r="E368" s="73"/>
      <c r="F368" s="74"/>
      <c r="G368" s="71"/>
      <c r="H368" s="75"/>
      <c r="I368" s="76"/>
      <c r="J368" s="76"/>
      <c r="K368" s="36"/>
      <c r="L368" s="83"/>
      <c r="M368" s="83"/>
      <c r="N368" s="78"/>
      <c r="O368" s="85" t="s">
        <v>418</v>
      </c>
      <c r="P368" s="87">
        <v>43863.526678240742</v>
      </c>
      <c r="Q368" s="85" t="s">
        <v>1941</v>
      </c>
      <c r="R368" s="85"/>
      <c r="S368" s="85"/>
      <c r="T368" s="85" t="s">
        <v>442</v>
      </c>
      <c r="U368" s="85"/>
      <c r="V368" s="88" t="s">
        <v>2115</v>
      </c>
      <c r="W368" s="87">
        <v>43863.526678240742</v>
      </c>
      <c r="X368" s="90">
        <v>43863</v>
      </c>
      <c r="Y368" s="91" t="s">
        <v>2453</v>
      </c>
      <c r="Z368" s="88" t="s">
        <v>2835</v>
      </c>
      <c r="AA368" s="85"/>
      <c r="AB368" s="85"/>
      <c r="AC368" s="91" t="s">
        <v>3220</v>
      </c>
      <c r="AD368" s="85"/>
      <c r="AE368" s="85" t="b">
        <v>0</v>
      </c>
      <c r="AF368" s="85">
        <v>0</v>
      </c>
      <c r="AG368" s="91" t="s">
        <v>778</v>
      </c>
      <c r="AH368" s="85" t="b">
        <v>0</v>
      </c>
      <c r="AI368" s="85" t="s">
        <v>782</v>
      </c>
      <c r="AJ368" s="85"/>
      <c r="AK368" s="91" t="s">
        <v>778</v>
      </c>
      <c r="AL368" s="85" t="b">
        <v>0</v>
      </c>
      <c r="AM368" s="85">
        <v>3</v>
      </c>
      <c r="AN368" s="91" t="s">
        <v>3252</v>
      </c>
      <c r="AO368" s="85" t="s">
        <v>786</v>
      </c>
      <c r="AP368" s="85" t="b">
        <v>0</v>
      </c>
      <c r="AQ368" s="91" t="s">
        <v>3252</v>
      </c>
      <c r="AR368" s="85" t="s">
        <v>179</v>
      </c>
      <c r="AS368" s="85">
        <v>0</v>
      </c>
      <c r="AT368" s="85">
        <v>0</v>
      </c>
      <c r="AU368" s="85"/>
      <c r="AV368" s="85"/>
      <c r="AW368" s="85"/>
      <c r="AX368" s="85"/>
      <c r="AY368" s="85"/>
      <c r="AZ368" s="85"/>
      <c r="BA368" s="85"/>
      <c r="BB368" s="85"/>
      <c r="BC368" s="85"/>
      <c r="BD368" s="85"/>
      <c r="BE368" s="85"/>
      <c r="BF368" s="85"/>
      <c r="BG368" s="85"/>
      <c r="BH368" s="85"/>
    </row>
    <row r="369" spans="1:60" x14ac:dyDescent="0.3">
      <c r="A369" s="70" t="s">
        <v>1856</v>
      </c>
      <c r="B369" s="70" t="s">
        <v>1856</v>
      </c>
      <c r="C369" s="71"/>
      <c r="D369" s="72"/>
      <c r="E369" s="73"/>
      <c r="F369" s="74"/>
      <c r="G369" s="71"/>
      <c r="H369" s="75"/>
      <c r="I369" s="76"/>
      <c r="J369" s="76"/>
      <c r="K369" s="36"/>
      <c r="L369" s="83"/>
      <c r="M369" s="83"/>
      <c r="N369" s="78"/>
      <c r="O369" s="85" t="s">
        <v>179</v>
      </c>
      <c r="P369" s="87">
        <v>43863.532812500001</v>
      </c>
      <c r="Q369" s="85" t="s">
        <v>1956</v>
      </c>
      <c r="R369" s="85"/>
      <c r="S369" s="85"/>
      <c r="T369" s="85" t="s">
        <v>442</v>
      </c>
      <c r="U369" s="85"/>
      <c r="V369" s="88" t="s">
        <v>2116</v>
      </c>
      <c r="W369" s="87">
        <v>43863.532812500001</v>
      </c>
      <c r="X369" s="90">
        <v>43863</v>
      </c>
      <c r="Y369" s="91" t="s">
        <v>2454</v>
      </c>
      <c r="Z369" s="88" t="s">
        <v>2836</v>
      </c>
      <c r="AA369" s="85"/>
      <c r="AB369" s="85"/>
      <c r="AC369" s="91" t="s">
        <v>3221</v>
      </c>
      <c r="AD369" s="85"/>
      <c r="AE369" s="85" t="b">
        <v>0</v>
      </c>
      <c r="AF369" s="85">
        <v>0</v>
      </c>
      <c r="AG369" s="91" t="s">
        <v>778</v>
      </c>
      <c r="AH369" s="85" t="b">
        <v>0</v>
      </c>
      <c r="AI369" s="85" t="s">
        <v>782</v>
      </c>
      <c r="AJ369" s="85"/>
      <c r="AK369" s="91" t="s">
        <v>778</v>
      </c>
      <c r="AL369" s="85" t="b">
        <v>0</v>
      </c>
      <c r="AM369" s="85">
        <v>0</v>
      </c>
      <c r="AN369" s="91" t="s">
        <v>778</v>
      </c>
      <c r="AO369" s="85" t="s">
        <v>786</v>
      </c>
      <c r="AP369" s="85" t="b">
        <v>0</v>
      </c>
      <c r="AQ369" s="91" t="s">
        <v>3221</v>
      </c>
      <c r="AR369" s="85" t="s">
        <v>179</v>
      </c>
      <c r="AS369" s="85">
        <v>0</v>
      </c>
      <c r="AT369" s="85">
        <v>0</v>
      </c>
      <c r="AU369" s="85"/>
      <c r="AV369" s="85"/>
      <c r="AW369" s="85"/>
      <c r="AX369" s="85"/>
      <c r="AY369" s="85"/>
      <c r="AZ369" s="85"/>
      <c r="BA369" s="85"/>
      <c r="BB369" s="85"/>
      <c r="BC369" s="85"/>
      <c r="BD369" s="85"/>
      <c r="BE369" s="85"/>
      <c r="BF369" s="85"/>
      <c r="BG369" s="85"/>
      <c r="BH369" s="85"/>
    </row>
    <row r="370" spans="1:60" x14ac:dyDescent="0.3">
      <c r="A370" s="70" t="s">
        <v>349</v>
      </c>
      <c r="B370" s="70" t="s">
        <v>339</v>
      </c>
      <c r="C370" s="71"/>
      <c r="D370" s="72"/>
      <c r="E370" s="73"/>
      <c r="F370" s="74"/>
      <c r="G370" s="71"/>
      <c r="H370" s="75"/>
      <c r="I370" s="76"/>
      <c r="J370" s="76"/>
      <c r="K370" s="36"/>
      <c r="L370" s="83"/>
      <c r="M370" s="83"/>
      <c r="N370" s="78"/>
      <c r="O370" s="85" t="s">
        <v>418</v>
      </c>
      <c r="P370" s="87">
        <v>43863.535081018519</v>
      </c>
      <c r="Q370" s="85" t="s">
        <v>430</v>
      </c>
      <c r="R370" s="85"/>
      <c r="S370" s="85"/>
      <c r="T370" s="85" t="s">
        <v>442</v>
      </c>
      <c r="U370" s="85"/>
      <c r="V370" s="88" t="s">
        <v>574</v>
      </c>
      <c r="W370" s="87">
        <v>43863.535081018519</v>
      </c>
      <c r="X370" s="90">
        <v>43863</v>
      </c>
      <c r="Y370" s="91" t="s">
        <v>2455</v>
      </c>
      <c r="Z370" s="88" t="s">
        <v>2837</v>
      </c>
      <c r="AA370" s="85"/>
      <c r="AB370" s="85"/>
      <c r="AC370" s="91" t="s">
        <v>3222</v>
      </c>
      <c r="AD370" s="85"/>
      <c r="AE370" s="85" t="b">
        <v>0</v>
      </c>
      <c r="AF370" s="85">
        <v>0</v>
      </c>
      <c r="AG370" s="91" t="s">
        <v>778</v>
      </c>
      <c r="AH370" s="85" t="b">
        <v>0</v>
      </c>
      <c r="AI370" s="85" t="s">
        <v>782</v>
      </c>
      <c r="AJ370" s="85"/>
      <c r="AK370" s="91" t="s">
        <v>778</v>
      </c>
      <c r="AL370" s="85" t="b">
        <v>0</v>
      </c>
      <c r="AM370" s="85">
        <v>38</v>
      </c>
      <c r="AN370" s="91" t="s">
        <v>755</v>
      </c>
      <c r="AO370" s="85" t="s">
        <v>786</v>
      </c>
      <c r="AP370" s="85" t="b">
        <v>0</v>
      </c>
      <c r="AQ370" s="91" t="s">
        <v>755</v>
      </c>
      <c r="AR370" s="85" t="s">
        <v>179</v>
      </c>
      <c r="AS370" s="85">
        <v>0</v>
      </c>
      <c r="AT370" s="85">
        <v>0</v>
      </c>
      <c r="AU370" s="85"/>
      <c r="AV370" s="85"/>
      <c r="AW370" s="85"/>
      <c r="AX370" s="85"/>
      <c r="AY370" s="85"/>
      <c r="AZ370" s="85"/>
      <c r="BA370" s="85"/>
      <c r="BB370" s="85"/>
      <c r="BC370" s="85"/>
      <c r="BD370" s="85"/>
      <c r="BE370" s="85"/>
      <c r="BF370" s="85"/>
      <c r="BG370" s="85"/>
      <c r="BH370" s="85"/>
    </row>
    <row r="371" spans="1:60" x14ac:dyDescent="0.3">
      <c r="A371" s="70" t="s">
        <v>1857</v>
      </c>
      <c r="B371" s="70" t="s">
        <v>1857</v>
      </c>
      <c r="C371" s="71"/>
      <c r="D371" s="72"/>
      <c r="E371" s="73"/>
      <c r="F371" s="74"/>
      <c r="G371" s="71"/>
      <c r="H371" s="75"/>
      <c r="I371" s="76"/>
      <c r="J371" s="76"/>
      <c r="K371" s="36"/>
      <c r="L371" s="83"/>
      <c r="M371" s="83"/>
      <c r="N371" s="78"/>
      <c r="O371" s="85" t="s">
        <v>179</v>
      </c>
      <c r="P371" s="87">
        <v>43863.532604166663</v>
      </c>
      <c r="Q371" s="85" t="s">
        <v>1957</v>
      </c>
      <c r="R371" s="85"/>
      <c r="S371" s="85"/>
      <c r="T371" s="85" t="s">
        <v>442</v>
      </c>
      <c r="U371" s="85"/>
      <c r="V371" s="88" t="s">
        <v>2117</v>
      </c>
      <c r="W371" s="87">
        <v>43863.532604166663</v>
      </c>
      <c r="X371" s="90">
        <v>43863</v>
      </c>
      <c r="Y371" s="91" t="s">
        <v>2456</v>
      </c>
      <c r="Z371" s="88" t="s">
        <v>2838</v>
      </c>
      <c r="AA371" s="85"/>
      <c r="AB371" s="85"/>
      <c r="AC371" s="91" t="s">
        <v>3223</v>
      </c>
      <c r="AD371" s="85"/>
      <c r="AE371" s="85" t="b">
        <v>0</v>
      </c>
      <c r="AF371" s="85">
        <v>1</v>
      </c>
      <c r="AG371" s="91" t="s">
        <v>778</v>
      </c>
      <c r="AH371" s="85" t="b">
        <v>0</v>
      </c>
      <c r="AI371" s="85" t="s">
        <v>782</v>
      </c>
      <c r="AJ371" s="85"/>
      <c r="AK371" s="91" t="s">
        <v>778</v>
      </c>
      <c r="AL371" s="85" t="b">
        <v>0</v>
      </c>
      <c r="AM371" s="85">
        <v>1</v>
      </c>
      <c r="AN371" s="91" t="s">
        <v>778</v>
      </c>
      <c r="AO371" s="85" t="s">
        <v>786</v>
      </c>
      <c r="AP371" s="85" t="b">
        <v>0</v>
      </c>
      <c r="AQ371" s="91" t="s">
        <v>3223</v>
      </c>
      <c r="AR371" s="85" t="s">
        <v>179</v>
      </c>
      <c r="AS371" s="85">
        <v>0</v>
      </c>
      <c r="AT371" s="85">
        <v>0</v>
      </c>
      <c r="AU371" s="85"/>
      <c r="AV371" s="85"/>
      <c r="AW371" s="85"/>
      <c r="AX371" s="85"/>
      <c r="AY371" s="85"/>
      <c r="AZ371" s="85"/>
      <c r="BA371" s="85"/>
      <c r="BB371" s="85"/>
      <c r="BC371" s="85"/>
      <c r="BD371" s="85"/>
      <c r="BE371" s="85"/>
      <c r="BF371" s="85"/>
      <c r="BG371" s="85"/>
      <c r="BH371" s="85"/>
    </row>
    <row r="372" spans="1:60" x14ac:dyDescent="0.3">
      <c r="A372" s="70" t="s">
        <v>1858</v>
      </c>
      <c r="B372" s="70" t="s">
        <v>1857</v>
      </c>
      <c r="C372" s="71"/>
      <c r="D372" s="72"/>
      <c r="E372" s="73"/>
      <c r="F372" s="74"/>
      <c r="G372" s="71"/>
      <c r="H372" s="75"/>
      <c r="I372" s="76"/>
      <c r="J372" s="76"/>
      <c r="K372" s="36"/>
      <c r="L372" s="83"/>
      <c r="M372" s="83"/>
      <c r="N372" s="78"/>
      <c r="O372" s="85" t="s">
        <v>418</v>
      </c>
      <c r="P372" s="87">
        <v>43863.533587962964</v>
      </c>
      <c r="Q372" s="85" t="s">
        <v>1957</v>
      </c>
      <c r="R372" s="85"/>
      <c r="S372" s="85"/>
      <c r="T372" s="85" t="s">
        <v>442</v>
      </c>
      <c r="U372" s="85"/>
      <c r="V372" s="88" t="s">
        <v>2118</v>
      </c>
      <c r="W372" s="87">
        <v>43863.533587962964</v>
      </c>
      <c r="X372" s="90">
        <v>43863</v>
      </c>
      <c r="Y372" s="91" t="s">
        <v>2457</v>
      </c>
      <c r="Z372" s="88" t="s">
        <v>2839</v>
      </c>
      <c r="AA372" s="85"/>
      <c r="AB372" s="85"/>
      <c r="AC372" s="91" t="s">
        <v>3224</v>
      </c>
      <c r="AD372" s="85"/>
      <c r="AE372" s="85" t="b">
        <v>0</v>
      </c>
      <c r="AF372" s="85">
        <v>0</v>
      </c>
      <c r="AG372" s="91" t="s">
        <v>778</v>
      </c>
      <c r="AH372" s="85" t="b">
        <v>0</v>
      </c>
      <c r="AI372" s="85" t="s">
        <v>782</v>
      </c>
      <c r="AJ372" s="85"/>
      <c r="AK372" s="91" t="s">
        <v>778</v>
      </c>
      <c r="AL372" s="85" t="b">
        <v>0</v>
      </c>
      <c r="AM372" s="85">
        <v>1</v>
      </c>
      <c r="AN372" s="91" t="s">
        <v>3223</v>
      </c>
      <c r="AO372" s="85" t="s">
        <v>786</v>
      </c>
      <c r="AP372" s="85" t="b">
        <v>0</v>
      </c>
      <c r="AQ372" s="91" t="s">
        <v>3223</v>
      </c>
      <c r="AR372" s="85" t="s">
        <v>179</v>
      </c>
      <c r="AS372" s="85">
        <v>0</v>
      </c>
      <c r="AT372" s="85">
        <v>0</v>
      </c>
      <c r="AU372" s="85"/>
      <c r="AV372" s="85"/>
      <c r="AW372" s="85"/>
      <c r="AX372" s="85"/>
      <c r="AY372" s="85"/>
      <c r="AZ372" s="85"/>
      <c r="BA372" s="85"/>
      <c r="BB372" s="85"/>
      <c r="BC372" s="85"/>
      <c r="BD372" s="85"/>
      <c r="BE372" s="85"/>
      <c r="BF372" s="85"/>
      <c r="BG372" s="85"/>
      <c r="BH372" s="85"/>
    </row>
    <row r="373" spans="1:60" x14ac:dyDescent="0.3">
      <c r="A373" s="70" t="s">
        <v>296</v>
      </c>
      <c r="B373" s="70" t="s">
        <v>296</v>
      </c>
      <c r="C373" s="71"/>
      <c r="D373" s="72"/>
      <c r="E373" s="73"/>
      <c r="F373" s="74"/>
      <c r="G373" s="71"/>
      <c r="H373" s="75"/>
      <c r="I373" s="76"/>
      <c r="J373" s="76"/>
      <c r="K373" s="36"/>
      <c r="L373" s="83"/>
      <c r="M373" s="83"/>
      <c r="N373" s="78"/>
      <c r="O373" s="85" t="s">
        <v>179</v>
      </c>
      <c r="P373" s="87">
        <v>43863.390173611115</v>
      </c>
      <c r="Q373" s="85" t="s">
        <v>1958</v>
      </c>
      <c r="R373" s="85"/>
      <c r="S373" s="85"/>
      <c r="T373" s="85" t="s">
        <v>1969</v>
      </c>
      <c r="U373" s="85"/>
      <c r="V373" s="88" t="s">
        <v>524</v>
      </c>
      <c r="W373" s="87">
        <v>43863.390173611115</v>
      </c>
      <c r="X373" s="90">
        <v>43863</v>
      </c>
      <c r="Y373" s="91" t="s">
        <v>2458</v>
      </c>
      <c r="Z373" s="88" t="s">
        <v>2840</v>
      </c>
      <c r="AA373" s="85"/>
      <c r="AB373" s="85"/>
      <c r="AC373" s="91" t="s">
        <v>3225</v>
      </c>
      <c r="AD373" s="85"/>
      <c r="AE373" s="85" t="b">
        <v>0</v>
      </c>
      <c r="AF373" s="85">
        <v>2</v>
      </c>
      <c r="AG373" s="91" t="s">
        <v>778</v>
      </c>
      <c r="AH373" s="85" t="b">
        <v>0</v>
      </c>
      <c r="AI373" s="85" t="s">
        <v>782</v>
      </c>
      <c r="AJ373" s="85"/>
      <c r="AK373" s="91" t="s">
        <v>778</v>
      </c>
      <c r="AL373" s="85" t="b">
        <v>0</v>
      </c>
      <c r="AM373" s="85">
        <v>1</v>
      </c>
      <c r="AN373" s="91" t="s">
        <v>778</v>
      </c>
      <c r="AO373" s="85" t="s">
        <v>790</v>
      </c>
      <c r="AP373" s="85" t="b">
        <v>0</v>
      </c>
      <c r="AQ373" s="91" t="s">
        <v>3225</v>
      </c>
      <c r="AR373" s="85" t="s">
        <v>179</v>
      </c>
      <c r="AS373" s="85">
        <v>0</v>
      </c>
      <c r="AT373" s="85">
        <v>0</v>
      </c>
      <c r="AU373" s="85"/>
      <c r="AV373" s="85"/>
      <c r="AW373" s="85"/>
      <c r="AX373" s="85"/>
      <c r="AY373" s="85"/>
      <c r="AZ373" s="85"/>
      <c r="BA373" s="85"/>
      <c r="BB373" s="85"/>
      <c r="BC373" s="85"/>
      <c r="BD373" s="85"/>
      <c r="BE373" s="85"/>
      <c r="BF373" s="85"/>
      <c r="BG373" s="85"/>
      <c r="BH373" s="85"/>
    </row>
    <row r="374" spans="1:60" x14ac:dyDescent="0.3">
      <c r="A374" s="70" t="s">
        <v>1858</v>
      </c>
      <c r="B374" s="70" t="s">
        <v>296</v>
      </c>
      <c r="C374" s="71"/>
      <c r="D374" s="72"/>
      <c r="E374" s="73"/>
      <c r="F374" s="74"/>
      <c r="G374" s="71"/>
      <c r="H374" s="75"/>
      <c r="I374" s="76"/>
      <c r="J374" s="76"/>
      <c r="K374" s="36"/>
      <c r="L374" s="83"/>
      <c r="M374" s="83"/>
      <c r="N374" s="78"/>
      <c r="O374" s="85" t="s">
        <v>418</v>
      </c>
      <c r="P374" s="87">
        <v>43863.53806712963</v>
      </c>
      <c r="Q374" s="85" t="s">
        <v>1958</v>
      </c>
      <c r="R374" s="85"/>
      <c r="S374" s="85"/>
      <c r="T374" s="85" t="s">
        <v>435</v>
      </c>
      <c r="U374" s="85"/>
      <c r="V374" s="88" t="s">
        <v>2118</v>
      </c>
      <c r="W374" s="87">
        <v>43863.53806712963</v>
      </c>
      <c r="X374" s="90">
        <v>43863</v>
      </c>
      <c r="Y374" s="91" t="s">
        <v>2459</v>
      </c>
      <c r="Z374" s="88" t="s">
        <v>2841</v>
      </c>
      <c r="AA374" s="85"/>
      <c r="AB374" s="85"/>
      <c r="AC374" s="91" t="s">
        <v>3226</v>
      </c>
      <c r="AD374" s="85"/>
      <c r="AE374" s="85" t="b">
        <v>0</v>
      </c>
      <c r="AF374" s="85">
        <v>0</v>
      </c>
      <c r="AG374" s="91" t="s">
        <v>778</v>
      </c>
      <c r="AH374" s="85" t="b">
        <v>0</v>
      </c>
      <c r="AI374" s="85" t="s">
        <v>782</v>
      </c>
      <c r="AJ374" s="85"/>
      <c r="AK374" s="91" t="s">
        <v>778</v>
      </c>
      <c r="AL374" s="85" t="b">
        <v>0</v>
      </c>
      <c r="AM374" s="85">
        <v>1</v>
      </c>
      <c r="AN374" s="91" t="s">
        <v>3225</v>
      </c>
      <c r="AO374" s="85" t="s">
        <v>786</v>
      </c>
      <c r="AP374" s="85" t="b">
        <v>0</v>
      </c>
      <c r="AQ374" s="91" t="s">
        <v>3225</v>
      </c>
      <c r="AR374" s="85" t="s">
        <v>179</v>
      </c>
      <c r="AS374" s="85">
        <v>0</v>
      </c>
      <c r="AT374" s="85">
        <v>0</v>
      </c>
      <c r="AU374" s="85"/>
      <c r="AV374" s="85"/>
      <c r="AW374" s="85"/>
      <c r="AX374" s="85"/>
      <c r="AY374" s="85"/>
      <c r="AZ374" s="85"/>
      <c r="BA374" s="85"/>
      <c r="BB374" s="85"/>
      <c r="BC374" s="85"/>
      <c r="BD374" s="85"/>
      <c r="BE374" s="85"/>
      <c r="BF374" s="85"/>
      <c r="BG374" s="85"/>
      <c r="BH374" s="85"/>
    </row>
    <row r="375" spans="1:60" x14ac:dyDescent="0.3">
      <c r="A375" s="70" t="s">
        <v>234</v>
      </c>
      <c r="B375" s="70" t="s">
        <v>1878</v>
      </c>
      <c r="C375" s="71"/>
      <c r="D375" s="72"/>
      <c r="E375" s="73"/>
      <c r="F375" s="74"/>
      <c r="G375" s="71"/>
      <c r="H375" s="75"/>
      <c r="I375" s="76"/>
      <c r="J375" s="76"/>
      <c r="K375" s="36"/>
      <c r="L375" s="83"/>
      <c r="M375" s="83"/>
      <c r="N375" s="78"/>
      <c r="O375" s="85" t="s">
        <v>418</v>
      </c>
      <c r="P375" s="87">
        <v>43863.559513888889</v>
      </c>
      <c r="Q375" s="85" t="s">
        <v>1959</v>
      </c>
      <c r="R375" s="85"/>
      <c r="S375" s="85"/>
      <c r="T375" s="85"/>
      <c r="U375" s="85"/>
      <c r="V375" s="88" t="s">
        <v>463</v>
      </c>
      <c r="W375" s="87">
        <v>43863.559513888889</v>
      </c>
      <c r="X375" s="90">
        <v>43863</v>
      </c>
      <c r="Y375" s="91" t="s">
        <v>2460</v>
      </c>
      <c r="Z375" s="88" t="s">
        <v>2842</v>
      </c>
      <c r="AA375" s="85"/>
      <c r="AB375" s="85"/>
      <c r="AC375" s="91" t="s">
        <v>3227</v>
      </c>
      <c r="AD375" s="85"/>
      <c r="AE375" s="85" t="b">
        <v>0</v>
      </c>
      <c r="AF375" s="85">
        <v>0</v>
      </c>
      <c r="AG375" s="91" t="s">
        <v>778</v>
      </c>
      <c r="AH375" s="85" t="b">
        <v>0</v>
      </c>
      <c r="AI375" s="85" t="s">
        <v>782</v>
      </c>
      <c r="AJ375" s="85"/>
      <c r="AK375" s="91" t="s">
        <v>778</v>
      </c>
      <c r="AL375" s="85" t="b">
        <v>0</v>
      </c>
      <c r="AM375" s="85">
        <v>2</v>
      </c>
      <c r="AN375" s="91" t="s">
        <v>3270</v>
      </c>
      <c r="AO375" s="85" t="s">
        <v>787</v>
      </c>
      <c r="AP375" s="85" t="b">
        <v>0</v>
      </c>
      <c r="AQ375" s="91" t="s">
        <v>3270</v>
      </c>
      <c r="AR375" s="85" t="s">
        <v>179</v>
      </c>
      <c r="AS375" s="85">
        <v>0</v>
      </c>
      <c r="AT375" s="85">
        <v>0</v>
      </c>
      <c r="AU375" s="85"/>
      <c r="AV375" s="85"/>
      <c r="AW375" s="85"/>
      <c r="AX375" s="85"/>
      <c r="AY375" s="85"/>
      <c r="AZ375" s="85"/>
      <c r="BA375" s="85"/>
      <c r="BB375" s="85"/>
      <c r="BC375" s="85"/>
      <c r="BD375" s="85"/>
      <c r="BE375" s="85"/>
      <c r="BF375" s="85"/>
      <c r="BG375" s="85"/>
      <c r="BH375" s="85"/>
    </row>
    <row r="376" spans="1:60" x14ac:dyDescent="0.3">
      <c r="A376" s="70" t="s">
        <v>1859</v>
      </c>
      <c r="B376" s="70" t="s">
        <v>333</v>
      </c>
      <c r="C376" s="71"/>
      <c r="D376" s="72"/>
      <c r="E376" s="73"/>
      <c r="F376" s="74"/>
      <c r="G376" s="71"/>
      <c r="H376" s="75"/>
      <c r="I376" s="76"/>
      <c r="J376" s="76"/>
      <c r="K376" s="36"/>
      <c r="L376" s="83"/>
      <c r="M376" s="83"/>
      <c r="N376" s="78"/>
      <c r="O376" s="85" t="s">
        <v>418</v>
      </c>
      <c r="P376" s="87">
        <v>43863.41846064815</v>
      </c>
      <c r="Q376" s="85" t="s">
        <v>1903</v>
      </c>
      <c r="R376" s="85"/>
      <c r="S376" s="85"/>
      <c r="T376" s="85" t="s">
        <v>442</v>
      </c>
      <c r="U376" s="85"/>
      <c r="V376" s="88" t="s">
        <v>2119</v>
      </c>
      <c r="W376" s="87">
        <v>43863.41846064815</v>
      </c>
      <c r="X376" s="90">
        <v>43863</v>
      </c>
      <c r="Y376" s="91" t="s">
        <v>2461</v>
      </c>
      <c r="Z376" s="88" t="s">
        <v>2843</v>
      </c>
      <c r="AA376" s="85"/>
      <c r="AB376" s="85"/>
      <c r="AC376" s="91" t="s">
        <v>3228</v>
      </c>
      <c r="AD376" s="85"/>
      <c r="AE376" s="85" t="b">
        <v>0</v>
      </c>
      <c r="AF376" s="85">
        <v>0</v>
      </c>
      <c r="AG376" s="91" t="s">
        <v>778</v>
      </c>
      <c r="AH376" s="85" t="b">
        <v>0</v>
      </c>
      <c r="AI376" s="85" t="s">
        <v>782</v>
      </c>
      <c r="AJ376" s="85"/>
      <c r="AK376" s="91" t="s">
        <v>778</v>
      </c>
      <c r="AL376" s="85" t="b">
        <v>0</v>
      </c>
      <c r="AM376" s="85">
        <v>45</v>
      </c>
      <c r="AN376" s="91" t="s">
        <v>3258</v>
      </c>
      <c r="AO376" s="85" t="s">
        <v>786</v>
      </c>
      <c r="AP376" s="85" t="b">
        <v>0</v>
      </c>
      <c r="AQ376" s="91" t="s">
        <v>3258</v>
      </c>
      <c r="AR376" s="85" t="s">
        <v>179</v>
      </c>
      <c r="AS376" s="85">
        <v>0</v>
      </c>
      <c r="AT376" s="85">
        <v>0</v>
      </c>
      <c r="AU376" s="85"/>
      <c r="AV376" s="85"/>
      <c r="AW376" s="85"/>
      <c r="AX376" s="85"/>
      <c r="AY376" s="85"/>
      <c r="AZ376" s="85"/>
      <c r="BA376" s="85"/>
      <c r="BB376" s="85"/>
      <c r="BC376" s="85"/>
      <c r="BD376" s="85"/>
      <c r="BE376" s="85"/>
      <c r="BF376" s="85"/>
      <c r="BG376" s="85"/>
      <c r="BH376" s="85"/>
    </row>
    <row r="377" spans="1:60" x14ac:dyDescent="0.3">
      <c r="A377" s="70" t="s">
        <v>1859</v>
      </c>
      <c r="B377" s="70" t="s">
        <v>1881</v>
      </c>
      <c r="C377" s="71"/>
      <c r="D377" s="72"/>
      <c r="E377" s="73"/>
      <c r="F377" s="74"/>
      <c r="G377" s="71"/>
      <c r="H377" s="75"/>
      <c r="I377" s="76"/>
      <c r="J377" s="76"/>
      <c r="K377" s="36"/>
      <c r="L377" s="83"/>
      <c r="M377" s="83"/>
      <c r="N377" s="78"/>
      <c r="O377" s="85" t="s">
        <v>418</v>
      </c>
      <c r="P377" s="87">
        <v>43863.568032407406</v>
      </c>
      <c r="Q377" s="85" t="s">
        <v>1902</v>
      </c>
      <c r="R377" s="85"/>
      <c r="S377" s="85"/>
      <c r="T377" s="85" t="s">
        <v>442</v>
      </c>
      <c r="U377" s="85"/>
      <c r="V377" s="88" t="s">
        <v>2119</v>
      </c>
      <c r="W377" s="87">
        <v>43863.568032407406</v>
      </c>
      <c r="X377" s="90">
        <v>43863</v>
      </c>
      <c r="Y377" s="91" t="s">
        <v>2462</v>
      </c>
      <c r="Z377" s="88" t="s">
        <v>2844</v>
      </c>
      <c r="AA377" s="85"/>
      <c r="AB377" s="85"/>
      <c r="AC377" s="91" t="s">
        <v>3229</v>
      </c>
      <c r="AD377" s="85"/>
      <c r="AE377" s="85" t="b">
        <v>0</v>
      </c>
      <c r="AF377" s="85">
        <v>0</v>
      </c>
      <c r="AG377" s="91" t="s">
        <v>778</v>
      </c>
      <c r="AH377" s="85" t="b">
        <v>0</v>
      </c>
      <c r="AI377" s="85" t="s">
        <v>782</v>
      </c>
      <c r="AJ377" s="85"/>
      <c r="AK377" s="91" t="s">
        <v>778</v>
      </c>
      <c r="AL377" s="85" t="b">
        <v>0</v>
      </c>
      <c r="AM377" s="85">
        <v>59</v>
      </c>
      <c r="AN377" s="91" t="s">
        <v>3276</v>
      </c>
      <c r="AO377" s="85" t="s">
        <v>786</v>
      </c>
      <c r="AP377" s="85" t="b">
        <v>0</v>
      </c>
      <c r="AQ377" s="91" t="s">
        <v>3276</v>
      </c>
      <c r="AR377" s="85" t="s">
        <v>179</v>
      </c>
      <c r="AS377" s="85">
        <v>0</v>
      </c>
      <c r="AT377" s="85">
        <v>0</v>
      </c>
      <c r="AU377" s="85"/>
      <c r="AV377" s="85"/>
      <c r="AW377" s="85"/>
      <c r="AX377" s="85"/>
      <c r="AY377" s="85"/>
      <c r="AZ377" s="85"/>
      <c r="BA377" s="85"/>
      <c r="BB377" s="85"/>
      <c r="BC377" s="85"/>
      <c r="BD377" s="85"/>
      <c r="BE377" s="85"/>
      <c r="BF377" s="85"/>
      <c r="BG377" s="85"/>
      <c r="BH377" s="85"/>
    </row>
    <row r="378" spans="1:60" x14ac:dyDescent="0.3">
      <c r="A378" s="70" t="s">
        <v>1860</v>
      </c>
      <c r="B378" s="70" t="s">
        <v>1860</v>
      </c>
      <c r="C378" s="71"/>
      <c r="D378" s="72"/>
      <c r="E378" s="73"/>
      <c r="F378" s="74"/>
      <c r="G378" s="71"/>
      <c r="H378" s="75"/>
      <c r="I378" s="76"/>
      <c r="J378" s="76"/>
      <c r="K378" s="36"/>
      <c r="L378" s="83"/>
      <c r="M378" s="83"/>
      <c r="N378" s="78"/>
      <c r="O378" s="85" t="s">
        <v>179</v>
      </c>
      <c r="P378" s="87">
        <v>43863.341261574074</v>
      </c>
      <c r="Q378" s="85" t="s">
        <v>1944</v>
      </c>
      <c r="R378" s="85"/>
      <c r="S378" s="85"/>
      <c r="T378" s="85" t="s">
        <v>442</v>
      </c>
      <c r="U378" s="85"/>
      <c r="V378" s="88" t="s">
        <v>2120</v>
      </c>
      <c r="W378" s="87">
        <v>43863.341261574074</v>
      </c>
      <c r="X378" s="90">
        <v>43863</v>
      </c>
      <c r="Y378" s="91" t="s">
        <v>2463</v>
      </c>
      <c r="Z378" s="88" t="s">
        <v>2845</v>
      </c>
      <c r="AA378" s="85"/>
      <c r="AB378" s="85"/>
      <c r="AC378" s="91" t="s">
        <v>3230</v>
      </c>
      <c r="AD378" s="85"/>
      <c r="AE378" s="85" t="b">
        <v>0</v>
      </c>
      <c r="AF378" s="85">
        <v>11</v>
      </c>
      <c r="AG378" s="91" t="s">
        <v>778</v>
      </c>
      <c r="AH378" s="85" t="b">
        <v>0</v>
      </c>
      <c r="AI378" s="85" t="s">
        <v>782</v>
      </c>
      <c r="AJ378" s="85"/>
      <c r="AK378" s="91" t="s">
        <v>778</v>
      </c>
      <c r="AL378" s="85" t="b">
        <v>0</v>
      </c>
      <c r="AM378" s="85">
        <v>1</v>
      </c>
      <c r="AN378" s="91" t="s">
        <v>778</v>
      </c>
      <c r="AO378" s="85" t="s">
        <v>786</v>
      </c>
      <c r="AP378" s="85" t="b">
        <v>0</v>
      </c>
      <c r="AQ378" s="91" t="s">
        <v>3230</v>
      </c>
      <c r="AR378" s="85" t="s">
        <v>179</v>
      </c>
      <c r="AS378" s="85">
        <v>0</v>
      </c>
      <c r="AT378" s="85">
        <v>0</v>
      </c>
      <c r="AU378" s="85"/>
      <c r="AV378" s="85"/>
      <c r="AW378" s="85"/>
      <c r="AX378" s="85"/>
      <c r="AY378" s="85"/>
      <c r="AZ378" s="85"/>
      <c r="BA378" s="85"/>
      <c r="BB378" s="85"/>
      <c r="BC378" s="85"/>
      <c r="BD378" s="85"/>
      <c r="BE378" s="85"/>
      <c r="BF378" s="85"/>
      <c r="BG378" s="85"/>
      <c r="BH378" s="85"/>
    </row>
    <row r="379" spans="1:60" x14ac:dyDescent="0.3">
      <c r="A379" s="70" t="s">
        <v>1860</v>
      </c>
      <c r="B379" s="70" t="s">
        <v>1860</v>
      </c>
      <c r="C379" s="71"/>
      <c r="D379" s="72"/>
      <c r="E379" s="73"/>
      <c r="F379" s="74"/>
      <c r="G379" s="71"/>
      <c r="H379" s="75"/>
      <c r="I379" s="76"/>
      <c r="J379" s="76"/>
      <c r="K379" s="36"/>
      <c r="L379" s="83"/>
      <c r="M379" s="83"/>
      <c r="N379" s="78"/>
      <c r="O379" s="85" t="s">
        <v>179</v>
      </c>
      <c r="P379" s="87">
        <v>43863.571805555555</v>
      </c>
      <c r="Q379" s="85" t="s">
        <v>1960</v>
      </c>
      <c r="R379" s="85"/>
      <c r="S379" s="85"/>
      <c r="T379" s="85" t="s">
        <v>442</v>
      </c>
      <c r="U379" s="88" t="s">
        <v>1984</v>
      </c>
      <c r="V379" s="88" t="s">
        <v>1984</v>
      </c>
      <c r="W379" s="87">
        <v>43863.571805555555</v>
      </c>
      <c r="X379" s="90">
        <v>43863</v>
      </c>
      <c r="Y379" s="91" t="s">
        <v>2464</v>
      </c>
      <c r="Z379" s="88" t="s">
        <v>2846</v>
      </c>
      <c r="AA379" s="85"/>
      <c r="AB379" s="85"/>
      <c r="AC379" s="91" t="s">
        <v>3231</v>
      </c>
      <c r="AD379" s="85"/>
      <c r="AE379" s="85" t="b">
        <v>0</v>
      </c>
      <c r="AF379" s="85">
        <v>0</v>
      </c>
      <c r="AG379" s="91" t="s">
        <v>778</v>
      </c>
      <c r="AH379" s="85" t="b">
        <v>0</v>
      </c>
      <c r="AI379" s="85" t="s">
        <v>782</v>
      </c>
      <c r="AJ379" s="85"/>
      <c r="AK379" s="91" t="s">
        <v>778</v>
      </c>
      <c r="AL379" s="85" t="b">
        <v>0</v>
      </c>
      <c r="AM379" s="85">
        <v>0</v>
      </c>
      <c r="AN379" s="91" t="s">
        <v>778</v>
      </c>
      <c r="AO379" s="85" t="s">
        <v>786</v>
      </c>
      <c r="AP379" s="85" t="b">
        <v>0</v>
      </c>
      <c r="AQ379" s="91" t="s">
        <v>3231</v>
      </c>
      <c r="AR379" s="85" t="s">
        <v>179</v>
      </c>
      <c r="AS379" s="85">
        <v>0</v>
      </c>
      <c r="AT379" s="85">
        <v>0</v>
      </c>
      <c r="AU379" s="85"/>
      <c r="AV379" s="85"/>
      <c r="AW379" s="85"/>
      <c r="AX379" s="85"/>
      <c r="AY379" s="85"/>
      <c r="AZ379" s="85"/>
      <c r="BA379" s="85"/>
      <c r="BB379" s="85"/>
      <c r="BC379" s="85"/>
      <c r="BD379" s="85"/>
      <c r="BE379" s="85"/>
      <c r="BF379" s="85"/>
      <c r="BG379" s="85"/>
      <c r="BH379" s="85"/>
    </row>
    <row r="380" spans="1:60" x14ac:dyDescent="0.3">
      <c r="A380" s="70" t="s">
        <v>1861</v>
      </c>
      <c r="B380" s="70" t="s">
        <v>1881</v>
      </c>
      <c r="C380" s="71"/>
      <c r="D380" s="72"/>
      <c r="E380" s="73"/>
      <c r="F380" s="74"/>
      <c r="G380" s="71"/>
      <c r="H380" s="75"/>
      <c r="I380" s="76"/>
      <c r="J380" s="76"/>
      <c r="K380" s="36"/>
      <c r="L380" s="83"/>
      <c r="M380" s="83"/>
      <c r="N380" s="78"/>
      <c r="O380" s="85" t="s">
        <v>418</v>
      </c>
      <c r="P380" s="87">
        <v>43863.573587962965</v>
      </c>
      <c r="Q380" s="85" t="s">
        <v>1902</v>
      </c>
      <c r="R380" s="85"/>
      <c r="S380" s="85"/>
      <c r="T380" s="85" t="s">
        <v>442</v>
      </c>
      <c r="U380" s="85"/>
      <c r="V380" s="88" t="s">
        <v>2121</v>
      </c>
      <c r="W380" s="87">
        <v>43863.573587962965</v>
      </c>
      <c r="X380" s="90">
        <v>43863</v>
      </c>
      <c r="Y380" s="91" t="s">
        <v>2465</v>
      </c>
      <c r="Z380" s="88" t="s">
        <v>2847</v>
      </c>
      <c r="AA380" s="85"/>
      <c r="AB380" s="85"/>
      <c r="AC380" s="91" t="s">
        <v>3232</v>
      </c>
      <c r="AD380" s="85"/>
      <c r="AE380" s="85" t="b">
        <v>0</v>
      </c>
      <c r="AF380" s="85">
        <v>0</v>
      </c>
      <c r="AG380" s="91" t="s">
        <v>778</v>
      </c>
      <c r="AH380" s="85" t="b">
        <v>0</v>
      </c>
      <c r="AI380" s="85" t="s">
        <v>782</v>
      </c>
      <c r="AJ380" s="85"/>
      <c r="AK380" s="91" t="s">
        <v>778</v>
      </c>
      <c r="AL380" s="85" t="b">
        <v>0</v>
      </c>
      <c r="AM380" s="85">
        <v>59</v>
      </c>
      <c r="AN380" s="91" t="s">
        <v>3276</v>
      </c>
      <c r="AO380" s="85" t="s">
        <v>786</v>
      </c>
      <c r="AP380" s="85" t="b">
        <v>0</v>
      </c>
      <c r="AQ380" s="91" t="s">
        <v>3276</v>
      </c>
      <c r="AR380" s="85" t="s">
        <v>179</v>
      </c>
      <c r="AS380" s="85">
        <v>0</v>
      </c>
      <c r="AT380" s="85">
        <v>0</v>
      </c>
      <c r="AU380" s="85"/>
      <c r="AV380" s="85"/>
      <c r="AW380" s="85"/>
      <c r="AX380" s="85"/>
      <c r="AY380" s="85"/>
      <c r="AZ380" s="85"/>
      <c r="BA380" s="85"/>
      <c r="BB380" s="85"/>
      <c r="BC380" s="85"/>
      <c r="BD380" s="85"/>
      <c r="BE380" s="85"/>
      <c r="BF380" s="85"/>
      <c r="BG380" s="85"/>
      <c r="BH380" s="85"/>
    </row>
    <row r="381" spans="1:60" x14ac:dyDescent="0.3">
      <c r="A381" s="70" t="s">
        <v>1862</v>
      </c>
      <c r="B381" s="70" t="s">
        <v>333</v>
      </c>
      <c r="C381" s="71"/>
      <c r="D381" s="72"/>
      <c r="E381" s="73"/>
      <c r="F381" s="74"/>
      <c r="G381" s="71"/>
      <c r="H381" s="75"/>
      <c r="I381" s="76"/>
      <c r="J381" s="76"/>
      <c r="K381" s="36"/>
      <c r="L381" s="83"/>
      <c r="M381" s="83"/>
      <c r="N381" s="78"/>
      <c r="O381" s="85" t="s">
        <v>418</v>
      </c>
      <c r="P381" s="87">
        <v>43863.597384259258</v>
      </c>
      <c r="Q381" s="85" t="s">
        <v>1903</v>
      </c>
      <c r="R381" s="85"/>
      <c r="S381" s="85"/>
      <c r="T381" s="85" t="s">
        <v>442</v>
      </c>
      <c r="U381" s="85"/>
      <c r="V381" s="88" t="s">
        <v>2122</v>
      </c>
      <c r="W381" s="87">
        <v>43863.597384259258</v>
      </c>
      <c r="X381" s="90">
        <v>43863</v>
      </c>
      <c r="Y381" s="91" t="s">
        <v>2466</v>
      </c>
      <c r="Z381" s="88" t="s">
        <v>2848</v>
      </c>
      <c r="AA381" s="85"/>
      <c r="AB381" s="85"/>
      <c r="AC381" s="91" t="s">
        <v>3233</v>
      </c>
      <c r="AD381" s="85"/>
      <c r="AE381" s="85" t="b">
        <v>0</v>
      </c>
      <c r="AF381" s="85">
        <v>0</v>
      </c>
      <c r="AG381" s="91" t="s">
        <v>778</v>
      </c>
      <c r="AH381" s="85" t="b">
        <v>0</v>
      </c>
      <c r="AI381" s="85" t="s">
        <v>782</v>
      </c>
      <c r="AJ381" s="85"/>
      <c r="AK381" s="91" t="s">
        <v>778</v>
      </c>
      <c r="AL381" s="85" t="b">
        <v>0</v>
      </c>
      <c r="AM381" s="85">
        <v>45</v>
      </c>
      <c r="AN381" s="91" t="s">
        <v>3258</v>
      </c>
      <c r="AO381" s="85" t="s">
        <v>786</v>
      </c>
      <c r="AP381" s="85" t="b">
        <v>0</v>
      </c>
      <c r="AQ381" s="91" t="s">
        <v>3258</v>
      </c>
      <c r="AR381" s="85" t="s">
        <v>179</v>
      </c>
      <c r="AS381" s="85">
        <v>0</v>
      </c>
      <c r="AT381" s="85">
        <v>0</v>
      </c>
      <c r="AU381" s="85"/>
      <c r="AV381" s="85"/>
      <c r="AW381" s="85"/>
      <c r="AX381" s="85"/>
      <c r="AY381" s="85"/>
      <c r="AZ381" s="85"/>
      <c r="BA381" s="85"/>
      <c r="BB381" s="85"/>
      <c r="BC381" s="85"/>
      <c r="BD381" s="85"/>
      <c r="BE381" s="85"/>
      <c r="BF381" s="85"/>
      <c r="BG381" s="85"/>
      <c r="BH381" s="85"/>
    </row>
    <row r="382" spans="1:60" x14ac:dyDescent="0.3">
      <c r="A382" s="70" t="s">
        <v>1863</v>
      </c>
      <c r="B382" s="70" t="s">
        <v>1863</v>
      </c>
      <c r="C382" s="71"/>
      <c r="D382" s="72"/>
      <c r="E382" s="73"/>
      <c r="F382" s="74"/>
      <c r="G382" s="71"/>
      <c r="H382" s="75"/>
      <c r="I382" s="76"/>
      <c r="J382" s="76"/>
      <c r="K382" s="36"/>
      <c r="L382" s="83"/>
      <c r="M382" s="83"/>
      <c r="N382" s="78"/>
      <c r="O382" s="85" t="s">
        <v>179</v>
      </c>
      <c r="P382" s="87">
        <v>43863.189386574071</v>
      </c>
      <c r="Q382" s="85" t="s">
        <v>1961</v>
      </c>
      <c r="R382" s="85"/>
      <c r="S382" s="85"/>
      <c r="T382" s="85" t="s">
        <v>442</v>
      </c>
      <c r="U382" s="85"/>
      <c r="V382" s="88" t="s">
        <v>2123</v>
      </c>
      <c r="W382" s="87">
        <v>43863.189386574071</v>
      </c>
      <c r="X382" s="90">
        <v>43863</v>
      </c>
      <c r="Y382" s="91" t="s">
        <v>2467</v>
      </c>
      <c r="Z382" s="88" t="s">
        <v>2849</v>
      </c>
      <c r="AA382" s="85"/>
      <c r="AB382" s="85"/>
      <c r="AC382" s="91" t="s">
        <v>3234</v>
      </c>
      <c r="AD382" s="85"/>
      <c r="AE382" s="85" t="b">
        <v>0</v>
      </c>
      <c r="AF382" s="85">
        <v>2</v>
      </c>
      <c r="AG382" s="91" t="s">
        <v>778</v>
      </c>
      <c r="AH382" s="85" t="b">
        <v>0</v>
      </c>
      <c r="AI382" s="85" t="s">
        <v>782</v>
      </c>
      <c r="AJ382" s="85"/>
      <c r="AK382" s="91" t="s">
        <v>778</v>
      </c>
      <c r="AL382" s="85" t="b">
        <v>0</v>
      </c>
      <c r="AM382" s="85">
        <v>0</v>
      </c>
      <c r="AN382" s="91" t="s">
        <v>778</v>
      </c>
      <c r="AO382" s="85" t="s">
        <v>786</v>
      </c>
      <c r="AP382" s="85" t="b">
        <v>0</v>
      </c>
      <c r="AQ382" s="91" t="s">
        <v>3234</v>
      </c>
      <c r="AR382" s="85" t="s">
        <v>179</v>
      </c>
      <c r="AS382" s="85">
        <v>0</v>
      </c>
      <c r="AT382" s="85">
        <v>0</v>
      </c>
      <c r="AU382" s="85"/>
      <c r="AV382" s="85"/>
      <c r="AW382" s="85"/>
      <c r="AX382" s="85"/>
      <c r="AY382" s="85"/>
      <c r="AZ382" s="85"/>
      <c r="BA382" s="85"/>
      <c r="BB382" s="85"/>
      <c r="BC382" s="85"/>
      <c r="BD382" s="85"/>
      <c r="BE382" s="85"/>
      <c r="BF382" s="85"/>
      <c r="BG382" s="85"/>
      <c r="BH382" s="85"/>
    </row>
    <row r="383" spans="1:60" x14ac:dyDescent="0.3">
      <c r="A383" s="70" t="s">
        <v>1863</v>
      </c>
      <c r="B383" s="70" t="s">
        <v>1863</v>
      </c>
      <c r="C383" s="71"/>
      <c r="D383" s="72"/>
      <c r="E383" s="73"/>
      <c r="F383" s="74"/>
      <c r="G383" s="71"/>
      <c r="H383" s="75"/>
      <c r="I383" s="76"/>
      <c r="J383" s="76"/>
      <c r="K383" s="36"/>
      <c r="L383" s="83"/>
      <c r="M383" s="83"/>
      <c r="N383" s="78"/>
      <c r="O383" s="85" t="s">
        <v>179</v>
      </c>
      <c r="P383" s="87">
        <v>43863.335925925923</v>
      </c>
      <c r="Q383" s="85" t="s">
        <v>1953</v>
      </c>
      <c r="R383" s="85"/>
      <c r="S383" s="85"/>
      <c r="T383" s="85" t="s">
        <v>442</v>
      </c>
      <c r="U383" s="85"/>
      <c r="V383" s="88" t="s">
        <v>2123</v>
      </c>
      <c r="W383" s="87">
        <v>43863.335925925923</v>
      </c>
      <c r="X383" s="90">
        <v>43863</v>
      </c>
      <c r="Y383" s="91" t="s">
        <v>2468</v>
      </c>
      <c r="Z383" s="88" t="s">
        <v>2850</v>
      </c>
      <c r="AA383" s="85"/>
      <c r="AB383" s="85"/>
      <c r="AC383" s="91" t="s">
        <v>3235</v>
      </c>
      <c r="AD383" s="85"/>
      <c r="AE383" s="85" t="b">
        <v>0</v>
      </c>
      <c r="AF383" s="85">
        <v>1</v>
      </c>
      <c r="AG383" s="91" t="s">
        <v>778</v>
      </c>
      <c r="AH383" s="85" t="b">
        <v>0</v>
      </c>
      <c r="AI383" s="85" t="s">
        <v>782</v>
      </c>
      <c r="AJ383" s="85"/>
      <c r="AK383" s="91" t="s">
        <v>778</v>
      </c>
      <c r="AL383" s="85" t="b">
        <v>0</v>
      </c>
      <c r="AM383" s="85">
        <v>2</v>
      </c>
      <c r="AN383" s="91" t="s">
        <v>778</v>
      </c>
      <c r="AO383" s="85" t="s">
        <v>786</v>
      </c>
      <c r="AP383" s="85" t="b">
        <v>0</v>
      </c>
      <c r="AQ383" s="91" t="s">
        <v>3235</v>
      </c>
      <c r="AR383" s="85" t="s">
        <v>179</v>
      </c>
      <c r="AS383" s="85">
        <v>0</v>
      </c>
      <c r="AT383" s="85">
        <v>0</v>
      </c>
      <c r="AU383" s="85"/>
      <c r="AV383" s="85"/>
      <c r="AW383" s="85"/>
      <c r="AX383" s="85"/>
      <c r="AY383" s="85"/>
      <c r="AZ383" s="85"/>
      <c r="BA383" s="85"/>
      <c r="BB383" s="85"/>
      <c r="BC383" s="85"/>
      <c r="BD383" s="85"/>
      <c r="BE383" s="85"/>
      <c r="BF383" s="85"/>
      <c r="BG383" s="85"/>
      <c r="BH383" s="85"/>
    </row>
    <row r="384" spans="1:60" x14ac:dyDescent="0.3">
      <c r="A384" s="70" t="s">
        <v>1864</v>
      </c>
      <c r="B384" s="70" t="s">
        <v>1863</v>
      </c>
      <c r="C384" s="71"/>
      <c r="D384" s="72"/>
      <c r="E384" s="73"/>
      <c r="F384" s="74"/>
      <c r="G384" s="71"/>
      <c r="H384" s="75"/>
      <c r="I384" s="76"/>
      <c r="J384" s="76"/>
      <c r="K384" s="36"/>
      <c r="L384" s="83"/>
      <c r="M384" s="83"/>
      <c r="N384" s="78"/>
      <c r="O384" s="85" t="s">
        <v>418</v>
      </c>
      <c r="P384" s="87">
        <v>43863.598055555558</v>
      </c>
      <c r="Q384" s="85" t="s">
        <v>1953</v>
      </c>
      <c r="R384" s="85"/>
      <c r="S384" s="85"/>
      <c r="T384" s="85"/>
      <c r="U384" s="85"/>
      <c r="V384" s="88" t="s">
        <v>2124</v>
      </c>
      <c r="W384" s="87">
        <v>43863.598055555558</v>
      </c>
      <c r="X384" s="90">
        <v>43863</v>
      </c>
      <c r="Y384" s="91" t="s">
        <v>2469</v>
      </c>
      <c r="Z384" s="88" t="s">
        <v>2851</v>
      </c>
      <c r="AA384" s="85"/>
      <c r="AB384" s="85"/>
      <c r="AC384" s="91" t="s">
        <v>3236</v>
      </c>
      <c r="AD384" s="85"/>
      <c r="AE384" s="85" t="b">
        <v>0</v>
      </c>
      <c r="AF384" s="85">
        <v>0</v>
      </c>
      <c r="AG384" s="91" t="s">
        <v>778</v>
      </c>
      <c r="AH384" s="85" t="b">
        <v>0</v>
      </c>
      <c r="AI384" s="85" t="s">
        <v>782</v>
      </c>
      <c r="AJ384" s="85"/>
      <c r="AK384" s="91" t="s">
        <v>778</v>
      </c>
      <c r="AL384" s="85" t="b">
        <v>0</v>
      </c>
      <c r="AM384" s="85">
        <v>2</v>
      </c>
      <c r="AN384" s="91" t="s">
        <v>3235</v>
      </c>
      <c r="AO384" s="85" t="s">
        <v>786</v>
      </c>
      <c r="AP384" s="85" t="b">
        <v>0</v>
      </c>
      <c r="AQ384" s="91" t="s">
        <v>3235</v>
      </c>
      <c r="AR384" s="85" t="s">
        <v>179</v>
      </c>
      <c r="AS384" s="85">
        <v>0</v>
      </c>
      <c r="AT384" s="85">
        <v>0</v>
      </c>
      <c r="AU384" s="85"/>
      <c r="AV384" s="85"/>
      <c r="AW384" s="85"/>
      <c r="AX384" s="85"/>
      <c r="AY384" s="85"/>
      <c r="AZ384" s="85"/>
      <c r="BA384" s="85"/>
      <c r="BB384" s="85"/>
      <c r="BC384" s="85"/>
      <c r="BD384" s="85"/>
      <c r="BE384" s="85"/>
      <c r="BF384" s="85"/>
      <c r="BG384" s="85"/>
      <c r="BH384" s="85"/>
    </row>
    <row r="385" spans="1:60" x14ac:dyDescent="0.3">
      <c r="A385" s="70" t="s">
        <v>1865</v>
      </c>
      <c r="B385" s="70" t="s">
        <v>1865</v>
      </c>
      <c r="C385" s="71"/>
      <c r="D385" s="72"/>
      <c r="E385" s="73"/>
      <c r="F385" s="74"/>
      <c r="G385" s="71"/>
      <c r="H385" s="75"/>
      <c r="I385" s="76"/>
      <c r="J385" s="76"/>
      <c r="K385" s="36"/>
      <c r="L385" s="83"/>
      <c r="M385" s="83"/>
      <c r="N385" s="78"/>
      <c r="O385" s="85" t="s">
        <v>179</v>
      </c>
      <c r="P385" s="87">
        <v>43863.599629629629</v>
      </c>
      <c r="Q385" s="85" t="s">
        <v>1962</v>
      </c>
      <c r="R385" s="85"/>
      <c r="S385" s="85"/>
      <c r="T385" s="85" t="s">
        <v>442</v>
      </c>
      <c r="U385" s="85"/>
      <c r="V385" s="88" t="s">
        <v>2125</v>
      </c>
      <c r="W385" s="87">
        <v>43863.599629629629</v>
      </c>
      <c r="X385" s="90">
        <v>43863</v>
      </c>
      <c r="Y385" s="91" t="s">
        <v>2470</v>
      </c>
      <c r="Z385" s="88" t="s">
        <v>2852</v>
      </c>
      <c r="AA385" s="85"/>
      <c r="AB385" s="85"/>
      <c r="AC385" s="91" t="s">
        <v>3237</v>
      </c>
      <c r="AD385" s="85"/>
      <c r="AE385" s="85" t="b">
        <v>0</v>
      </c>
      <c r="AF385" s="85">
        <v>0</v>
      </c>
      <c r="AG385" s="91" t="s">
        <v>778</v>
      </c>
      <c r="AH385" s="85" t="b">
        <v>0</v>
      </c>
      <c r="AI385" s="85" t="s">
        <v>782</v>
      </c>
      <c r="AJ385" s="85"/>
      <c r="AK385" s="91" t="s">
        <v>778</v>
      </c>
      <c r="AL385" s="85" t="b">
        <v>0</v>
      </c>
      <c r="AM385" s="85">
        <v>0</v>
      </c>
      <c r="AN385" s="91" t="s">
        <v>778</v>
      </c>
      <c r="AO385" s="85" t="s">
        <v>786</v>
      </c>
      <c r="AP385" s="85" t="b">
        <v>0</v>
      </c>
      <c r="AQ385" s="91" t="s">
        <v>3237</v>
      </c>
      <c r="AR385" s="85" t="s">
        <v>179</v>
      </c>
      <c r="AS385" s="85">
        <v>0</v>
      </c>
      <c r="AT385" s="85">
        <v>0</v>
      </c>
      <c r="AU385" s="85"/>
      <c r="AV385" s="85"/>
      <c r="AW385" s="85"/>
      <c r="AX385" s="85"/>
      <c r="AY385" s="85"/>
      <c r="AZ385" s="85"/>
      <c r="BA385" s="85"/>
      <c r="BB385" s="85"/>
      <c r="BC385" s="85"/>
      <c r="BD385" s="85"/>
      <c r="BE385" s="85"/>
      <c r="BF385" s="85"/>
      <c r="BG385" s="85"/>
      <c r="BH385" s="85"/>
    </row>
    <row r="386" spans="1:60" x14ac:dyDescent="0.3">
      <c r="A386" s="70" t="s">
        <v>1866</v>
      </c>
      <c r="B386" s="70" t="s">
        <v>1881</v>
      </c>
      <c r="C386" s="71"/>
      <c r="D386" s="72"/>
      <c r="E386" s="73"/>
      <c r="F386" s="74"/>
      <c r="G386" s="71"/>
      <c r="H386" s="75"/>
      <c r="I386" s="76"/>
      <c r="J386" s="76"/>
      <c r="K386" s="36"/>
      <c r="L386" s="83"/>
      <c r="M386" s="83"/>
      <c r="N386" s="78"/>
      <c r="O386" s="85" t="s">
        <v>418</v>
      </c>
      <c r="P386" s="87">
        <v>43863.603935185187</v>
      </c>
      <c r="Q386" s="85" t="s">
        <v>1902</v>
      </c>
      <c r="R386" s="85"/>
      <c r="S386" s="85"/>
      <c r="T386" s="85" t="s">
        <v>442</v>
      </c>
      <c r="U386" s="85"/>
      <c r="V386" s="88" t="s">
        <v>2126</v>
      </c>
      <c r="W386" s="87">
        <v>43863.603935185187</v>
      </c>
      <c r="X386" s="90">
        <v>43863</v>
      </c>
      <c r="Y386" s="91" t="s">
        <v>2471</v>
      </c>
      <c r="Z386" s="88" t="s">
        <v>2853</v>
      </c>
      <c r="AA386" s="85"/>
      <c r="AB386" s="85"/>
      <c r="AC386" s="91" t="s">
        <v>3238</v>
      </c>
      <c r="AD386" s="85"/>
      <c r="AE386" s="85" t="b">
        <v>0</v>
      </c>
      <c r="AF386" s="85">
        <v>0</v>
      </c>
      <c r="AG386" s="91" t="s">
        <v>778</v>
      </c>
      <c r="AH386" s="85" t="b">
        <v>0</v>
      </c>
      <c r="AI386" s="85" t="s">
        <v>782</v>
      </c>
      <c r="AJ386" s="85"/>
      <c r="AK386" s="91" t="s">
        <v>778</v>
      </c>
      <c r="AL386" s="85" t="b">
        <v>0</v>
      </c>
      <c r="AM386" s="85">
        <v>59</v>
      </c>
      <c r="AN386" s="91" t="s">
        <v>3276</v>
      </c>
      <c r="AO386" s="85" t="s">
        <v>787</v>
      </c>
      <c r="AP386" s="85" t="b">
        <v>0</v>
      </c>
      <c r="AQ386" s="91" t="s">
        <v>3276</v>
      </c>
      <c r="AR386" s="85" t="s">
        <v>179</v>
      </c>
      <c r="AS386" s="85">
        <v>0</v>
      </c>
      <c r="AT386" s="85">
        <v>0</v>
      </c>
      <c r="AU386" s="85"/>
      <c r="AV386" s="85"/>
      <c r="AW386" s="85"/>
      <c r="AX386" s="85"/>
      <c r="AY386" s="85"/>
      <c r="AZ386" s="85"/>
      <c r="BA386" s="85"/>
      <c r="BB386" s="85"/>
      <c r="BC386" s="85"/>
      <c r="BD386" s="85"/>
      <c r="BE386" s="85"/>
      <c r="BF386" s="85"/>
      <c r="BG386" s="85"/>
      <c r="BH386" s="85"/>
    </row>
    <row r="387" spans="1:60" x14ac:dyDescent="0.3">
      <c r="A387" s="70" t="s">
        <v>236</v>
      </c>
      <c r="B387" s="70" t="s">
        <v>404</v>
      </c>
      <c r="C387" s="71"/>
      <c r="D387" s="72"/>
      <c r="E387" s="73"/>
      <c r="F387" s="74"/>
      <c r="G387" s="71"/>
      <c r="H387" s="75"/>
      <c r="I387" s="76"/>
      <c r="J387" s="76"/>
      <c r="K387" s="36"/>
      <c r="L387" s="83"/>
      <c r="M387" s="83"/>
      <c r="N387" s="78"/>
      <c r="O387" s="85" t="s">
        <v>418</v>
      </c>
      <c r="P387" s="87">
        <v>43863.615613425929</v>
      </c>
      <c r="Q387" s="85" t="s">
        <v>1898</v>
      </c>
      <c r="R387" s="85"/>
      <c r="S387" s="85"/>
      <c r="T387" s="85"/>
      <c r="U387" s="85"/>
      <c r="V387" s="88" t="s">
        <v>465</v>
      </c>
      <c r="W387" s="87">
        <v>43863.615613425929</v>
      </c>
      <c r="X387" s="90">
        <v>43863</v>
      </c>
      <c r="Y387" s="91" t="s">
        <v>2472</v>
      </c>
      <c r="Z387" s="88" t="s">
        <v>2854</v>
      </c>
      <c r="AA387" s="85"/>
      <c r="AB387" s="85"/>
      <c r="AC387" s="91" t="s">
        <v>3239</v>
      </c>
      <c r="AD387" s="85"/>
      <c r="AE387" s="85" t="b">
        <v>0</v>
      </c>
      <c r="AF387" s="85">
        <v>0</v>
      </c>
      <c r="AG387" s="91" t="s">
        <v>778</v>
      </c>
      <c r="AH387" s="85" t="b">
        <v>0</v>
      </c>
      <c r="AI387" s="85" t="s">
        <v>782</v>
      </c>
      <c r="AJ387" s="85"/>
      <c r="AK387" s="91" t="s">
        <v>778</v>
      </c>
      <c r="AL387" s="85" t="b">
        <v>0</v>
      </c>
      <c r="AM387" s="85">
        <v>91</v>
      </c>
      <c r="AN387" s="91" t="s">
        <v>3265</v>
      </c>
      <c r="AO387" s="85" t="s">
        <v>786</v>
      </c>
      <c r="AP387" s="85" t="b">
        <v>0</v>
      </c>
      <c r="AQ387" s="91" t="s">
        <v>3265</v>
      </c>
      <c r="AR387" s="85" t="s">
        <v>179</v>
      </c>
      <c r="AS387" s="85">
        <v>0</v>
      </c>
      <c r="AT387" s="85">
        <v>0</v>
      </c>
      <c r="AU387" s="85"/>
      <c r="AV387" s="85"/>
      <c r="AW387" s="85"/>
      <c r="AX387" s="85"/>
      <c r="AY387" s="85"/>
      <c r="AZ387" s="85"/>
      <c r="BA387" s="85"/>
      <c r="BB387" s="85"/>
      <c r="BC387" s="85"/>
      <c r="BD387" s="85"/>
      <c r="BE387" s="85"/>
      <c r="BF387" s="85"/>
      <c r="BG387" s="85"/>
      <c r="BH387" s="85"/>
    </row>
    <row r="388" spans="1:60" x14ac:dyDescent="0.3">
      <c r="A388" s="70" t="s">
        <v>1867</v>
      </c>
      <c r="B388" s="70" t="s">
        <v>405</v>
      </c>
      <c r="C388" s="71"/>
      <c r="D388" s="72"/>
      <c r="E388" s="73"/>
      <c r="F388" s="74"/>
      <c r="G388" s="71"/>
      <c r="H388" s="75"/>
      <c r="I388" s="76"/>
      <c r="J388" s="76"/>
      <c r="K388" s="36"/>
      <c r="L388" s="83"/>
      <c r="M388" s="83"/>
      <c r="N388" s="78"/>
      <c r="O388" s="85" t="s">
        <v>418</v>
      </c>
      <c r="P388" s="87">
        <v>43863.618379629632</v>
      </c>
      <c r="Q388" s="85" t="s">
        <v>431</v>
      </c>
      <c r="R388" s="85"/>
      <c r="S388" s="85"/>
      <c r="T388" s="85"/>
      <c r="U388" s="85"/>
      <c r="V388" s="88" t="s">
        <v>2127</v>
      </c>
      <c r="W388" s="87">
        <v>43863.618379629632</v>
      </c>
      <c r="X388" s="90">
        <v>43863</v>
      </c>
      <c r="Y388" s="91" t="s">
        <v>2473</v>
      </c>
      <c r="Z388" s="88" t="s">
        <v>2855</v>
      </c>
      <c r="AA388" s="85"/>
      <c r="AB388" s="85"/>
      <c r="AC388" s="91" t="s">
        <v>3240</v>
      </c>
      <c r="AD388" s="85"/>
      <c r="AE388" s="85" t="b">
        <v>0</v>
      </c>
      <c r="AF388" s="85">
        <v>0</v>
      </c>
      <c r="AG388" s="91" t="s">
        <v>778</v>
      </c>
      <c r="AH388" s="85" t="b">
        <v>0</v>
      </c>
      <c r="AI388" s="85" t="s">
        <v>782</v>
      </c>
      <c r="AJ388" s="85"/>
      <c r="AK388" s="91" t="s">
        <v>778</v>
      </c>
      <c r="AL388" s="85" t="b">
        <v>0</v>
      </c>
      <c r="AM388" s="85">
        <v>31</v>
      </c>
      <c r="AN388" s="91" t="s">
        <v>773</v>
      </c>
      <c r="AO388" s="85" t="s">
        <v>787</v>
      </c>
      <c r="AP388" s="85" t="b">
        <v>0</v>
      </c>
      <c r="AQ388" s="91" t="s">
        <v>773</v>
      </c>
      <c r="AR388" s="85" t="s">
        <v>179</v>
      </c>
      <c r="AS388" s="85">
        <v>0</v>
      </c>
      <c r="AT388" s="85">
        <v>0</v>
      </c>
      <c r="AU388" s="85"/>
      <c r="AV388" s="85"/>
      <c r="AW388" s="85"/>
      <c r="AX388" s="85"/>
      <c r="AY388" s="85"/>
      <c r="AZ388" s="85"/>
      <c r="BA388" s="85"/>
      <c r="BB388" s="85"/>
      <c r="BC388" s="85"/>
      <c r="BD388" s="85"/>
      <c r="BE388" s="85"/>
      <c r="BF388" s="85"/>
      <c r="BG388" s="85"/>
      <c r="BH388" s="85"/>
    </row>
    <row r="389" spans="1:60" x14ac:dyDescent="0.3">
      <c r="A389" s="70" t="s">
        <v>1868</v>
      </c>
      <c r="B389" s="70" t="s">
        <v>1868</v>
      </c>
      <c r="C389" s="71"/>
      <c r="D389" s="72"/>
      <c r="E389" s="73"/>
      <c r="F389" s="74"/>
      <c r="G389" s="71"/>
      <c r="H389" s="75"/>
      <c r="I389" s="76"/>
      <c r="J389" s="76"/>
      <c r="K389" s="36"/>
      <c r="L389" s="83"/>
      <c r="M389" s="83"/>
      <c r="N389" s="78"/>
      <c r="O389" s="85" t="s">
        <v>179</v>
      </c>
      <c r="P389" s="87">
        <v>43863.619895833333</v>
      </c>
      <c r="Q389" s="85" t="s">
        <v>1963</v>
      </c>
      <c r="R389" s="85"/>
      <c r="S389" s="85"/>
      <c r="T389" s="85" t="s">
        <v>441</v>
      </c>
      <c r="U389" s="88" t="s">
        <v>1985</v>
      </c>
      <c r="V389" s="88" t="s">
        <v>1985</v>
      </c>
      <c r="W389" s="87">
        <v>43863.619895833333</v>
      </c>
      <c r="X389" s="90">
        <v>43863</v>
      </c>
      <c r="Y389" s="91" t="s">
        <v>2474</v>
      </c>
      <c r="Z389" s="88" t="s">
        <v>2856</v>
      </c>
      <c r="AA389" s="85"/>
      <c r="AB389" s="85"/>
      <c r="AC389" s="91" t="s">
        <v>3241</v>
      </c>
      <c r="AD389" s="85"/>
      <c r="AE389" s="85" t="b">
        <v>0</v>
      </c>
      <c r="AF389" s="85">
        <v>0</v>
      </c>
      <c r="AG389" s="91" t="s">
        <v>778</v>
      </c>
      <c r="AH389" s="85" t="b">
        <v>0</v>
      </c>
      <c r="AI389" s="85" t="s">
        <v>782</v>
      </c>
      <c r="AJ389" s="85"/>
      <c r="AK389" s="91" t="s">
        <v>778</v>
      </c>
      <c r="AL389" s="85" t="b">
        <v>0</v>
      </c>
      <c r="AM389" s="85">
        <v>0</v>
      </c>
      <c r="AN389" s="91" t="s">
        <v>778</v>
      </c>
      <c r="AO389" s="85" t="s">
        <v>786</v>
      </c>
      <c r="AP389" s="85" t="b">
        <v>0</v>
      </c>
      <c r="AQ389" s="91" t="s">
        <v>3241</v>
      </c>
      <c r="AR389" s="85" t="s">
        <v>179</v>
      </c>
      <c r="AS389" s="85">
        <v>0</v>
      </c>
      <c r="AT389" s="85">
        <v>0</v>
      </c>
      <c r="AU389" s="85"/>
      <c r="AV389" s="85"/>
      <c r="AW389" s="85"/>
      <c r="AX389" s="85"/>
      <c r="AY389" s="85"/>
      <c r="AZ389" s="85"/>
      <c r="BA389" s="85"/>
      <c r="BB389" s="85"/>
      <c r="BC389" s="85"/>
      <c r="BD389" s="85"/>
      <c r="BE389" s="85"/>
      <c r="BF389" s="85"/>
      <c r="BG389" s="85"/>
      <c r="BH389" s="85"/>
    </row>
    <row r="390" spans="1:60" x14ac:dyDescent="0.3">
      <c r="A390" s="70" t="s">
        <v>1869</v>
      </c>
      <c r="B390" s="70" t="s">
        <v>1869</v>
      </c>
      <c r="C390" s="71"/>
      <c r="D390" s="72"/>
      <c r="E390" s="73"/>
      <c r="F390" s="74"/>
      <c r="G390" s="71"/>
      <c r="H390" s="75"/>
      <c r="I390" s="76"/>
      <c r="J390" s="76"/>
      <c r="K390" s="36"/>
      <c r="L390" s="83"/>
      <c r="M390" s="83"/>
      <c r="N390" s="78"/>
      <c r="O390" s="85" t="s">
        <v>179</v>
      </c>
      <c r="P390" s="87">
        <v>43863.29415509259</v>
      </c>
      <c r="Q390" s="85" t="s">
        <v>1935</v>
      </c>
      <c r="R390" s="85"/>
      <c r="S390" s="85"/>
      <c r="T390" s="85" t="s">
        <v>437</v>
      </c>
      <c r="U390" s="85"/>
      <c r="V390" s="88" t="s">
        <v>2128</v>
      </c>
      <c r="W390" s="87">
        <v>43863.29415509259</v>
      </c>
      <c r="X390" s="90">
        <v>43863</v>
      </c>
      <c r="Y390" s="91" t="s">
        <v>2475</v>
      </c>
      <c r="Z390" s="88" t="s">
        <v>2857</v>
      </c>
      <c r="AA390" s="85"/>
      <c r="AB390" s="85"/>
      <c r="AC390" s="91" t="s">
        <v>3242</v>
      </c>
      <c r="AD390" s="85"/>
      <c r="AE390" s="85" t="b">
        <v>0</v>
      </c>
      <c r="AF390" s="85">
        <v>20</v>
      </c>
      <c r="AG390" s="91" t="s">
        <v>778</v>
      </c>
      <c r="AH390" s="85" t="b">
        <v>0</v>
      </c>
      <c r="AI390" s="85" t="s">
        <v>782</v>
      </c>
      <c r="AJ390" s="85"/>
      <c r="AK390" s="91" t="s">
        <v>778</v>
      </c>
      <c r="AL390" s="85" t="b">
        <v>0</v>
      </c>
      <c r="AM390" s="85">
        <v>12</v>
      </c>
      <c r="AN390" s="91" t="s">
        <v>778</v>
      </c>
      <c r="AO390" s="85" t="s">
        <v>786</v>
      </c>
      <c r="AP390" s="85" t="b">
        <v>0</v>
      </c>
      <c r="AQ390" s="91" t="s">
        <v>3242</v>
      </c>
      <c r="AR390" s="85" t="s">
        <v>179</v>
      </c>
      <c r="AS390" s="85">
        <v>0</v>
      </c>
      <c r="AT390" s="85">
        <v>0</v>
      </c>
      <c r="AU390" s="85"/>
      <c r="AV390" s="85"/>
      <c r="AW390" s="85"/>
      <c r="AX390" s="85"/>
      <c r="AY390" s="85"/>
      <c r="AZ390" s="85"/>
      <c r="BA390" s="85"/>
      <c r="BB390" s="85"/>
      <c r="BC390" s="85"/>
      <c r="BD390" s="85"/>
      <c r="BE390" s="85"/>
      <c r="BF390" s="85"/>
      <c r="BG390" s="85"/>
      <c r="BH390" s="85"/>
    </row>
    <row r="391" spans="1:60" x14ac:dyDescent="0.3">
      <c r="A391" s="70" t="s">
        <v>1869</v>
      </c>
      <c r="B391" s="70" t="s">
        <v>1869</v>
      </c>
      <c r="C391" s="71"/>
      <c r="D391" s="72"/>
      <c r="E391" s="73"/>
      <c r="F391" s="74"/>
      <c r="G391" s="71"/>
      <c r="H391" s="75"/>
      <c r="I391" s="76"/>
      <c r="J391" s="76"/>
      <c r="K391" s="36"/>
      <c r="L391" s="83"/>
      <c r="M391" s="83"/>
      <c r="N391" s="78"/>
      <c r="O391" s="85" t="s">
        <v>418</v>
      </c>
      <c r="P391" s="87">
        <v>43863.395428240743</v>
      </c>
      <c r="Q391" s="85" t="s">
        <v>1935</v>
      </c>
      <c r="R391" s="85"/>
      <c r="S391" s="85"/>
      <c r="T391" s="85"/>
      <c r="U391" s="85"/>
      <c r="V391" s="88" t="s">
        <v>2128</v>
      </c>
      <c r="W391" s="87">
        <v>43863.395428240743</v>
      </c>
      <c r="X391" s="90">
        <v>43863</v>
      </c>
      <c r="Y391" s="91" t="s">
        <v>2476</v>
      </c>
      <c r="Z391" s="88" t="s">
        <v>2858</v>
      </c>
      <c r="AA391" s="85"/>
      <c r="AB391" s="85"/>
      <c r="AC391" s="91" t="s">
        <v>3243</v>
      </c>
      <c r="AD391" s="85"/>
      <c r="AE391" s="85" t="b">
        <v>0</v>
      </c>
      <c r="AF391" s="85">
        <v>0</v>
      </c>
      <c r="AG391" s="91" t="s">
        <v>778</v>
      </c>
      <c r="AH391" s="85" t="b">
        <v>0</v>
      </c>
      <c r="AI391" s="85" t="s">
        <v>782</v>
      </c>
      <c r="AJ391" s="85"/>
      <c r="AK391" s="91" t="s">
        <v>778</v>
      </c>
      <c r="AL391" s="85" t="b">
        <v>0</v>
      </c>
      <c r="AM391" s="85">
        <v>12</v>
      </c>
      <c r="AN391" s="91" t="s">
        <v>3242</v>
      </c>
      <c r="AO391" s="85" t="s">
        <v>786</v>
      </c>
      <c r="AP391" s="85" t="b">
        <v>0</v>
      </c>
      <c r="AQ391" s="91" t="s">
        <v>3242</v>
      </c>
      <c r="AR391" s="85" t="s">
        <v>179</v>
      </c>
      <c r="AS391" s="85">
        <v>0</v>
      </c>
      <c r="AT391" s="85">
        <v>0</v>
      </c>
      <c r="AU391" s="85"/>
      <c r="AV391" s="85"/>
      <c r="AW391" s="85"/>
      <c r="AX391" s="85"/>
      <c r="AY391" s="85"/>
      <c r="AZ391" s="85"/>
      <c r="BA391" s="85"/>
      <c r="BB391" s="85"/>
      <c r="BC391" s="85"/>
      <c r="BD391" s="85"/>
      <c r="BE391" s="85"/>
      <c r="BF391" s="85"/>
      <c r="BG391" s="85"/>
      <c r="BH391" s="85"/>
    </row>
    <row r="392" spans="1:60" x14ac:dyDescent="0.3">
      <c r="A392" s="70" t="s">
        <v>221</v>
      </c>
      <c r="B392" s="70" t="s">
        <v>1869</v>
      </c>
      <c r="C392" s="71"/>
      <c r="D392" s="72"/>
      <c r="E392" s="73"/>
      <c r="F392" s="74"/>
      <c r="G392" s="71"/>
      <c r="H392" s="75"/>
      <c r="I392" s="76"/>
      <c r="J392" s="76"/>
      <c r="K392" s="36"/>
      <c r="L392" s="83"/>
      <c r="M392" s="83"/>
      <c r="N392" s="78"/>
      <c r="O392" s="85" t="s">
        <v>418</v>
      </c>
      <c r="P392" s="87">
        <v>43863.639108796298</v>
      </c>
      <c r="Q392" s="85" t="s">
        <v>1935</v>
      </c>
      <c r="R392" s="85"/>
      <c r="S392" s="85"/>
      <c r="T392" s="85"/>
      <c r="U392" s="85"/>
      <c r="V392" s="88" t="s">
        <v>450</v>
      </c>
      <c r="W392" s="87">
        <v>43863.639108796298</v>
      </c>
      <c r="X392" s="90">
        <v>43863</v>
      </c>
      <c r="Y392" s="91" t="s">
        <v>2477</v>
      </c>
      <c r="Z392" s="88" t="s">
        <v>2859</v>
      </c>
      <c r="AA392" s="85"/>
      <c r="AB392" s="85"/>
      <c r="AC392" s="91" t="s">
        <v>3244</v>
      </c>
      <c r="AD392" s="85"/>
      <c r="AE392" s="85" t="b">
        <v>0</v>
      </c>
      <c r="AF392" s="85">
        <v>0</v>
      </c>
      <c r="AG392" s="91" t="s">
        <v>778</v>
      </c>
      <c r="AH392" s="85" t="b">
        <v>0</v>
      </c>
      <c r="AI392" s="85" t="s">
        <v>782</v>
      </c>
      <c r="AJ392" s="85"/>
      <c r="AK392" s="91" t="s">
        <v>778</v>
      </c>
      <c r="AL392" s="85" t="b">
        <v>0</v>
      </c>
      <c r="AM392" s="85">
        <v>12</v>
      </c>
      <c r="AN392" s="91" t="s">
        <v>3242</v>
      </c>
      <c r="AO392" s="85" t="s">
        <v>786</v>
      </c>
      <c r="AP392" s="85" t="b">
        <v>0</v>
      </c>
      <c r="AQ392" s="91" t="s">
        <v>3242</v>
      </c>
      <c r="AR392" s="85" t="s">
        <v>179</v>
      </c>
      <c r="AS392" s="85">
        <v>0</v>
      </c>
      <c r="AT392" s="85">
        <v>0</v>
      </c>
      <c r="AU392" s="85"/>
      <c r="AV392" s="85"/>
      <c r="AW392" s="85"/>
      <c r="AX392" s="85"/>
      <c r="AY392" s="85"/>
      <c r="AZ392" s="85"/>
      <c r="BA392" s="85"/>
      <c r="BB392" s="85"/>
      <c r="BC392" s="85"/>
      <c r="BD392" s="85"/>
      <c r="BE392" s="85"/>
      <c r="BF392" s="85"/>
      <c r="BG392" s="85"/>
      <c r="BH392" s="85"/>
    </row>
    <row r="393" spans="1:60" x14ac:dyDescent="0.3">
      <c r="A393" s="70" t="s">
        <v>266</v>
      </c>
      <c r="B393" s="70" t="s">
        <v>339</v>
      </c>
      <c r="C393" s="71"/>
      <c r="D393" s="72"/>
      <c r="E393" s="73"/>
      <c r="F393" s="74"/>
      <c r="G393" s="71"/>
      <c r="H393" s="75"/>
      <c r="I393" s="76"/>
      <c r="J393" s="76"/>
      <c r="K393" s="36"/>
      <c r="L393" s="83"/>
      <c r="M393" s="83"/>
      <c r="N393" s="78"/>
      <c r="O393" s="85" t="s">
        <v>418</v>
      </c>
      <c r="P393" s="87">
        <v>43863.597129629627</v>
      </c>
      <c r="Q393" s="85" t="s">
        <v>430</v>
      </c>
      <c r="R393" s="85"/>
      <c r="S393" s="85"/>
      <c r="T393" s="85" t="s">
        <v>442</v>
      </c>
      <c r="U393" s="85"/>
      <c r="V393" s="88" t="s">
        <v>494</v>
      </c>
      <c r="W393" s="87">
        <v>43863.597129629627</v>
      </c>
      <c r="X393" s="90">
        <v>43863</v>
      </c>
      <c r="Y393" s="91" t="s">
        <v>690</v>
      </c>
      <c r="Z393" s="88" t="s">
        <v>2860</v>
      </c>
      <c r="AA393" s="85"/>
      <c r="AB393" s="85"/>
      <c r="AC393" s="91" t="s">
        <v>3245</v>
      </c>
      <c r="AD393" s="85"/>
      <c r="AE393" s="85" t="b">
        <v>0</v>
      </c>
      <c r="AF393" s="85">
        <v>0</v>
      </c>
      <c r="AG393" s="91" t="s">
        <v>778</v>
      </c>
      <c r="AH393" s="85" t="b">
        <v>0</v>
      </c>
      <c r="AI393" s="85" t="s">
        <v>782</v>
      </c>
      <c r="AJ393" s="85"/>
      <c r="AK393" s="91" t="s">
        <v>778</v>
      </c>
      <c r="AL393" s="85" t="b">
        <v>0</v>
      </c>
      <c r="AM393" s="85">
        <v>38</v>
      </c>
      <c r="AN393" s="91" t="s">
        <v>755</v>
      </c>
      <c r="AO393" s="85" t="s">
        <v>786</v>
      </c>
      <c r="AP393" s="85" t="b">
        <v>0</v>
      </c>
      <c r="AQ393" s="91" t="s">
        <v>755</v>
      </c>
      <c r="AR393" s="85" t="s">
        <v>179</v>
      </c>
      <c r="AS393" s="85">
        <v>0</v>
      </c>
      <c r="AT393" s="85">
        <v>0</v>
      </c>
      <c r="AU393" s="85"/>
      <c r="AV393" s="85"/>
      <c r="AW393" s="85"/>
      <c r="AX393" s="85"/>
      <c r="AY393" s="85"/>
      <c r="AZ393" s="85"/>
      <c r="BA393" s="85"/>
      <c r="BB393" s="85"/>
      <c r="BC393" s="85"/>
      <c r="BD393" s="85"/>
      <c r="BE393" s="85"/>
      <c r="BF393" s="85"/>
      <c r="BG393" s="85"/>
      <c r="BH393" s="85"/>
    </row>
    <row r="394" spans="1:60" x14ac:dyDescent="0.3">
      <c r="A394" s="70" t="s">
        <v>266</v>
      </c>
      <c r="B394" s="70" t="s">
        <v>1881</v>
      </c>
      <c r="C394" s="71"/>
      <c r="D394" s="72"/>
      <c r="E394" s="73"/>
      <c r="F394" s="74"/>
      <c r="G394" s="71"/>
      <c r="H394" s="75"/>
      <c r="I394" s="76"/>
      <c r="J394" s="76"/>
      <c r="K394" s="36"/>
      <c r="L394" s="83"/>
      <c r="M394" s="83"/>
      <c r="N394" s="78"/>
      <c r="O394" s="85" t="s">
        <v>418</v>
      </c>
      <c r="P394" s="87">
        <v>43863.600057870368</v>
      </c>
      <c r="Q394" s="85" t="s">
        <v>1902</v>
      </c>
      <c r="R394" s="85"/>
      <c r="S394" s="85"/>
      <c r="T394" s="85" t="s">
        <v>442</v>
      </c>
      <c r="U394" s="85"/>
      <c r="V394" s="88" t="s">
        <v>494</v>
      </c>
      <c r="W394" s="87">
        <v>43863.600057870368</v>
      </c>
      <c r="X394" s="90">
        <v>43863</v>
      </c>
      <c r="Y394" s="91" t="s">
        <v>2478</v>
      </c>
      <c r="Z394" s="88" t="s">
        <v>2861</v>
      </c>
      <c r="AA394" s="85"/>
      <c r="AB394" s="85"/>
      <c r="AC394" s="91" t="s">
        <v>3246</v>
      </c>
      <c r="AD394" s="85"/>
      <c r="AE394" s="85" t="b">
        <v>0</v>
      </c>
      <c r="AF394" s="85">
        <v>0</v>
      </c>
      <c r="AG394" s="91" t="s">
        <v>778</v>
      </c>
      <c r="AH394" s="85" t="b">
        <v>0</v>
      </c>
      <c r="AI394" s="85" t="s">
        <v>782</v>
      </c>
      <c r="AJ394" s="85"/>
      <c r="AK394" s="91" t="s">
        <v>778</v>
      </c>
      <c r="AL394" s="85" t="b">
        <v>0</v>
      </c>
      <c r="AM394" s="85">
        <v>59</v>
      </c>
      <c r="AN394" s="91" t="s">
        <v>3276</v>
      </c>
      <c r="AO394" s="85" t="s">
        <v>786</v>
      </c>
      <c r="AP394" s="85" t="b">
        <v>0</v>
      </c>
      <c r="AQ394" s="91" t="s">
        <v>3276</v>
      </c>
      <c r="AR394" s="85" t="s">
        <v>179</v>
      </c>
      <c r="AS394" s="85">
        <v>0</v>
      </c>
      <c r="AT394" s="85">
        <v>0</v>
      </c>
      <c r="AU394" s="85"/>
      <c r="AV394" s="85"/>
      <c r="AW394" s="85"/>
      <c r="AX394" s="85"/>
      <c r="AY394" s="85"/>
      <c r="AZ394" s="85"/>
      <c r="BA394" s="85"/>
      <c r="BB394" s="85"/>
      <c r="BC394" s="85"/>
      <c r="BD394" s="85"/>
      <c r="BE394" s="85"/>
      <c r="BF394" s="85"/>
      <c r="BG394" s="85"/>
      <c r="BH394" s="85"/>
    </row>
    <row r="395" spans="1:60" x14ac:dyDescent="0.3">
      <c r="A395" s="70" t="s">
        <v>266</v>
      </c>
      <c r="B395" s="70" t="s">
        <v>405</v>
      </c>
      <c r="C395" s="71"/>
      <c r="D395" s="72"/>
      <c r="E395" s="73"/>
      <c r="F395" s="74"/>
      <c r="G395" s="71"/>
      <c r="H395" s="75"/>
      <c r="I395" s="76"/>
      <c r="J395" s="76"/>
      <c r="K395" s="36"/>
      <c r="L395" s="83"/>
      <c r="M395" s="83"/>
      <c r="N395" s="78"/>
      <c r="O395" s="85" t="s">
        <v>418</v>
      </c>
      <c r="P395" s="87">
        <v>43863.601226851853</v>
      </c>
      <c r="Q395" s="85" t="s">
        <v>431</v>
      </c>
      <c r="R395" s="85"/>
      <c r="S395" s="85"/>
      <c r="T395" s="85"/>
      <c r="U395" s="85"/>
      <c r="V395" s="88" t="s">
        <v>494</v>
      </c>
      <c r="W395" s="87">
        <v>43863.601226851853</v>
      </c>
      <c r="X395" s="90">
        <v>43863</v>
      </c>
      <c r="Y395" s="91" t="s">
        <v>2479</v>
      </c>
      <c r="Z395" s="88" t="s">
        <v>2862</v>
      </c>
      <c r="AA395" s="85"/>
      <c r="AB395" s="85"/>
      <c r="AC395" s="91" t="s">
        <v>3247</v>
      </c>
      <c r="AD395" s="85"/>
      <c r="AE395" s="85" t="b">
        <v>0</v>
      </c>
      <c r="AF395" s="85">
        <v>0</v>
      </c>
      <c r="AG395" s="91" t="s">
        <v>778</v>
      </c>
      <c r="AH395" s="85" t="b">
        <v>0</v>
      </c>
      <c r="AI395" s="85" t="s">
        <v>782</v>
      </c>
      <c r="AJ395" s="85"/>
      <c r="AK395" s="91" t="s">
        <v>778</v>
      </c>
      <c r="AL395" s="85" t="b">
        <v>0</v>
      </c>
      <c r="AM395" s="85">
        <v>31</v>
      </c>
      <c r="AN395" s="91" t="s">
        <v>773</v>
      </c>
      <c r="AO395" s="85" t="s">
        <v>786</v>
      </c>
      <c r="AP395" s="85" t="b">
        <v>0</v>
      </c>
      <c r="AQ395" s="91" t="s">
        <v>773</v>
      </c>
      <c r="AR395" s="85" t="s">
        <v>179</v>
      </c>
      <c r="AS395" s="85">
        <v>0</v>
      </c>
      <c r="AT395" s="85">
        <v>0</v>
      </c>
      <c r="AU395" s="85"/>
      <c r="AV395" s="85"/>
      <c r="AW395" s="85"/>
      <c r="AX395" s="85"/>
      <c r="AY395" s="85"/>
      <c r="AZ395" s="85"/>
      <c r="BA395" s="85"/>
      <c r="BB395" s="85"/>
      <c r="BC395" s="85"/>
      <c r="BD395" s="85"/>
      <c r="BE395" s="85"/>
      <c r="BF395" s="85"/>
      <c r="BG395" s="85"/>
      <c r="BH395" s="85"/>
    </row>
    <row r="396" spans="1:60" x14ac:dyDescent="0.3">
      <c r="A396" s="70" t="s">
        <v>266</v>
      </c>
      <c r="B396" s="70" t="s">
        <v>404</v>
      </c>
      <c r="C396" s="71"/>
      <c r="D396" s="72"/>
      <c r="E396" s="73"/>
      <c r="F396" s="74"/>
      <c r="G396" s="71"/>
      <c r="H396" s="75"/>
      <c r="I396" s="76"/>
      <c r="J396" s="76"/>
      <c r="K396" s="36"/>
      <c r="L396" s="83"/>
      <c r="M396" s="83"/>
      <c r="N396" s="78"/>
      <c r="O396" s="85" t="s">
        <v>418</v>
      </c>
      <c r="P396" s="87">
        <v>43863.643935185188</v>
      </c>
      <c r="Q396" s="85" t="s">
        <v>1898</v>
      </c>
      <c r="R396" s="85"/>
      <c r="S396" s="85"/>
      <c r="T396" s="85"/>
      <c r="U396" s="85"/>
      <c r="V396" s="88" t="s">
        <v>494</v>
      </c>
      <c r="W396" s="87">
        <v>43863.643935185188</v>
      </c>
      <c r="X396" s="90">
        <v>43863</v>
      </c>
      <c r="Y396" s="91" t="s">
        <v>2480</v>
      </c>
      <c r="Z396" s="88" t="s">
        <v>2863</v>
      </c>
      <c r="AA396" s="85"/>
      <c r="AB396" s="85"/>
      <c r="AC396" s="91" t="s">
        <v>3248</v>
      </c>
      <c r="AD396" s="85"/>
      <c r="AE396" s="85" t="b">
        <v>0</v>
      </c>
      <c r="AF396" s="85">
        <v>0</v>
      </c>
      <c r="AG396" s="91" t="s">
        <v>778</v>
      </c>
      <c r="AH396" s="85" t="b">
        <v>0</v>
      </c>
      <c r="AI396" s="85" t="s">
        <v>782</v>
      </c>
      <c r="AJ396" s="85"/>
      <c r="AK396" s="91" t="s">
        <v>778</v>
      </c>
      <c r="AL396" s="85" t="b">
        <v>0</v>
      </c>
      <c r="AM396" s="85">
        <v>91</v>
      </c>
      <c r="AN396" s="91" t="s">
        <v>3265</v>
      </c>
      <c r="AO396" s="85" t="s">
        <v>786</v>
      </c>
      <c r="AP396" s="85" t="b">
        <v>0</v>
      </c>
      <c r="AQ396" s="91" t="s">
        <v>3265</v>
      </c>
      <c r="AR396" s="85" t="s">
        <v>179</v>
      </c>
      <c r="AS396" s="85">
        <v>0</v>
      </c>
      <c r="AT396" s="85">
        <v>0</v>
      </c>
      <c r="AU396" s="85"/>
      <c r="AV396" s="85"/>
      <c r="AW396" s="85"/>
      <c r="AX396" s="85"/>
      <c r="AY396" s="85"/>
      <c r="AZ396" s="85"/>
      <c r="BA396" s="85"/>
      <c r="BB396" s="85"/>
      <c r="BC396" s="85"/>
      <c r="BD396" s="85"/>
      <c r="BE396" s="85"/>
      <c r="BF396" s="85"/>
      <c r="BG396" s="85"/>
      <c r="BH396" s="85"/>
    </row>
    <row r="397" spans="1:60" x14ac:dyDescent="0.3">
      <c r="A397" s="70" t="s">
        <v>290</v>
      </c>
      <c r="B397" s="70" t="s">
        <v>1881</v>
      </c>
      <c r="C397" s="71"/>
      <c r="D397" s="72"/>
      <c r="E397" s="73"/>
      <c r="F397" s="74"/>
      <c r="G397" s="71"/>
      <c r="H397" s="75"/>
      <c r="I397" s="76"/>
      <c r="J397" s="76"/>
      <c r="K397" s="36"/>
      <c r="L397" s="83"/>
      <c r="M397" s="83"/>
      <c r="N397" s="78"/>
      <c r="O397" s="85" t="s">
        <v>418</v>
      </c>
      <c r="P397" s="87">
        <v>43863.64875</v>
      </c>
      <c r="Q397" s="85" t="s">
        <v>1902</v>
      </c>
      <c r="R397" s="85"/>
      <c r="S397" s="85"/>
      <c r="T397" s="85" t="s">
        <v>442</v>
      </c>
      <c r="U397" s="85"/>
      <c r="V397" s="88" t="s">
        <v>518</v>
      </c>
      <c r="W397" s="87">
        <v>43863.64875</v>
      </c>
      <c r="X397" s="90">
        <v>43863</v>
      </c>
      <c r="Y397" s="91" t="s">
        <v>659</v>
      </c>
      <c r="Z397" s="88" t="s">
        <v>2864</v>
      </c>
      <c r="AA397" s="85"/>
      <c r="AB397" s="85"/>
      <c r="AC397" s="91" t="s">
        <v>3249</v>
      </c>
      <c r="AD397" s="85"/>
      <c r="AE397" s="85" t="b">
        <v>0</v>
      </c>
      <c r="AF397" s="85">
        <v>0</v>
      </c>
      <c r="AG397" s="91" t="s">
        <v>778</v>
      </c>
      <c r="AH397" s="85" t="b">
        <v>0</v>
      </c>
      <c r="AI397" s="85" t="s">
        <v>782</v>
      </c>
      <c r="AJ397" s="85"/>
      <c r="AK397" s="91" t="s">
        <v>778</v>
      </c>
      <c r="AL397" s="85" t="b">
        <v>0</v>
      </c>
      <c r="AM397" s="85">
        <v>59</v>
      </c>
      <c r="AN397" s="91" t="s">
        <v>3276</v>
      </c>
      <c r="AO397" s="85" t="s">
        <v>786</v>
      </c>
      <c r="AP397" s="85" t="b">
        <v>0</v>
      </c>
      <c r="AQ397" s="91" t="s">
        <v>3276</v>
      </c>
      <c r="AR397" s="85" t="s">
        <v>179</v>
      </c>
      <c r="AS397" s="85">
        <v>0</v>
      </c>
      <c r="AT397" s="85">
        <v>0</v>
      </c>
      <c r="AU397" s="85"/>
      <c r="AV397" s="85"/>
      <c r="AW397" s="85"/>
      <c r="AX397" s="85"/>
      <c r="AY397" s="85"/>
      <c r="AZ397" s="85"/>
      <c r="BA397" s="85"/>
      <c r="BB397" s="85"/>
      <c r="BC397" s="85"/>
      <c r="BD397" s="85"/>
      <c r="BE397" s="85"/>
      <c r="BF397" s="85"/>
      <c r="BG397" s="85"/>
      <c r="BH397" s="85"/>
    </row>
    <row r="398" spans="1:60" x14ac:dyDescent="0.3">
      <c r="A398" s="70" t="s">
        <v>1870</v>
      </c>
      <c r="B398" s="70" t="s">
        <v>415</v>
      </c>
      <c r="C398" s="71"/>
      <c r="D398" s="72"/>
      <c r="E398" s="73"/>
      <c r="F398" s="74"/>
      <c r="G398" s="71"/>
      <c r="H398" s="75"/>
      <c r="I398" s="76"/>
      <c r="J398" s="76"/>
      <c r="K398" s="36"/>
      <c r="L398" s="83"/>
      <c r="M398" s="83"/>
      <c r="N398" s="78"/>
      <c r="O398" s="85" t="s">
        <v>419</v>
      </c>
      <c r="P398" s="87">
        <v>43863.655648148146</v>
      </c>
      <c r="Q398" s="85" t="s">
        <v>1964</v>
      </c>
      <c r="R398" s="85"/>
      <c r="S398" s="85"/>
      <c r="T398" s="85" t="s">
        <v>442</v>
      </c>
      <c r="U398" s="85"/>
      <c r="V398" s="88" t="s">
        <v>2129</v>
      </c>
      <c r="W398" s="87">
        <v>43863.655648148146</v>
      </c>
      <c r="X398" s="90">
        <v>43863</v>
      </c>
      <c r="Y398" s="91" t="s">
        <v>2481</v>
      </c>
      <c r="Z398" s="88" t="s">
        <v>2865</v>
      </c>
      <c r="AA398" s="85"/>
      <c r="AB398" s="85"/>
      <c r="AC398" s="91" t="s">
        <v>3250</v>
      </c>
      <c r="AD398" s="91" t="s">
        <v>3279</v>
      </c>
      <c r="AE398" s="85" t="b">
        <v>0</v>
      </c>
      <c r="AF398" s="85">
        <v>2</v>
      </c>
      <c r="AG398" s="91" t="s">
        <v>3280</v>
      </c>
      <c r="AH398" s="85" t="b">
        <v>0</v>
      </c>
      <c r="AI398" s="85" t="s">
        <v>783</v>
      </c>
      <c r="AJ398" s="85"/>
      <c r="AK398" s="91" t="s">
        <v>778</v>
      </c>
      <c r="AL398" s="85" t="b">
        <v>0</v>
      </c>
      <c r="AM398" s="85">
        <v>0</v>
      </c>
      <c r="AN398" s="91" t="s">
        <v>778</v>
      </c>
      <c r="AO398" s="85" t="s">
        <v>786</v>
      </c>
      <c r="AP398" s="85" t="b">
        <v>0</v>
      </c>
      <c r="AQ398" s="91" t="s">
        <v>3279</v>
      </c>
      <c r="AR398" s="85" t="s">
        <v>179</v>
      </c>
      <c r="AS398" s="85">
        <v>0</v>
      </c>
      <c r="AT398" s="85">
        <v>0</v>
      </c>
      <c r="AU398" s="85"/>
      <c r="AV398" s="85"/>
      <c r="AW398" s="85"/>
      <c r="AX398" s="85"/>
      <c r="AY398" s="85"/>
      <c r="AZ398" s="85"/>
      <c r="BA398" s="85"/>
      <c r="BB398" s="85"/>
      <c r="BC398" s="85"/>
      <c r="BD398" s="85"/>
      <c r="BE398" s="85"/>
      <c r="BF398" s="85"/>
      <c r="BG398" s="85"/>
      <c r="BH398" s="85"/>
    </row>
    <row r="399" spans="1:60" x14ac:dyDescent="0.3">
      <c r="A399" s="70" t="s">
        <v>1870</v>
      </c>
      <c r="B399" s="70" t="s">
        <v>248</v>
      </c>
      <c r="C399" s="71"/>
      <c r="D399" s="72"/>
      <c r="E399" s="73"/>
      <c r="F399" s="74"/>
      <c r="G399" s="71"/>
      <c r="H399" s="75"/>
      <c r="I399" s="76"/>
      <c r="J399" s="76"/>
      <c r="K399" s="36"/>
      <c r="L399" s="83"/>
      <c r="M399" s="83"/>
      <c r="N399" s="78"/>
      <c r="O399" s="85" t="s">
        <v>420</v>
      </c>
      <c r="P399" s="87">
        <v>43863.655648148146</v>
      </c>
      <c r="Q399" s="85" t="s">
        <v>1964</v>
      </c>
      <c r="R399" s="85"/>
      <c r="S399" s="85"/>
      <c r="T399" s="85" t="s">
        <v>442</v>
      </c>
      <c r="U399" s="85"/>
      <c r="V399" s="88" t="s">
        <v>2129</v>
      </c>
      <c r="W399" s="87">
        <v>43863.655648148146</v>
      </c>
      <c r="X399" s="90">
        <v>43863</v>
      </c>
      <c r="Y399" s="91" t="s">
        <v>2481</v>
      </c>
      <c r="Z399" s="88" t="s">
        <v>2865</v>
      </c>
      <c r="AA399" s="85"/>
      <c r="AB399" s="85"/>
      <c r="AC399" s="91" t="s">
        <v>3250</v>
      </c>
      <c r="AD399" s="91" t="s">
        <v>3279</v>
      </c>
      <c r="AE399" s="85" t="b">
        <v>0</v>
      </c>
      <c r="AF399" s="85">
        <v>2</v>
      </c>
      <c r="AG399" s="91" t="s">
        <v>3280</v>
      </c>
      <c r="AH399" s="85" t="b">
        <v>0</v>
      </c>
      <c r="AI399" s="85" t="s">
        <v>783</v>
      </c>
      <c r="AJ399" s="85"/>
      <c r="AK399" s="91" t="s">
        <v>778</v>
      </c>
      <c r="AL399" s="85" t="b">
        <v>0</v>
      </c>
      <c r="AM399" s="85">
        <v>0</v>
      </c>
      <c r="AN399" s="91" t="s">
        <v>778</v>
      </c>
      <c r="AO399" s="85" t="s">
        <v>786</v>
      </c>
      <c r="AP399" s="85" t="b">
        <v>0</v>
      </c>
      <c r="AQ399" s="91" t="s">
        <v>3279</v>
      </c>
      <c r="AR399" s="85" t="s">
        <v>179</v>
      </c>
      <c r="AS399" s="85">
        <v>0</v>
      </c>
      <c r="AT399" s="85">
        <v>0</v>
      </c>
      <c r="AU399" s="85"/>
      <c r="AV399" s="85"/>
      <c r="AW399" s="85"/>
      <c r="AX399" s="85"/>
      <c r="AY399" s="85"/>
      <c r="AZ399" s="85"/>
      <c r="BA399" s="85"/>
      <c r="BB399" s="85"/>
      <c r="BC399" s="85"/>
      <c r="BD399" s="85"/>
      <c r="BE399" s="85"/>
      <c r="BF399" s="85"/>
      <c r="BG399" s="85"/>
      <c r="BH399" s="85"/>
    </row>
    <row r="400" spans="1:60" x14ac:dyDescent="0.3">
      <c r="A400" s="70" t="s">
        <v>238</v>
      </c>
      <c r="B400" s="70" t="s">
        <v>339</v>
      </c>
      <c r="C400" s="71"/>
      <c r="D400" s="72"/>
      <c r="E400" s="73"/>
      <c r="F400" s="74"/>
      <c r="G400" s="71"/>
      <c r="H400" s="75"/>
      <c r="I400" s="76"/>
      <c r="J400" s="76"/>
      <c r="K400" s="36"/>
      <c r="L400" s="83"/>
      <c r="M400" s="83"/>
      <c r="N400" s="78"/>
      <c r="O400" s="85" t="s">
        <v>418</v>
      </c>
      <c r="P400" s="87">
        <v>43863.664305555554</v>
      </c>
      <c r="Q400" s="85" t="s">
        <v>430</v>
      </c>
      <c r="R400" s="85"/>
      <c r="S400" s="85"/>
      <c r="T400" s="85" t="s">
        <v>442</v>
      </c>
      <c r="U400" s="85"/>
      <c r="V400" s="88" t="s">
        <v>467</v>
      </c>
      <c r="W400" s="87">
        <v>43863.664305555554</v>
      </c>
      <c r="X400" s="90">
        <v>43863</v>
      </c>
      <c r="Y400" s="91" t="s">
        <v>2482</v>
      </c>
      <c r="Z400" s="88" t="s">
        <v>2866</v>
      </c>
      <c r="AA400" s="85"/>
      <c r="AB400" s="85"/>
      <c r="AC400" s="91" t="s">
        <v>3251</v>
      </c>
      <c r="AD400" s="85"/>
      <c r="AE400" s="85" t="b">
        <v>0</v>
      </c>
      <c r="AF400" s="85">
        <v>0</v>
      </c>
      <c r="AG400" s="91" t="s">
        <v>778</v>
      </c>
      <c r="AH400" s="85" t="b">
        <v>0</v>
      </c>
      <c r="AI400" s="85" t="s">
        <v>782</v>
      </c>
      <c r="AJ400" s="85"/>
      <c r="AK400" s="91" t="s">
        <v>778</v>
      </c>
      <c r="AL400" s="85" t="b">
        <v>0</v>
      </c>
      <c r="AM400" s="85">
        <v>38</v>
      </c>
      <c r="AN400" s="91" t="s">
        <v>755</v>
      </c>
      <c r="AO400" s="85" t="s">
        <v>787</v>
      </c>
      <c r="AP400" s="85" t="b">
        <v>0</v>
      </c>
      <c r="AQ400" s="91" t="s">
        <v>755</v>
      </c>
      <c r="AR400" s="85" t="s">
        <v>179</v>
      </c>
      <c r="AS400" s="85">
        <v>0</v>
      </c>
      <c r="AT400" s="85">
        <v>0</v>
      </c>
      <c r="AU400" s="85"/>
      <c r="AV400" s="85"/>
      <c r="AW400" s="85"/>
      <c r="AX400" s="85"/>
      <c r="AY400" s="85"/>
      <c r="AZ400" s="85"/>
      <c r="BA400" s="85"/>
      <c r="BB400" s="85"/>
      <c r="BC400" s="85"/>
      <c r="BD400" s="85"/>
      <c r="BE400" s="85"/>
      <c r="BF400" s="85"/>
      <c r="BG400" s="85"/>
      <c r="BH400" s="85"/>
    </row>
    <row r="401" spans="1:60" x14ac:dyDescent="0.3">
      <c r="A401" s="70" t="s">
        <v>1871</v>
      </c>
      <c r="B401" s="70" t="s">
        <v>1871</v>
      </c>
      <c r="C401" s="71"/>
      <c r="D401" s="72"/>
      <c r="E401" s="73"/>
      <c r="F401" s="74"/>
      <c r="G401" s="71"/>
      <c r="H401" s="75"/>
      <c r="I401" s="76"/>
      <c r="J401" s="76"/>
      <c r="K401" s="36"/>
      <c r="L401" s="83"/>
      <c r="M401" s="83"/>
      <c r="N401" s="78"/>
      <c r="O401" s="85" t="s">
        <v>179</v>
      </c>
      <c r="P401" s="87">
        <v>43863.280243055553</v>
      </c>
      <c r="Q401" s="85" t="s">
        <v>1941</v>
      </c>
      <c r="R401" s="85"/>
      <c r="S401" s="85"/>
      <c r="T401" s="85" t="s">
        <v>442</v>
      </c>
      <c r="U401" s="85"/>
      <c r="V401" s="88" t="s">
        <v>2130</v>
      </c>
      <c r="W401" s="87">
        <v>43863.280243055553</v>
      </c>
      <c r="X401" s="90">
        <v>43863</v>
      </c>
      <c r="Y401" s="91" t="s">
        <v>2483</v>
      </c>
      <c r="Z401" s="88" t="s">
        <v>2867</v>
      </c>
      <c r="AA401" s="85"/>
      <c r="AB401" s="85"/>
      <c r="AC401" s="91" t="s">
        <v>3252</v>
      </c>
      <c r="AD401" s="85"/>
      <c r="AE401" s="85" t="b">
        <v>0</v>
      </c>
      <c r="AF401" s="85">
        <v>6</v>
      </c>
      <c r="AG401" s="91" t="s">
        <v>778</v>
      </c>
      <c r="AH401" s="85" t="b">
        <v>0</v>
      </c>
      <c r="AI401" s="85" t="s">
        <v>782</v>
      </c>
      <c r="AJ401" s="85"/>
      <c r="AK401" s="91" t="s">
        <v>778</v>
      </c>
      <c r="AL401" s="85" t="b">
        <v>0</v>
      </c>
      <c r="AM401" s="85">
        <v>3</v>
      </c>
      <c r="AN401" s="91" t="s">
        <v>778</v>
      </c>
      <c r="AO401" s="85" t="s">
        <v>786</v>
      </c>
      <c r="AP401" s="85" t="b">
        <v>0</v>
      </c>
      <c r="AQ401" s="91" t="s">
        <v>3252</v>
      </c>
      <c r="AR401" s="85" t="s">
        <v>179</v>
      </c>
      <c r="AS401" s="85">
        <v>0</v>
      </c>
      <c r="AT401" s="85">
        <v>0</v>
      </c>
      <c r="AU401" s="85"/>
      <c r="AV401" s="85"/>
      <c r="AW401" s="85"/>
      <c r="AX401" s="85"/>
      <c r="AY401" s="85"/>
      <c r="AZ401" s="85"/>
      <c r="BA401" s="85"/>
      <c r="BB401" s="85"/>
      <c r="BC401" s="85"/>
      <c r="BD401" s="85"/>
      <c r="BE401" s="85"/>
      <c r="BF401" s="85"/>
      <c r="BG401" s="85"/>
      <c r="BH401" s="85"/>
    </row>
    <row r="402" spans="1:60" x14ac:dyDescent="0.3">
      <c r="A402" s="70" t="s">
        <v>326</v>
      </c>
      <c r="B402" s="70" t="s">
        <v>1871</v>
      </c>
      <c r="C402" s="71"/>
      <c r="D402" s="72"/>
      <c r="E402" s="73"/>
      <c r="F402" s="74"/>
      <c r="G402" s="71"/>
      <c r="H402" s="75"/>
      <c r="I402" s="76"/>
      <c r="J402" s="76"/>
      <c r="K402" s="36"/>
      <c r="L402" s="83"/>
      <c r="M402" s="83"/>
      <c r="N402" s="78"/>
      <c r="O402" s="85" t="s">
        <v>418</v>
      </c>
      <c r="P402" s="87">
        <v>43863.666909722226</v>
      </c>
      <c r="Q402" s="85" t="s">
        <v>1941</v>
      </c>
      <c r="R402" s="85"/>
      <c r="S402" s="85"/>
      <c r="T402" s="85" t="s">
        <v>442</v>
      </c>
      <c r="U402" s="85"/>
      <c r="V402" s="88" t="s">
        <v>552</v>
      </c>
      <c r="W402" s="87">
        <v>43863.666909722226</v>
      </c>
      <c r="X402" s="90">
        <v>43863</v>
      </c>
      <c r="Y402" s="91" t="s">
        <v>655</v>
      </c>
      <c r="Z402" s="88" t="s">
        <v>2868</v>
      </c>
      <c r="AA402" s="85"/>
      <c r="AB402" s="85"/>
      <c r="AC402" s="91" t="s">
        <v>3253</v>
      </c>
      <c r="AD402" s="85"/>
      <c r="AE402" s="85" t="b">
        <v>0</v>
      </c>
      <c r="AF402" s="85">
        <v>0</v>
      </c>
      <c r="AG402" s="91" t="s">
        <v>778</v>
      </c>
      <c r="AH402" s="85" t="b">
        <v>0</v>
      </c>
      <c r="AI402" s="85" t="s">
        <v>782</v>
      </c>
      <c r="AJ402" s="85"/>
      <c r="AK402" s="91" t="s">
        <v>778</v>
      </c>
      <c r="AL402" s="85" t="b">
        <v>0</v>
      </c>
      <c r="AM402" s="85">
        <v>3</v>
      </c>
      <c r="AN402" s="91" t="s">
        <v>3252</v>
      </c>
      <c r="AO402" s="85" t="s">
        <v>786</v>
      </c>
      <c r="AP402" s="85" t="b">
        <v>0</v>
      </c>
      <c r="AQ402" s="91" t="s">
        <v>3252</v>
      </c>
      <c r="AR402" s="85" t="s">
        <v>179</v>
      </c>
      <c r="AS402" s="85">
        <v>0</v>
      </c>
      <c r="AT402" s="85">
        <v>0</v>
      </c>
      <c r="AU402" s="85"/>
      <c r="AV402" s="85"/>
      <c r="AW402" s="85"/>
      <c r="AX402" s="85"/>
      <c r="AY402" s="85"/>
      <c r="AZ402" s="85"/>
      <c r="BA402" s="85"/>
      <c r="BB402" s="85"/>
      <c r="BC402" s="85"/>
      <c r="BD402" s="85"/>
      <c r="BE402" s="85"/>
      <c r="BF402" s="85"/>
      <c r="BG402" s="85"/>
      <c r="BH402" s="85"/>
    </row>
    <row r="403" spans="1:60" x14ac:dyDescent="0.3">
      <c r="A403" s="70" t="s">
        <v>1872</v>
      </c>
      <c r="B403" s="70" t="s">
        <v>405</v>
      </c>
      <c r="C403" s="71"/>
      <c r="D403" s="72"/>
      <c r="E403" s="73"/>
      <c r="F403" s="74"/>
      <c r="G403" s="71"/>
      <c r="H403" s="75"/>
      <c r="I403" s="76"/>
      <c r="J403" s="76"/>
      <c r="K403" s="36"/>
      <c r="L403" s="83"/>
      <c r="M403" s="83"/>
      <c r="N403" s="78"/>
      <c r="O403" s="85" t="s">
        <v>418</v>
      </c>
      <c r="P403" s="87">
        <v>43863.668402777781</v>
      </c>
      <c r="Q403" s="85" t="s">
        <v>431</v>
      </c>
      <c r="R403" s="85"/>
      <c r="S403" s="85"/>
      <c r="T403" s="85"/>
      <c r="U403" s="85"/>
      <c r="V403" s="88" t="s">
        <v>2131</v>
      </c>
      <c r="W403" s="87">
        <v>43863.668402777781</v>
      </c>
      <c r="X403" s="90">
        <v>43863</v>
      </c>
      <c r="Y403" s="91" t="s">
        <v>2484</v>
      </c>
      <c r="Z403" s="88" t="s">
        <v>2869</v>
      </c>
      <c r="AA403" s="85"/>
      <c r="AB403" s="85"/>
      <c r="AC403" s="91" t="s">
        <v>3254</v>
      </c>
      <c r="AD403" s="85"/>
      <c r="AE403" s="85" t="b">
        <v>0</v>
      </c>
      <c r="AF403" s="85">
        <v>0</v>
      </c>
      <c r="AG403" s="91" t="s">
        <v>778</v>
      </c>
      <c r="AH403" s="85" t="b">
        <v>0</v>
      </c>
      <c r="AI403" s="85" t="s">
        <v>782</v>
      </c>
      <c r="AJ403" s="85"/>
      <c r="AK403" s="91" t="s">
        <v>778</v>
      </c>
      <c r="AL403" s="85" t="b">
        <v>0</v>
      </c>
      <c r="AM403" s="85">
        <v>31</v>
      </c>
      <c r="AN403" s="91" t="s">
        <v>773</v>
      </c>
      <c r="AO403" s="85" t="s">
        <v>786</v>
      </c>
      <c r="AP403" s="85" t="b">
        <v>0</v>
      </c>
      <c r="AQ403" s="91" t="s">
        <v>773</v>
      </c>
      <c r="AR403" s="85" t="s">
        <v>179</v>
      </c>
      <c r="AS403" s="85">
        <v>0</v>
      </c>
      <c r="AT403" s="85">
        <v>0</v>
      </c>
      <c r="AU403" s="85"/>
      <c r="AV403" s="85"/>
      <c r="AW403" s="85"/>
      <c r="AX403" s="85"/>
      <c r="AY403" s="85"/>
      <c r="AZ403" s="85"/>
      <c r="BA403" s="85"/>
      <c r="BB403" s="85"/>
      <c r="BC403" s="85"/>
      <c r="BD403" s="85"/>
      <c r="BE403" s="85"/>
      <c r="BF403" s="85"/>
      <c r="BG403" s="85"/>
      <c r="BH403" s="85"/>
    </row>
    <row r="404" spans="1:60" x14ac:dyDescent="0.3">
      <c r="A404" s="70" t="s">
        <v>388</v>
      </c>
      <c r="B404" s="70" t="s">
        <v>339</v>
      </c>
      <c r="C404" s="71"/>
      <c r="D404" s="72"/>
      <c r="E404" s="73"/>
      <c r="F404" s="74"/>
      <c r="G404" s="71"/>
      <c r="H404" s="75"/>
      <c r="I404" s="76"/>
      <c r="J404" s="76"/>
      <c r="K404" s="36"/>
      <c r="L404" s="83"/>
      <c r="M404" s="83"/>
      <c r="N404" s="78"/>
      <c r="O404" s="85" t="s">
        <v>418</v>
      </c>
      <c r="P404" s="87">
        <v>43863.668587962966</v>
      </c>
      <c r="Q404" s="85" t="s">
        <v>430</v>
      </c>
      <c r="R404" s="85"/>
      <c r="S404" s="85"/>
      <c r="T404" s="85" t="s">
        <v>442</v>
      </c>
      <c r="U404" s="85"/>
      <c r="V404" s="88" t="s">
        <v>609</v>
      </c>
      <c r="W404" s="87">
        <v>43863.668587962966</v>
      </c>
      <c r="X404" s="90">
        <v>43863</v>
      </c>
      <c r="Y404" s="91" t="s">
        <v>2485</v>
      </c>
      <c r="Z404" s="88" t="s">
        <v>2870</v>
      </c>
      <c r="AA404" s="85"/>
      <c r="AB404" s="85"/>
      <c r="AC404" s="91" t="s">
        <v>3255</v>
      </c>
      <c r="AD404" s="85"/>
      <c r="AE404" s="85" t="b">
        <v>0</v>
      </c>
      <c r="AF404" s="85">
        <v>0</v>
      </c>
      <c r="AG404" s="91" t="s">
        <v>778</v>
      </c>
      <c r="AH404" s="85" t="b">
        <v>0</v>
      </c>
      <c r="AI404" s="85" t="s">
        <v>782</v>
      </c>
      <c r="AJ404" s="85"/>
      <c r="AK404" s="91" t="s">
        <v>778</v>
      </c>
      <c r="AL404" s="85" t="b">
        <v>0</v>
      </c>
      <c r="AM404" s="85">
        <v>38</v>
      </c>
      <c r="AN404" s="91" t="s">
        <v>755</v>
      </c>
      <c r="AO404" s="85" t="s">
        <v>787</v>
      </c>
      <c r="AP404" s="85" t="b">
        <v>0</v>
      </c>
      <c r="AQ404" s="91" t="s">
        <v>755</v>
      </c>
      <c r="AR404" s="85" t="s">
        <v>179</v>
      </c>
      <c r="AS404" s="85">
        <v>0</v>
      </c>
      <c r="AT404" s="85">
        <v>0</v>
      </c>
      <c r="AU404" s="85"/>
      <c r="AV404" s="85"/>
      <c r="AW404" s="85"/>
      <c r="AX404" s="85"/>
      <c r="AY404" s="85"/>
      <c r="AZ404" s="85"/>
      <c r="BA404" s="85"/>
      <c r="BB404" s="85"/>
      <c r="BC404" s="85"/>
      <c r="BD404" s="85"/>
      <c r="BE404" s="85"/>
      <c r="BF404" s="85"/>
      <c r="BG404" s="85"/>
      <c r="BH404" s="85"/>
    </row>
    <row r="405" spans="1:60" x14ac:dyDescent="0.3">
      <c r="A405" s="70" t="s">
        <v>377</v>
      </c>
      <c r="B405" s="70" t="s">
        <v>404</v>
      </c>
      <c r="C405" s="71"/>
      <c r="D405" s="72"/>
      <c r="E405" s="73"/>
      <c r="F405" s="74"/>
      <c r="G405" s="71"/>
      <c r="H405" s="75"/>
      <c r="I405" s="76"/>
      <c r="J405" s="76"/>
      <c r="K405" s="36"/>
      <c r="L405" s="83"/>
      <c r="M405" s="83"/>
      <c r="N405" s="78"/>
      <c r="O405" s="85" t="s">
        <v>418</v>
      </c>
      <c r="P405" s="87">
        <v>43863.669687499998</v>
      </c>
      <c r="Q405" s="85" t="s">
        <v>1898</v>
      </c>
      <c r="R405" s="85"/>
      <c r="S405" s="85"/>
      <c r="T405" s="85"/>
      <c r="U405" s="85"/>
      <c r="V405" s="88" t="s">
        <v>599</v>
      </c>
      <c r="W405" s="87">
        <v>43863.669687499998</v>
      </c>
      <c r="X405" s="90">
        <v>43863</v>
      </c>
      <c r="Y405" s="91" t="s">
        <v>2486</v>
      </c>
      <c r="Z405" s="88" t="s">
        <v>2871</v>
      </c>
      <c r="AA405" s="85"/>
      <c r="AB405" s="85"/>
      <c r="AC405" s="91" t="s">
        <v>3256</v>
      </c>
      <c r="AD405" s="85"/>
      <c r="AE405" s="85" t="b">
        <v>0</v>
      </c>
      <c r="AF405" s="85">
        <v>0</v>
      </c>
      <c r="AG405" s="91" t="s">
        <v>778</v>
      </c>
      <c r="AH405" s="85" t="b">
        <v>0</v>
      </c>
      <c r="AI405" s="85" t="s">
        <v>782</v>
      </c>
      <c r="AJ405" s="85"/>
      <c r="AK405" s="91" t="s">
        <v>778</v>
      </c>
      <c r="AL405" s="85" t="b">
        <v>0</v>
      </c>
      <c r="AM405" s="85">
        <v>91</v>
      </c>
      <c r="AN405" s="91" t="s">
        <v>3265</v>
      </c>
      <c r="AO405" s="85" t="s">
        <v>786</v>
      </c>
      <c r="AP405" s="85" t="b">
        <v>0</v>
      </c>
      <c r="AQ405" s="91" t="s">
        <v>3265</v>
      </c>
      <c r="AR405" s="85" t="s">
        <v>179</v>
      </c>
      <c r="AS405" s="85">
        <v>0</v>
      </c>
      <c r="AT405" s="85">
        <v>0</v>
      </c>
      <c r="AU405" s="85"/>
      <c r="AV405" s="85"/>
      <c r="AW405" s="85"/>
      <c r="AX405" s="85"/>
      <c r="AY405" s="85"/>
      <c r="AZ405" s="85"/>
      <c r="BA405" s="85"/>
      <c r="BB405" s="85"/>
      <c r="BC405" s="85"/>
      <c r="BD405" s="85"/>
      <c r="BE405" s="85"/>
      <c r="BF405" s="85"/>
      <c r="BG405" s="85"/>
      <c r="BH405" s="85"/>
    </row>
    <row r="406" spans="1:60" x14ac:dyDescent="0.3">
      <c r="A406" s="70" t="s">
        <v>380</v>
      </c>
      <c r="B406" s="70" t="s">
        <v>339</v>
      </c>
      <c r="C406" s="71"/>
      <c r="D406" s="72"/>
      <c r="E406" s="73"/>
      <c r="F406" s="74"/>
      <c r="G406" s="71"/>
      <c r="H406" s="75"/>
      <c r="I406" s="76"/>
      <c r="J406" s="76"/>
      <c r="K406" s="36"/>
      <c r="L406" s="83"/>
      <c r="M406" s="83"/>
      <c r="N406" s="78"/>
      <c r="O406" s="85" t="s">
        <v>418</v>
      </c>
      <c r="P406" s="87">
        <v>43863.672071759262</v>
      </c>
      <c r="Q406" s="85" t="s">
        <v>430</v>
      </c>
      <c r="R406" s="85"/>
      <c r="S406" s="85"/>
      <c r="T406" s="85" t="s">
        <v>442</v>
      </c>
      <c r="U406" s="85"/>
      <c r="V406" s="88" t="s">
        <v>602</v>
      </c>
      <c r="W406" s="87">
        <v>43863.672071759262</v>
      </c>
      <c r="X406" s="90">
        <v>43863</v>
      </c>
      <c r="Y406" s="91" t="s">
        <v>2487</v>
      </c>
      <c r="Z406" s="88" t="s">
        <v>2872</v>
      </c>
      <c r="AA406" s="85"/>
      <c r="AB406" s="85"/>
      <c r="AC406" s="91" t="s">
        <v>3257</v>
      </c>
      <c r="AD406" s="85"/>
      <c r="AE406" s="85" t="b">
        <v>0</v>
      </c>
      <c r="AF406" s="85">
        <v>0</v>
      </c>
      <c r="AG406" s="91" t="s">
        <v>778</v>
      </c>
      <c r="AH406" s="85" t="b">
        <v>0</v>
      </c>
      <c r="AI406" s="85" t="s">
        <v>782</v>
      </c>
      <c r="AJ406" s="85"/>
      <c r="AK406" s="91" t="s">
        <v>778</v>
      </c>
      <c r="AL406" s="85" t="b">
        <v>0</v>
      </c>
      <c r="AM406" s="85">
        <v>38</v>
      </c>
      <c r="AN406" s="91" t="s">
        <v>755</v>
      </c>
      <c r="AO406" s="85" t="s">
        <v>786</v>
      </c>
      <c r="AP406" s="85" t="b">
        <v>0</v>
      </c>
      <c r="AQ406" s="91" t="s">
        <v>755</v>
      </c>
      <c r="AR406" s="85" t="s">
        <v>179</v>
      </c>
      <c r="AS406" s="85">
        <v>0</v>
      </c>
      <c r="AT406" s="85">
        <v>0</v>
      </c>
      <c r="AU406" s="85"/>
      <c r="AV406" s="85"/>
      <c r="AW406" s="85"/>
      <c r="AX406" s="85"/>
      <c r="AY406" s="85"/>
      <c r="AZ406" s="85"/>
      <c r="BA406" s="85"/>
      <c r="BB406" s="85"/>
      <c r="BC406" s="85"/>
      <c r="BD406" s="85"/>
      <c r="BE406" s="85"/>
      <c r="BF406" s="85"/>
      <c r="BG406" s="85"/>
      <c r="BH406" s="85"/>
    </row>
    <row r="407" spans="1:60" x14ac:dyDescent="0.3">
      <c r="A407" s="70" t="s">
        <v>333</v>
      </c>
      <c r="B407" s="70" t="s">
        <v>333</v>
      </c>
      <c r="C407" s="71"/>
      <c r="D407" s="72"/>
      <c r="E407" s="73"/>
      <c r="F407" s="74"/>
      <c r="G407" s="71"/>
      <c r="H407" s="75"/>
      <c r="I407" s="76"/>
      <c r="J407" s="76"/>
      <c r="K407" s="36"/>
      <c r="L407" s="83"/>
      <c r="M407" s="83"/>
      <c r="N407" s="78"/>
      <c r="O407" s="85" t="s">
        <v>179</v>
      </c>
      <c r="P407" s="87">
        <v>43862.821527777778</v>
      </c>
      <c r="Q407" s="85" t="s">
        <v>1903</v>
      </c>
      <c r="R407" s="85"/>
      <c r="S407" s="85"/>
      <c r="T407" s="85" t="s">
        <v>1974</v>
      </c>
      <c r="U407" s="88" t="s">
        <v>1986</v>
      </c>
      <c r="V407" s="88" t="s">
        <v>1986</v>
      </c>
      <c r="W407" s="87">
        <v>43862.821527777778</v>
      </c>
      <c r="X407" s="90">
        <v>43862</v>
      </c>
      <c r="Y407" s="91" t="s">
        <v>2488</v>
      </c>
      <c r="Z407" s="88" t="s">
        <v>2873</v>
      </c>
      <c r="AA407" s="85"/>
      <c r="AB407" s="85"/>
      <c r="AC407" s="91" t="s">
        <v>3258</v>
      </c>
      <c r="AD407" s="85"/>
      <c r="AE407" s="85" t="b">
        <v>0</v>
      </c>
      <c r="AF407" s="85">
        <v>66</v>
      </c>
      <c r="AG407" s="91" t="s">
        <v>778</v>
      </c>
      <c r="AH407" s="85" t="b">
        <v>0</v>
      </c>
      <c r="AI407" s="85" t="s">
        <v>782</v>
      </c>
      <c r="AJ407" s="85"/>
      <c r="AK407" s="91" t="s">
        <v>778</v>
      </c>
      <c r="AL407" s="85" t="b">
        <v>0</v>
      </c>
      <c r="AM407" s="85">
        <v>45</v>
      </c>
      <c r="AN407" s="91" t="s">
        <v>778</v>
      </c>
      <c r="AO407" s="85" t="s">
        <v>786</v>
      </c>
      <c r="AP407" s="85" t="b">
        <v>0</v>
      </c>
      <c r="AQ407" s="91" t="s">
        <v>3258</v>
      </c>
      <c r="AR407" s="85" t="s">
        <v>179</v>
      </c>
      <c r="AS407" s="85">
        <v>0</v>
      </c>
      <c r="AT407" s="85">
        <v>0</v>
      </c>
      <c r="AU407" s="85"/>
      <c r="AV407" s="85"/>
      <c r="AW407" s="85"/>
      <c r="AX407" s="85"/>
      <c r="AY407" s="85"/>
      <c r="AZ407" s="85"/>
      <c r="BA407" s="85"/>
      <c r="BB407" s="85"/>
      <c r="BC407" s="85"/>
      <c r="BD407" s="85"/>
      <c r="BE407" s="85"/>
      <c r="BF407" s="85"/>
      <c r="BG407" s="85"/>
      <c r="BH407" s="85"/>
    </row>
    <row r="408" spans="1:60" x14ac:dyDescent="0.3">
      <c r="A408" s="70" t="s">
        <v>1873</v>
      </c>
      <c r="B408" s="70" t="s">
        <v>333</v>
      </c>
      <c r="C408" s="71"/>
      <c r="D408" s="72"/>
      <c r="E408" s="73"/>
      <c r="F408" s="74"/>
      <c r="G408" s="71"/>
      <c r="H408" s="75"/>
      <c r="I408" s="76"/>
      <c r="J408" s="76"/>
      <c r="K408" s="36"/>
      <c r="L408" s="83"/>
      <c r="M408" s="83"/>
      <c r="N408" s="78"/>
      <c r="O408" s="85" t="s">
        <v>418</v>
      </c>
      <c r="P408" s="87">
        <v>43863.673877314817</v>
      </c>
      <c r="Q408" s="85" t="s">
        <v>1903</v>
      </c>
      <c r="R408" s="85"/>
      <c r="S408" s="85"/>
      <c r="T408" s="85" t="s">
        <v>442</v>
      </c>
      <c r="U408" s="85"/>
      <c r="V408" s="88" t="s">
        <v>2132</v>
      </c>
      <c r="W408" s="87">
        <v>43863.673877314817</v>
      </c>
      <c r="X408" s="90">
        <v>43863</v>
      </c>
      <c r="Y408" s="91" t="s">
        <v>2489</v>
      </c>
      <c r="Z408" s="88" t="s">
        <v>2874</v>
      </c>
      <c r="AA408" s="85"/>
      <c r="AB408" s="85"/>
      <c r="AC408" s="91" t="s">
        <v>3259</v>
      </c>
      <c r="AD408" s="85"/>
      <c r="AE408" s="85" t="b">
        <v>0</v>
      </c>
      <c r="AF408" s="85">
        <v>0</v>
      </c>
      <c r="AG408" s="91" t="s">
        <v>778</v>
      </c>
      <c r="AH408" s="85" t="b">
        <v>0</v>
      </c>
      <c r="AI408" s="85" t="s">
        <v>782</v>
      </c>
      <c r="AJ408" s="85"/>
      <c r="AK408" s="91" t="s">
        <v>778</v>
      </c>
      <c r="AL408" s="85" t="b">
        <v>0</v>
      </c>
      <c r="AM408" s="85">
        <v>45</v>
      </c>
      <c r="AN408" s="91" t="s">
        <v>3258</v>
      </c>
      <c r="AO408" s="85" t="s">
        <v>786</v>
      </c>
      <c r="AP408" s="85" t="b">
        <v>0</v>
      </c>
      <c r="AQ408" s="91" t="s">
        <v>3258</v>
      </c>
      <c r="AR408" s="85" t="s">
        <v>179</v>
      </c>
      <c r="AS408" s="85">
        <v>0</v>
      </c>
      <c r="AT408" s="85">
        <v>0</v>
      </c>
      <c r="AU408" s="85"/>
      <c r="AV408" s="85"/>
      <c r="AW408" s="85"/>
      <c r="AX408" s="85"/>
      <c r="AY408" s="85"/>
      <c r="AZ408" s="85"/>
      <c r="BA408" s="85"/>
      <c r="BB408" s="85"/>
      <c r="BC408" s="85"/>
      <c r="BD408" s="85"/>
      <c r="BE408" s="85"/>
      <c r="BF408" s="85"/>
      <c r="BG408" s="85"/>
      <c r="BH408" s="85"/>
    </row>
    <row r="409" spans="1:60" x14ac:dyDescent="0.3">
      <c r="A409" s="70" t="s">
        <v>392</v>
      </c>
      <c r="B409" s="70" t="s">
        <v>392</v>
      </c>
      <c r="C409" s="71"/>
      <c r="D409" s="72"/>
      <c r="E409" s="73"/>
      <c r="F409" s="74"/>
      <c r="G409" s="71"/>
      <c r="H409" s="75"/>
      <c r="I409" s="76"/>
      <c r="J409" s="76"/>
      <c r="K409" s="36"/>
      <c r="L409" s="83"/>
      <c r="M409" s="83"/>
      <c r="N409" s="78"/>
      <c r="O409" s="85" t="s">
        <v>179</v>
      </c>
      <c r="P409" s="87">
        <v>43862.735185185185</v>
      </c>
      <c r="Q409" s="85" t="s">
        <v>428</v>
      </c>
      <c r="R409" s="85"/>
      <c r="S409" s="85"/>
      <c r="T409" s="85" t="s">
        <v>443</v>
      </c>
      <c r="U409" s="85"/>
      <c r="V409" s="88" t="s">
        <v>613</v>
      </c>
      <c r="W409" s="87">
        <v>43862.735185185185</v>
      </c>
      <c r="X409" s="90">
        <v>43862</v>
      </c>
      <c r="Y409" s="91" t="s">
        <v>685</v>
      </c>
      <c r="Z409" s="88" t="s">
        <v>726</v>
      </c>
      <c r="AA409" s="85"/>
      <c r="AB409" s="85"/>
      <c r="AC409" s="91" t="s">
        <v>768</v>
      </c>
      <c r="AD409" s="85"/>
      <c r="AE409" s="85" t="b">
        <v>0</v>
      </c>
      <c r="AF409" s="85">
        <v>19</v>
      </c>
      <c r="AG409" s="91" t="s">
        <v>778</v>
      </c>
      <c r="AH409" s="85" t="b">
        <v>0</v>
      </c>
      <c r="AI409" s="85" t="s">
        <v>782</v>
      </c>
      <c r="AJ409" s="85"/>
      <c r="AK409" s="91" t="s">
        <v>778</v>
      </c>
      <c r="AL409" s="85" t="b">
        <v>0</v>
      </c>
      <c r="AM409" s="85">
        <v>5</v>
      </c>
      <c r="AN409" s="91" t="s">
        <v>778</v>
      </c>
      <c r="AO409" s="85" t="s">
        <v>786</v>
      </c>
      <c r="AP409" s="85" t="b">
        <v>0</v>
      </c>
      <c r="AQ409" s="91" t="s">
        <v>768</v>
      </c>
      <c r="AR409" s="85" t="s">
        <v>179</v>
      </c>
      <c r="AS409" s="85">
        <v>0</v>
      </c>
      <c r="AT409" s="85">
        <v>0</v>
      </c>
      <c r="AU409" s="85"/>
      <c r="AV409" s="85"/>
      <c r="AW409" s="85"/>
      <c r="AX409" s="85"/>
      <c r="AY409" s="85"/>
      <c r="AZ409" s="85"/>
      <c r="BA409" s="85"/>
      <c r="BB409" s="85"/>
      <c r="BC409" s="85"/>
      <c r="BD409" s="85"/>
      <c r="BE409" s="85"/>
      <c r="BF409" s="85"/>
      <c r="BG409" s="85"/>
      <c r="BH409" s="85"/>
    </row>
    <row r="410" spans="1:60" x14ac:dyDescent="0.3">
      <c r="A410" s="70" t="s">
        <v>392</v>
      </c>
      <c r="B410" s="70" t="s">
        <v>392</v>
      </c>
      <c r="C410" s="71"/>
      <c r="D410" s="72"/>
      <c r="E410" s="73"/>
      <c r="F410" s="74"/>
      <c r="G410" s="71"/>
      <c r="H410" s="75"/>
      <c r="I410" s="76"/>
      <c r="J410" s="76"/>
      <c r="K410" s="36"/>
      <c r="L410" s="83"/>
      <c r="M410" s="83"/>
      <c r="N410" s="78"/>
      <c r="O410" s="85" t="s">
        <v>179</v>
      </c>
      <c r="P410" s="87">
        <v>43862.75136574074</v>
      </c>
      <c r="Q410" s="85" t="s">
        <v>423</v>
      </c>
      <c r="R410" s="85"/>
      <c r="S410" s="85"/>
      <c r="T410" s="85" t="s">
        <v>438</v>
      </c>
      <c r="U410" s="85"/>
      <c r="V410" s="88" t="s">
        <v>613</v>
      </c>
      <c r="W410" s="87">
        <v>43862.75136574074</v>
      </c>
      <c r="X410" s="90">
        <v>43862</v>
      </c>
      <c r="Y410" s="91" t="s">
        <v>680</v>
      </c>
      <c r="Z410" s="88" t="s">
        <v>727</v>
      </c>
      <c r="AA410" s="85"/>
      <c r="AB410" s="85"/>
      <c r="AC410" s="91" t="s">
        <v>769</v>
      </c>
      <c r="AD410" s="85"/>
      <c r="AE410" s="85" t="b">
        <v>0</v>
      </c>
      <c r="AF410" s="85">
        <v>5</v>
      </c>
      <c r="AG410" s="91" t="s">
        <v>778</v>
      </c>
      <c r="AH410" s="85" t="b">
        <v>0</v>
      </c>
      <c r="AI410" s="85" t="s">
        <v>782</v>
      </c>
      <c r="AJ410" s="85"/>
      <c r="AK410" s="91" t="s">
        <v>778</v>
      </c>
      <c r="AL410" s="85" t="b">
        <v>0</v>
      </c>
      <c r="AM410" s="85">
        <v>5</v>
      </c>
      <c r="AN410" s="91" t="s">
        <v>778</v>
      </c>
      <c r="AO410" s="85" t="s">
        <v>786</v>
      </c>
      <c r="AP410" s="85" t="b">
        <v>0</v>
      </c>
      <c r="AQ410" s="91" t="s">
        <v>769</v>
      </c>
      <c r="AR410" s="85" t="s">
        <v>179</v>
      </c>
      <c r="AS410" s="85">
        <v>0</v>
      </c>
      <c r="AT410" s="85">
        <v>0</v>
      </c>
      <c r="AU410" s="85"/>
      <c r="AV410" s="85"/>
      <c r="AW410" s="85"/>
      <c r="AX410" s="85"/>
      <c r="AY410" s="85"/>
      <c r="AZ410" s="85"/>
      <c r="BA410" s="85"/>
      <c r="BB410" s="85"/>
      <c r="BC410" s="85"/>
      <c r="BD410" s="85"/>
      <c r="BE410" s="85"/>
      <c r="BF410" s="85"/>
      <c r="BG410" s="85"/>
      <c r="BH410" s="85"/>
    </row>
    <row r="411" spans="1:60" x14ac:dyDescent="0.3">
      <c r="A411" s="70" t="s">
        <v>321</v>
      </c>
      <c r="B411" s="70" t="s">
        <v>392</v>
      </c>
      <c r="C411" s="71"/>
      <c r="D411" s="72"/>
      <c r="E411" s="73"/>
      <c r="F411" s="74"/>
      <c r="G411" s="71"/>
      <c r="H411" s="75"/>
      <c r="I411" s="76"/>
      <c r="J411" s="76"/>
      <c r="K411" s="36"/>
      <c r="L411" s="83"/>
      <c r="M411" s="83"/>
      <c r="N411" s="78"/>
      <c r="O411" s="85" t="s">
        <v>418</v>
      </c>
      <c r="P411" s="87">
        <v>43862.745775462965</v>
      </c>
      <c r="Q411" s="85" t="s">
        <v>428</v>
      </c>
      <c r="R411" s="85"/>
      <c r="S411" s="85"/>
      <c r="T411" s="85" t="s">
        <v>440</v>
      </c>
      <c r="U411" s="85"/>
      <c r="V411" s="88" t="s">
        <v>547</v>
      </c>
      <c r="W411" s="87">
        <v>43862.745775462965</v>
      </c>
      <c r="X411" s="90">
        <v>43862</v>
      </c>
      <c r="Y411" s="91" t="s">
        <v>644</v>
      </c>
      <c r="Z411" s="88" t="s">
        <v>712</v>
      </c>
      <c r="AA411" s="85"/>
      <c r="AB411" s="85"/>
      <c r="AC411" s="91" t="s">
        <v>754</v>
      </c>
      <c r="AD411" s="85"/>
      <c r="AE411" s="85" t="b">
        <v>0</v>
      </c>
      <c r="AF411" s="85">
        <v>0</v>
      </c>
      <c r="AG411" s="91" t="s">
        <v>778</v>
      </c>
      <c r="AH411" s="85" t="b">
        <v>0</v>
      </c>
      <c r="AI411" s="85" t="s">
        <v>782</v>
      </c>
      <c r="AJ411" s="85"/>
      <c r="AK411" s="91" t="s">
        <v>778</v>
      </c>
      <c r="AL411" s="85" t="b">
        <v>0</v>
      </c>
      <c r="AM411" s="85">
        <v>5</v>
      </c>
      <c r="AN411" s="91" t="s">
        <v>768</v>
      </c>
      <c r="AO411" s="85" t="s">
        <v>786</v>
      </c>
      <c r="AP411" s="85" t="b">
        <v>0</v>
      </c>
      <c r="AQ411" s="91" t="s">
        <v>768</v>
      </c>
      <c r="AR411" s="85" t="s">
        <v>179</v>
      </c>
      <c r="AS411" s="85">
        <v>0</v>
      </c>
      <c r="AT411" s="85">
        <v>0</v>
      </c>
      <c r="AU411" s="85"/>
      <c r="AV411" s="85"/>
      <c r="AW411" s="85"/>
      <c r="AX411" s="85"/>
      <c r="AY411" s="85"/>
      <c r="AZ411" s="85"/>
      <c r="BA411" s="85"/>
      <c r="BB411" s="85"/>
      <c r="BC411" s="85"/>
      <c r="BD411" s="85"/>
      <c r="BE411" s="85"/>
      <c r="BF411" s="85"/>
      <c r="BG411" s="85"/>
      <c r="BH411" s="85"/>
    </row>
    <row r="412" spans="1:60" x14ac:dyDescent="0.3">
      <c r="A412" s="70" t="s">
        <v>339</v>
      </c>
      <c r="B412" s="70" t="s">
        <v>339</v>
      </c>
      <c r="C412" s="71"/>
      <c r="D412" s="72"/>
      <c r="E412" s="73"/>
      <c r="F412" s="74"/>
      <c r="G412" s="71"/>
      <c r="H412" s="75"/>
      <c r="I412" s="76"/>
      <c r="J412" s="76"/>
      <c r="K412" s="36"/>
      <c r="L412" s="83"/>
      <c r="M412" s="83"/>
      <c r="N412" s="78"/>
      <c r="O412" s="85" t="s">
        <v>179</v>
      </c>
      <c r="P412" s="87">
        <v>43862.934398148151</v>
      </c>
      <c r="Q412" s="85" t="s">
        <v>430</v>
      </c>
      <c r="R412" s="85"/>
      <c r="S412" s="85"/>
      <c r="T412" s="85" t="s">
        <v>441</v>
      </c>
      <c r="U412" s="85"/>
      <c r="V412" s="88" t="s">
        <v>564</v>
      </c>
      <c r="W412" s="87">
        <v>43862.934398148151</v>
      </c>
      <c r="X412" s="90">
        <v>43862</v>
      </c>
      <c r="Y412" s="91" t="s">
        <v>666</v>
      </c>
      <c r="Z412" s="88" t="s">
        <v>713</v>
      </c>
      <c r="AA412" s="85"/>
      <c r="AB412" s="85"/>
      <c r="AC412" s="91" t="s">
        <v>755</v>
      </c>
      <c r="AD412" s="85"/>
      <c r="AE412" s="85" t="b">
        <v>0</v>
      </c>
      <c r="AF412" s="85">
        <v>82</v>
      </c>
      <c r="AG412" s="91" t="s">
        <v>778</v>
      </c>
      <c r="AH412" s="85" t="b">
        <v>0</v>
      </c>
      <c r="AI412" s="85" t="s">
        <v>782</v>
      </c>
      <c r="AJ412" s="85"/>
      <c r="AK412" s="91" t="s">
        <v>778</v>
      </c>
      <c r="AL412" s="85" t="b">
        <v>0</v>
      </c>
      <c r="AM412" s="85">
        <v>38</v>
      </c>
      <c r="AN412" s="91" t="s">
        <v>778</v>
      </c>
      <c r="AO412" s="85" t="s">
        <v>786</v>
      </c>
      <c r="AP412" s="85" t="b">
        <v>0</v>
      </c>
      <c r="AQ412" s="91" t="s">
        <v>755</v>
      </c>
      <c r="AR412" s="85" t="s">
        <v>179</v>
      </c>
      <c r="AS412" s="85">
        <v>0</v>
      </c>
      <c r="AT412" s="85">
        <v>0</v>
      </c>
      <c r="AU412" s="85"/>
      <c r="AV412" s="85"/>
      <c r="AW412" s="85"/>
      <c r="AX412" s="85"/>
      <c r="AY412" s="85"/>
      <c r="AZ412" s="85"/>
      <c r="BA412" s="85"/>
      <c r="BB412" s="85"/>
      <c r="BC412" s="85"/>
      <c r="BD412" s="85"/>
      <c r="BE412" s="85"/>
      <c r="BF412" s="85"/>
      <c r="BG412" s="85"/>
      <c r="BH412" s="85"/>
    </row>
    <row r="413" spans="1:60" x14ac:dyDescent="0.3">
      <c r="A413" s="70" t="s">
        <v>339</v>
      </c>
      <c r="B413" s="70" t="s">
        <v>339</v>
      </c>
      <c r="C413" s="71"/>
      <c r="D413" s="72"/>
      <c r="E413" s="73"/>
      <c r="F413" s="74"/>
      <c r="G413" s="71"/>
      <c r="H413" s="75"/>
      <c r="I413" s="76"/>
      <c r="J413" s="76"/>
      <c r="K413" s="36"/>
      <c r="L413" s="83"/>
      <c r="M413" s="83"/>
      <c r="N413" s="78"/>
      <c r="O413" s="85" t="s">
        <v>418</v>
      </c>
      <c r="P413" s="87">
        <v>43862.934814814813</v>
      </c>
      <c r="Q413" s="85" t="s">
        <v>430</v>
      </c>
      <c r="R413" s="85"/>
      <c r="S413" s="85"/>
      <c r="T413" s="85" t="s">
        <v>442</v>
      </c>
      <c r="U413" s="85"/>
      <c r="V413" s="88" t="s">
        <v>564</v>
      </c>
      <c r="W413" s="87">
        <v>43862.934814814813</v>
      </c>
      <c r="X413" s="90">
        <v>43862</v>
      </c>
      <c r="Y413" s="91" t="s">
        <v>667</v>
      </c>
      <c r="Z413" s="88" t="s">
        <v>714</v>
      </c>
      <c r="AA413" s="85"/>
      <c r="AB413" s="85"/>
      <c r="AC413" s="91" t="s">
        <v>756</v>
      </c>
      <c r="AD413" s="85"/>
      <c r="AE413" s="85" t="b">
        <v>0</v>
      </c>
      <c r="AF413" s="85">
        <v>0</v>
      </c>
      <c r="AG413" s="91" t="s">
        <v>778</v>
      </c>
      <c r="AH413" s="85" t="b">
        <v>0</v>
      </c>
      <c r="AI413" s="85" t="s">
        <v>782</v>
      </c>
      <c r="AJ413" s="85"/>
      <c r="AK413" s="91" t="s">
        <v>778</v>
      </c>
      <c r="AL413" s="85" t="b">
        <v>0</v>
      </c>
      <c r="AM413" s="85">
        <v>38</v>
      </c>
      <c r="AN413" s="91" t="s">
        <v>755</v>
      </c>
      <c r="AO413" s="85" t="s">
        <v>786</v>
      </c>
      <c r="AP413" s="85" t="b">
        <v>0</v>
      </c>
      <c r="AQ413" s="91" t="s">
        <v>755</v>
      </c>
      <c r="AR413" s="85" t="s">
        <v>179</v>
      </c>
      <c r="AS413" s="85">
        <v>0</v>
      </c>
      <c r="AT413" s="85">
        <v>0</v>
      </c>
      <c r="AU413" s="85"/>
      <c r="AV413" s="85"/>
      <c r="AW413" s="85"/>
      <c r="AX413" s="85"/>
      <c r="AY413" s="85"/>
      <c r="AZ413" s="85"/>
      <c r="BA413" s="85"/>
      <c r="BB413" s="85"/>
      <c r="BC413" s="85"/>
      <c r="BD413" s="85"/>
      <c r="BE413" s="85"/>
      <c r="BF413" s="85"/>
      <c r="BG413" s="85"/>
      <c r="BH413" s="85"/>
    </row>
    <row r="414" spans="1:60" x14ac:dyDescent="0.3">
      <c r="A414" s="70" t="s">
        <v>321</v>
      </c>
      <c r="B414" s="70" t="s">
        <v>339</v>
      </c>
      <c r="C414" s="71"/>
      <c r="D414" s="72"/>
      <c r="E414" s="73"/>
      <c r="F414" s="74"/>
      <c r="G414" s="71"/>
      <c r="H414" s="75"/>
      <c r="I414" s="76"/>
      <c r="J414" s="76"/>
      <c r="K414" s="36"/>
      <c r="L414" s="83"/>
      <c r="M414" s="83"/>
      <c r="N414" s="78"/>
      <c r="O414" s="85" t="s">
        <v>418</v>
      </c>
      <c r="P414" s="87">
        <v>43863.677534722221</v>
      </c>
      <c r="Q414" s="85" t="s">
        <v>430</v>
      </c>
      <c r="R414" s="85"/>
      <c r="S414" s="85"/>
      <c r="T414" s="85" t="s">
        <v>442</v>
      </c>
      <c r="U414" s="85"/>
      <c r="V414" s="88" t="s">
        <v>547</v>
      </c>
      <c r="W414" s="87">
        <v>43863.677534722221</v>
      </c>
      <c r="X414" s="90">
        <v>43863</v>
      </c>
      <c r="Y414" s="91" t="s">
        <v>2490</v>
      </c>
      <c r="Z414" s="88" t="s">
        <v>2875</v>
      </c>
      <c r="AA414" s="85"/>
      <c r="AB414" s="85"/>
      <c r="AC414" s="91" t="s">
        <v>3260</v>
      </c>
      <c r="AD414" s="85"/>
      <c r="AE414" s="85" t="b">
        <v>0</v>
      </c>
      <c r="AF414" s="85">
        <v>0</v>
      </c>
      <c r="AG414" s="91" t="s">
        <v>778</v>
      </c>
      <c r="AH414" s="85" t="b">
        <v>0</v>
      </c>
      <c r="AI414" s="85" t="s">
        <v>782</v>
      </c>
      <c r="AJ414" s="85"/>
      <c r="AK414" s="91" t="s">
        <v>778</v>
      </c>
      <c r="AL414" s="85" t="b">
        <v>0</v>
      </c>
      <c r="AM414" s="85">
        <v>38</v>
      </c>
      <c r="AN414" s="91" t="s">
        <v>755</v>
      </c>
      <c r="AO414" s="85" t="s">
        <v>786</v>
      </c>
      <c r="AP414" s="85" t="b">
        <v>0</v>
      </c>
      <c r="AQ414" s="91" t="s">
        <v>755</v>
      </c>
      <c r="AR414" s="85" t="s">
        <v>179</v>
      </c>
      <c r="AS414" s="85">
        <v>0</v>
      </c>
      <c r="AT414" s="85">
        <v>0</v>
      </c>
      <c r="AU414" s="85"/>
      <c r="AV414" s="85"/>
      <c r="AW414" s="85"/>
      <c r="AX414" s="85"/>
      <c r="AY414" s="85"/>
      <c r="AZ414" s="85"/>
      <c r="BA414" s="85"/>
      <c r="BB414" s="85"/>
      <c r="BC414" s="85"/>
      <c r="BD414" s="85"/>
      <c r="BE414" s="85"/>
      <c r="BF414" s="85"/>
      <c r="BG414" s="85"/>
      <c r="BH414" s="85"/>
    </row>
    <row r="415" spans="1:60" x14ac:dyDescent="0.3">
      <c r="A415" s="70" t="s">
        <v>1874</v>
      </c>
      <c r="B415" s="70" t="s">
        <v>1881</v>
      </c>
      <c r="C415" s="71"/>
      <c r="D415" s="72"/>
      <c r="E415" s="73"/>
      <c r="F415" s="74"/>
      <c r="G415" s="71"/>
      <c r="H415" s="75"/>
      <c r="I415" s="76"/>
      <c r="J415" s="76"/>
      <c r="K415" s="36"/>
      <c r="L415" s="83"/>
      <c r="M415" s="83"/>
      <c r="N415" s="78"/>
      <c r="O415" s="85" t="s">
        <v>418</v>
      </c>
      <c r="P415" s="87">
        <v>43863.683321759258</v>
      </c>
      <c r="Q415" s="85" t="s">
        <v>1902</v>
      </c>
      <c r="R415" s="85"/>
      <c r="S415" s="85"/>
      <c r="T415" s="85" t="s">
        <v>442</v>
      </c>
      <c r="U415" s="85"/>
      <c r="V415" s="88" t="s">
        <v>2133</v>
      </c>
      <c r="W415" s="87">
        <v>43863.683321759258</v>
      </c>
      <c r="X415" s="90">
        <v>43863</v>
      </c>
      <c r="Y415" s="91" t="s">
        <v>2491</v>
      </c>
      <c r="Z415" s="88" t="s">
        <v>2876</v>
      </c>
      <c r="AA415" s="85"/>
      <c r="AB415" s="85"/>
      <c r="AC415" s="91" t="s">
        <v>3261</v>
      </c>
      <c r="AD415" s="85"/>
      <c r="AE415" s="85" t="b">
        <v>0</v>
      </c>
      <c r="AF415" s="85">
        <v>0</v>
      </c>
      <c r="AG415" s="91" t="s">
        <v>778</v>
      </c>
      <c r="AH415" s="85" t="b">
        <v>0</v>
      </c>
      <c r="AI415" s="85" t="s">
        <v>782</v>
      </c>
      <c r="AJ415" s="85"/>
      <c r="AK415" s="91" t="s">
        <v>778</v>
      </c>
      <c r="AL415" s="85" t="b">
        <v>0</v>
      </c>
      <c r="AM415" s="85">
        <v>59</v>
      </c>
      <c r="AN415" s="91" t="s">
        <v>3276</v>
      </c>
      <c r="AO415" s="85" t="s">
        <v>786</v>
      </c>
      <c r="AP415" s="85" t="b">
        <v>0</v>
      </c>
      <c r="AQ415" s="91" t="s">
        <v>3276</v>
      </c>
      <c r="AR415" s="85" t="s">
        <v>179</v>
      </c>
      <c r="AS415" s="85">
        <v>0</v>
      </c>
      <c r="AT415" s="85">
        <v>0</v>
      </c>
      <c r="AU415" s="85"/>
      <c r="AV415" s="85"/>
      <c r="AW415" s="85"/>
      <c r="AX415" s="85"/>
      <c r="AY415" s="85"/>
      <c r="AZ415" s="85"/>
      <c r="BA415" s="85"/>
      <c r="BB415" s="85"/>
      <c r="BC415" s="85"/>
      <c r="BD415" s="85"/>
      <c r="BE415" s="85"/>
      <c r="BF415" s="85"/>
      <c r="BG415" s="85"/>
      <c r="BH415" s="85"/>
    </row>
    <row r="416" spans="1:60" x14ac:dyDescent="0.3">
      <c r="A416" s="70" t="s">
        <v>1875</v>
      </c>
      <c r="B416" s="70" t="s">
        <v>404</v>
      </c>
      <c r="C416" s="71"/>
      <c r="D416" s="72"/>
      <c r="E416" s="73"/>
      <c r="F416" s="74"/>
      <c r="G416" s="71"/>
      <c r="H416" s="75"/>
      <c r="I416" s="76"/>
      <c r="J416" s="76"/>
      <c r="K416" s="36"/>
      <c r="L416" s="83"/>
      <c r="M416" s="83"/>
      <c r="N416" s="78"/>
      <c r="O416" s="85" t="s">
        <v>418</v>
      </c>
      <c r="P416" s="87">
        <v>43863.684849537036</v>
      </c>
      <c r="Q416" s="85" t="s">
        <v>1898</v>
      </c>
      <c r="R416" s="85"/>
      <c r="S416" s="85"/>
      <c r="T416" s="85"/>
      <c r="U416" s="85"/>
      <c r="V416" s="88" t="s">
        <v>2134</v>
      </c>
      <c r="W416" s="87">
        <v>43863.684849537036</v>
      </c>
      <c r="X416" s="90">
        <v>43863</v>
      </c>
      <c r="Y416" s="91" t="s">
        <v>2492</v>
      </c>
      <c r="Z416" s="88" t="s">
        <v>2877</v>
      </c>
      <c r="AA416" s="85"/>
      <c r="AB416" s="85"/>
      <c r="AC416" s="91" t="s">
        <v>3262</v>
      </c>
      <c r="AD416" s="85"/>
      <c r="AE416" s="85" t="b">
        <v>0</v>
      </c>
      <c r="AF416" s="85">
        <v>0</v>
      </c>
      <c r="AG416" s="91" t="s">
        <v>778</v>
      </c>
      <c r="AH416" s="85" t="b">
        <v>0</v>
      </c>
      <c r="AI416" s="85" t="s">
        <v>782</v>
      </c>
      <c r="AJ416" s="85"/>
      <c r="AK416" s="91" t="s">
        <v>778</v>
      </c>
      <c r="AL416" s="85" t="b">
        <v>0</v>
      </c>
      <c r="AM416" s="85">
        <v>91</v>
      </c>
      <c r="AN416" s="91" t="s">
        <v>3265</v>
      </c>
      <c r="AO416" s="85" t="s">
        <v>787</v>
      </c>
      <c r="AP416" s="85" t="b">
        <v>0</v>
      </c>
      <c r="AQ416" s="91" t="s">
        <v>3265</v>
      </c>
      <c r="AR416" s="85" t="s">
        <v>179</v>
      </c>
      <c r="AS416" s="85">
        <v>0</v>
      </c>
      <c r="AT416" s="85">
        <v>0</v>
      </c>
      <c r="AU416" s="85"/>
      <c r="AV416" s="85"/>
      <c r="AW416" s="85"/>
      <c r="AX416" s="85"/>
      <c r="AY416" s="85"/>
      <c r="AZ416" s="85"/>
      <c r="BA416" s="85"/>
      <c r="BB416" s="85"/>
      <c r="BC416" s="85"/>
      <c r="BD416" s="85"/>
      <c r="BE416" s="85"/>
      <c r="BF416" s="85"/>
      <c r="BG416" s="85"/>
      <c r="BH416" s="85"/>
    </row>
    <row r="417" spans="1:60" x14ac:dyDescent="0.3">
      <c r="A417" s="70" t="s">
        <v>276</v>
      </c>
      <c r="B417" s="70" t="s">
        <v>404</v>
      </c>
      <c r="C417" s="71"/>
      <c r="D417" s="72"/>
      <c r="E417" s="73"/>
      <c r="F417" s="74"/>
      <c r="G417" s="71"/>
      <c r="H417" s="75"/>
      <c r="I417" s="76"/>
      <c r="J417" s="76"/>
      <c r="K417" s="36"/>
      <c r="L417" s="83"/>
      <c r="M417" s="83"/>
      <c r="N417" s="78"/>
      <c r="O417" s="85" t="s">
        <v>418</v>
      </c>
      <c r="P417" s="87">
        <v>43863.68545138889</v>
      </c>
      <c r="Q417" s="85" t="s">
        <v>1898</v>
      </c>
      <c r="R417" s="85"/>
      <c r="S417" s="85"/>
      <c r="T417" s="85"/>
      <c r="U417" s="85"/>
      <c r="V417" s="88" t="s">
        <v>504</v>
      </c>
      <c r="W417" s="87">
        <v>43863.68545138889</v>
      </c>
      <c r="X417" s="90">
        <v>43863</v>
      </c>
      <c r="Y417" s="91" t="s">
        <v>2493</v>
      </c>
      <c r="Z417" s="88" t="s">
        <v>2878</v>
      </c>
      <c r="AA417" s="85"/>
      <c r="AB417" s="85"/>
      <c r="AC417" s="91" t="s">
        <v>3263</v>
      </c>
      <c r="AD417" s="85"/>
      <c r="AE417" s="85" t="b">
        <v>0</v>
      </c>
      <c r="AF417" s="85">
        <v>0</v>
      </c>
      <c r="AG417" s="91" t="s">
        <v>778</v>
      </c>
      <c r="AH417" s="85" t="b">
        <v>0</v>
      </c>
      <c r="AI417" s="85" t="s">
        <v>782</v>
      </c>
      <c r="AJ417" s="85"/>
      <c r="AK417" s="91" t="s">
        <v>778</v>
      </c>
      <c r="AL417" s="85" t="b">
        <v>0</v>
      </c>
      <c r="AM417" s="85">
        <v>91</v>
      </c>
      <c r="AN417" s="91" t="s">
        <v>3265</v>
      </c>
      <c r="AO417" s="85" t="s">
        <v>787</v>
      </c>
      <c r="AP417" s="85" t="b">
        <v>0</v>
      </c>
      <c r="AQ417" s="91" t="s">
        <v>3265</v>
      </c>
      <c r="AR417" s="85" t="s">
        <v>179</v>
      </c>
      <c r="AS417" s="85">
        <v>0</v>
      </c>
      <c r="AT417" s="85">
        <v>0</v>
      </c>
      <c r="AU417" s="85"/>
      <c r="AV417" s="85"/>
      <c r="AW417" s="85"/>
      <c r="AX417" s="85"/>
      <c r="AY417" s="85"/>
      <c r="AZ417" s="85"/>
      <c r="BA417" s="85"/>
      <c r="BB417" s="85"/>
      <c r="BC417" s="85"/>
      <c r="BD417" s="85"/>
      <c r="BE417" s="85"/>
      <c r="BF417" s="85"/>
      <c r="BG417" s="85"/>
      <c r="BH417" s="85"/>
    </row>
    <row r="418" spans="1:60" x14ac:dyDescent="0.3">
      <c r="A418" s="70" t="s">
        <v>359</v>
      </c>
      <c r="B418" s="70" t="s">
        <v>1881</v>
      </c>
      <c r="C418" s="71"/>
      <c r="D418" s="72"/>
      <c r="E418" s="73"/>
      <c r="F418" s="74"/>
      <c r="G418" s="71"/>
      <c r="H418" s="75"/>
      <c r="I418" s="76"/>
      <c r="J418" s="76"/>
      <c r="K418" s="36"/>
      <c r="L418" s="83"/>
      <c r="M418" s="83"/>
      <c r="N418" s="78"/>
      <c r="O418" s="85" t="s">
        <v>418</v>
      </c>
      <c r="P418" s="87">
        <v>43863.687824074077</v>
      </c>
      <c r="Q418" s="85" t="s">
        <v>1902</v>
      </c>
      <c r="R418" s="85"/>
      <c r="S418" s="85"/>
      <c r="T418" s="85" t="s">
        <v>442</v>
      </c>
      <c r="U418" s="85"/>
      <c r="V418" s="88" t="s">
        <v>584</v>
      </c>
      <c r="W418" s="87">
        <v>43863.687824074077</v>
      </c>
      <c r="X418" s="90">
        <v>43863</v>
      </c>
      <c r="Y418" s="91" t="s">
        <v>2494</v>
      </c>
      <c r="Z418" s="88" t="s">
        <v>2879</v>
      </c>
      <c r="AA418" s="85"/>
      <c r="AB418" s="85"/>
      <c r="AC418" s="91" t="s">
        <v>3264</v>
      </c>
      <c r="AD418" s="85"/>
      <c r="AE418" s="85" t="b">
        <v>0</v>
      </c>
      <c r="AF418" s="85">
        <v>0</v>
      </c>
      <c r="AG418" s="91" t="s">
        <v>778</v>
      </c>
      <c r="AH418" s="85" t="b">
        <v>0</v>
      </c>
      <c r="AI418" s="85" t="s">
        <v>782</v>
      </c>
      <c r="AJ418" s="85"/>
      <c r="AK418" s="91" t="s">
        <v>778</v>
      </c>
      <c r="AL418" s="85" t="b">
        <v>0</v>
      </c>
      <c r="AM418" s="85">
        <v>59</v>
      </c>
      <c r="AN418" s="91" t="s">
        <v>3276</v>
      </c>
      <c r="AO418" s="85" t="s">
        <v>787</v>
      </c>
      <c r="AP418" s="85" t="b">
        <v>0</v>
      </c>
      <c r="AQ418" s="91" t="s">
        <v>3276</v>
      </c>
      <c r="AR418" s="85" t="s">
        <v>179</v>
      </c>
      <c r="AS418" s="85">
        <v>0</v>
      </c>
      <c r="AT418" s="85">
        <v>0</v>
      </c>
      <c r="AU418" s="85"/>
      <c r="AV418" s="85"/>
      <c r="AW418" s="85"/>
      <c r="AX418" s="85"/>
      <c r="AY418" s="85"/>
      <c r="AZ418" s="85"/>
      <c r="BA418" s="85"/>
      <c r="BB418" s="85"/>
      <c r="BC418" s="85"/>
      <c r="BD418" s="85"/>
      <c r="BE418" s="85"/>
      <c r="BF418" s="85"/>
      <c r="BG418" s="85"/>
      <c r="BH418" s="85"/>
    </row>
    <row r="419" spans="1:60" x14ac:dyDescent="0.3">
      <c r="A419" s="70" t="s">
        <v>404</v>
      </c>
      <c r="B419" s="70" t="s">
        <v>404</v>
      </c>
      <c r="C419" s="71"/>
      <c r="D419" s="72"/>
      <c r="E419" s="73"/>
      <c r="F419" s="74"/>
      <c r="G419" s="71"/>
      <c r="H419" s="75"/>
      <c r="I419" s="76"/>
      <c r="J419" s="76"/>
      <c r="K419" s="36"/>
      <c r="L419" s="83"/>
      <c r="M419" s="83"/>
      <c r="N419" s="78"/>
      <c r="O419" s="85" t="s">
        <v>179</v>
      </c>
      <c r="P419" s="87">
        <v>43862.770509259259</v>
      </c>
      <c r="Q419" s="85" t="s">
        <v>1898</v>
      </c>
      <c r="R419" s="85"/>
      <c r="S419" s="85"/>
      <c r="T419" s="85" t="s">
        <v>442</v>
      </c>
      <c r="U419" s="85"/>
      <c r="V419" s="88" t="s">
        <v>626</v>
      </c>
      <c r="W419" s="87">
        <v>43862.770509259259</v>
      </c>
      <c r="X419" s="90">
        <v>43862</v>
      </c>
      <c r="Y419" s="91" t="s">
        <v>660</v>
      </c>
      <c r="Z419" s="88" t="s">
        <v>2880</v>
      </c>
      <c r="AA419" s="85"/>
      <c r="AB419" s="85"/>
      <c r="AC419" s="91" t="s">
        <v>3265</v>
      </c>
      <c r="AD419" s="85"/>
      <c r="AE419" s="85" t="b">
        <v>0</v>
      </c>
      <c r="AF419" s="85">
        <v>491</v>
      </c>
      <c r="AG419" s="91" t="s">
        <v>778</v>
      </c>
      <c r="AH419" s="85" t="b">
        <v>0</v>
      </c>
      <c r="AI419" s="85" t="s">
        <v>782</v>
      </c>
      <c r="AJ419" s="85"/>
      <c r="AK419" s="91" t="s">
        <v>778</v>
      </c>
      <c r="AL419" s="85" t="b">
        <v>0</v>
      </c>
      <c r="AM419" s="85">
        <v>91</v>
      </c>
      <c r="AN419" s="91" t="s">
        <v>778</v>
      </c>
      <c r="AO419" s="85" t="s">
        <v>786</v>
      </c>
      <c r="AP419" s="85" t="b">
        <v>0</v>
      </c>
      <c r="AQ419" s="91" t="s">
        <v>3265</v>
      </c>
      <c r="AR419" s="85" t="s">
        <v>179</v>
      </c>
      <c r="AS419" s="85">
        <v>0</v>
      </c>
      <c r="AT419" s="85">
        <v>0</v>
      </c>
      <c r="AU419" s="85"/>
      <c r="AV419" s="85"/>
      <c r="AW419" s="85"/>
      <c r="AX419" s="85"/>
      <c r="AY419" s="85"/>
      <c r="AZ419" s="85"/>
      <c r="BA419" s="85"/>
      <c r="BB419" s="85"/>
      <c r="BC419" s="85"/>
      <c r="BD419" s="85"/>
      <c r="BE419" s="85"/>
      <c r="BF419" s="85"/>
      <c r="BG419" s="85"/>
      <c r="BH419" s="85"/>
    </row>
    <row r="420" spans="1:60" x14ac:dyDescent="0.3">
      <c r="A420" s="70" t="s">
        <v>1876</v>
      </c>
      <c r="B420" s="70" t="s">
        <v>404</v>
      </c>
      <c r="C420" s="71"/>
      <c r="D420" s="72"/>
      <c r="E420" s="73"/>
      <c r="F420" s="74"/>
      <c r="G420" s="71"/>
      <c r="H420" s="75"/>
      <c r="I420" s="76"/>
      <c r="J420" s="76"/>
      <c r="K420" s="36"/>
      <c r="L420" s="83"/>
      <c r="M420" s="83"/>
      <c r="N420" s="78"/>
      <c r="O420" s="85" t="s">
        <v>418</v>
      </c>
      <c r="P420" s="87">
        <v>43863.693541666667</v>
      </c>
      <c r="Q420" s="85" t="s">
        <v>1898</v>
      </c>
      <c r="R420" s="85"/>
      <c r="S420" s="85"/>
      <c r="T420" s="85"/>
      <c r="U420" s="85"/>
      <c r="V420" s="88" t="s">
        <v>2135</v>
      </c>
      <c r="W420" s="87">
        <v>43863.693541666667</v>
      </c>
      <c r="X420" s="90">
        <v>43863</v>
      </c>
      <c r="Y420" s="91" t="s">
        <v>2495</v>
      </c>
      <c r="Z420" s="88" t="s">
        <v>2881</v>
      </c>
      <c r="AA420" s="85"/>
      <c r="AB420" s="85"/>
      <c r="AC420" s="91" t="s">
        <v>3266</v>
      </c>
      <c r="AD420" s="85"/>
      <c r="AE420" s="85" t="b">
        <v>0</v>
      </c>
      <c r="AF420" s="85">
        <v>0</v>
      </c>
      <c r="AG420" s="91" t="s">
        <v>778</v>
      </c>
      <c r="AH420" s="85" t="b">
        <v>0</v>
      </c>
      <c r="AI420" s="85" t="s">
        <v>782</v>
      </c>
      <c r="AJ420" s="85"/>
      <c r="AK420" s="91" t="s">
        <v>778</v>
      </c>
      <c r="AL420" s="85" t="b">
        <v>0</v>
      </c>
      <c r="AM420" s="85">
        <v>91</v>
      </c>
      <c r="AN420" s="91" t="s">
        <v>3265</v>
      </c>
      <c r="AO420" s="85" t="s">
        <v>786</v>
      </c>
      <c r="AP420" s="85" t="b">
        <v>0</v>
      </c>
      <c r="AQ420" s="91" t="s">
        <v>3265</v>
      </c>
      <c r="AR420" s="85" t="s">
        <v>179</v>
      </c>
      <c r="AS420" s="85">
        <v>0</v>
      </c>
      <c r="AT420" s="85">
        <v>0</v>
      </c>
      <c r="AU420" s="85"/>
      <c r="AV420" s="85"/>
      <c r="AW420" s="85"/>
      <c r="AX420" s="85"/>
      <c r="AY420" s="85"/>
      <c r="AZ420" s="85"/>
      <c r="BA420" s="85"/>
      <c r="BB420" s="85"/>
      <c r="BC420" s="85"/>
      <c r="BD420" s="85"/>
      <c r="BE420" s="85"/>
      <c r="BF420" s="85"/>
      <c r="BG420" s="85"/>
      <c r="BH420" s="85"/>
    </row>
    <row r="421" spans="1:60" x14ac:dyDescent="0.3">
      <c r="A421" s="70" t="s">
        <v>1877</v>
      </c>
      <c r="B421" s="70" t="s">
        <v>1877</v>
      </c>
      <c r="C421" s="71"/>
      <c r="D421" s="72"/>
      <c r="E421" s="73"/>
      <c r="F421" s="74"/>
      <c r="G421" s="71"/>
      <c r="H421" s="75"/>
      <c r="I421" s="76"/>
      <c r="J421" s="76"/>
      <c r="K421" s="36"/>
      <c r="L421" s="83"/>
      <c r="M421" s="83"/>
      <c r="N421" s="78"/>
      <c r="O421" s="85" t="s">
        <v>179</v>
      </c>
      <c r="P421" s="87">
        <v>43863.557812500003</v>
      </c>
      <c r="Q421" s="85" t="s">
        <v>1965</v>
      </c>
      <c r="R421" s="85"/>
      <c r="S421" s="85"/>
      <c r="T421" s="85" t="s">
        <v>442</v>
      </c>
      <c r="U421" s="85"/>
      <c r="V421" s="88" t="s">
        <v>2136</v>
      </c>
      <c r="W421" s="87">
        <v>43863.557812500003</v>
      </c>
      <c r="X421" s="90">
        <v>43863</v>
      </c>
      <c r="Y421" s="91" t="s">
        <v>2496</v>
      </c>
      <c r="Z421" s="88" t="s">
        <v>2882</v>
      </c>
      <c r="AA421" s="85"/>
      <c r="AB421" s="85"/>
      <c r="AC421" s="91" t="s">
        <v>3267</v>
      </c>
      <c r="AD421" s="85"/>
      <c r="AE421" s="85" t="b">
        <v>0</v>
      </c>
      <c r="AF421" s="85">
        <v>0</v>
      </c>
      <c r="AG421" s="91" t="s">
        <v>778</v>
      </c>
      <c r="AH421" s="85" t="b">
        <v>0</v>
      </c>
      <c r="AI421" s="85" t="s">
        <v>782</v>
      </c>
      <c r="AJ421" s="85"/>
      <c r="AK421" s="91" t="s">
        <v>778</v>
      </c>
      <c r="AL421" s="85" t="b">
        <v>0</v>
      </c>
      <c r="AM421" s="85">
        <v>0</v>
      </c>
      <c r="AN421" s="91" t="s">
        <v>778</v>
      </c>
      <c r="AO421" s="85" t="s">
        <v>786</v>
      </c>
      <c r="AP421" s="85" t="b">
        <v>0</v>
      </c>
      <c r="AQ421" s="91" t="s">
        <v>3267</v>
      </c>
      <c r="AR421" s="85" t="s">
        <v>179</v>
      </c>
      <c r="AS421" s="85">
        <v>0</v>
      </c>
      <c r="AT421" s="85">
        <v>0</v>
      </c>
      <c r="AU421" s="85"/>
      <c r="AV421" s="85"/>
      <c r="AW421" s="85"/>
      <c r="AX421" s="85"/>
      <c r="AY421" s="85"/>
      <c r="AZ421" s="85"/>
      <c r="BA421" s="85"/>
      <c r="BB421" s="85"/>
      <c r="BC421" s="85"/>
      <c r="BD421" s="85"/>
      <c r="BE421" s="85"/>
      <c r="BF421" s="85"/>
      <c r="BG421" s="85"/>
      <c r="BH421" s="85"/>
    </row>
    <row r="422" spans="1:60" x14ac:dyDescent="0.3">
      <c r="A422" s="70" t="s">
        <v>1877</v>
      </c>
      <c r="B422" s="70" t="s">
        <v>1877</v>
      </c>
      <c r="C422" s="71"/>
      <c r="D422" s="72"/>
      <c r="E422" s="73"/>
      <c r="F422" s="74"/>
      <c r="G422" s="71"/>
      <c r="H422" s="75"/>
      <c r="I422" s="76"/>
      <c r="J422" s="76"/>
      <c r="K422" s="36"/>
      <c r="L422" s="83"/>
      <c r="M422" s="83"/>
      <c r="N422" s="78"/>
      <c r="O422" s="85" t="s">
        <v>179</v>
      </c>
      <c r="P422" s="87">
        <v>43863.695057870369</v>
      </c>
      <c r="Q422" s="85" t="s">
        <v>1966</v>
      </c>
      <c r="R422" s="85"/>
      <c r="S422" s="85"/>
      <c r="T422" s="85" t="s">
        <v>442</v>
      </c>
      <c r="U422" s="85"/>
      <c r="V422" s="88" t="s">
        <v>2136</v>
      </c>
      <c r="W422" s="87">
        <v>43863.695057870369</v>
      </c>
      <c r="X422" s="90">
        <v>43863</v>
      </c>
      <c r="Y422" s="91" t="s">
        <v>2497</v>
      </c>
      <c r="Z422" s="88" t="s">
        <v>2883</v>
      </c>
      <c r="AA422" s="85"/>
      <c r="AB422" s="85"/>
      <c r="AC422" s="91" t="s">
        <v>3268</v>
      </c>
      <c r="AD422" s="85"/>
      <c r="AE422" s="85" t="b">
        <v>0</v>
      </c>
      <c r="AF422" s="85">
        <v>0</v>
      </c>
      <c r="AG422" s="91" t="s">
        <v>778</v>
      </c>
      <c r="AH422" s="85" t="b">
        <v>0</v>
      </c>
      <c r="AI422" s="85" t="s">
        <v>782</v>
      </c>
      <c r="AJ422" s="85"/>
      <c r="AK422" s="91" t="s">
        <v>778</v>
      </c>
      <c r="AL422" s="85" t="b">
        <v>0</v>
      </c>
      <c r="AM422" s="85">
        <v>0</v>
      </c>
      <c r="AN422" s="91" t="s">
        <v>778</v>
      </c>
      <c r="AO422" s="85" t="s">
        <v>786</v>
      </c>
      <c r="AP422" s="85" t="b">
        <v>0</v>
      </c>
      <c r="AQ422" s="91" t="s">
        <v>3268</v>
      </c>
      <c r="AR422" s="85" t="s">
        <v>179</v>
      </c>
      <c r="AS422" s="85">
        <v>0</v>
      </c>
      <c r="AT422" s="85">
        <v>0</v>
      </c>
      <c r="AU422" s="85"/>
      <c r="AV422" s="85"/>
      <c r="AW422" s="85"/>
      <c r="AX422" s="85"/>
      <c r="AY422" s="85"/>
      <c r="AZ422" s="85"/>
      <c r="BA422" s="85"/>
      <c r="BB422" s="85"/>
      <c r="BC422" s="85"/>
      <c r="BD422" s="85"/>
      <c r="BE422" s="85"/>
      <c r="BF422" s="85"/>
      <c r="BG422" s="85"/>
      <c r="BH422" s="85"/>
    </row>
    <row r="423" spans="1:60" x14ac:dyDescent="0.3">
      <c r="A423" s="70" t="s">
        <v>287</v>
      </c>
      <c r="B423" s="70" t="s">
        <v>1881</v>
      </c>
      <c r="C423" s="71"/>
      <c r="D423" s="72"/>
      <c r="E423" s="73"/>
      <c r="F423" s="74"/>
      <c r="G423" s="71"/>
      <c r="H423" s="75"/>
      <c r="I423" s="76"/>
      <c r="J423" s="76"/>
      <c r="K423" s="36"/>
      <c r="L423" s="83"/>
      <c r="M423" s="83"/>
      <c r="N423" s="78"/>
      <c r="O423" s="85" t="s">
        <v>418</v>
      </c>
      <c r="P423" s="87">
        <v>43863.696192129632</v>
      </c>
      <c r="Q423" s="85" t="s">
        <v>1902</v>
      </c>
      <c r="R423" s="85"/>
      <c r="S423" s="85"/>
      <c r="T423" s="85" t="s">
        <v>442</v>
      </c>
      <c r="U423" s="85"/>
      <c r="V423" s="88" t="s">
        <v>515</v>
      </c>
      <c r="W423" s="87">
        <v>43863.696192129632</v>
      </c>
      <c r="X423" s="90">
        <v>43863</v>
      </c>
      <c r="Y423" s="91" t="s">
        <v>2498</v>
      </c>
      <c r="Z423" s="88" t="s">
        <v>2884</v>
      </c>
      <c r="AA423" s="85"/>
      <c r="AB423" s="85"/>
      <c r="AC423" s="91" t="s">
        <v>3269</v>
      </c>
      <c r="AD423" s="85"/>
      <c r="AE423" s="85" t="b">
        <v>0</v>
      </c>
      <c r="AF423" s="85">
        <v>0</v>
      </c>
      <c r="AG423" s="91" t="s">
        <v>778</v>
      </c>
      <c r="AH423" s="85" t="b">
        <v>0</v>
      </c>
      <c r="AI423" s="85" t="s">
        <v>782</v>
      </c>
      <c r="AJ423" s="85"/>
      <c r="AK423" s="91" t="s">
        <v>778</v>
      </c>
      <c r="AL423" s="85" t="b">
        <v>0</v>
      </c>
      <c r="AM423" s="85">
        <v>59</v>
      </c>
      <c r="AN423" s="91" t="s">
        <v>3276</v>
      </c>
      <c r="AO423" s="85" t="s">
        <v>786</v>
      </c>
      <c r="AP423" s="85" t="b">
        <v>0</v>
      </c>
      <c r="AQ423" s="91" t="s">
        <v>3276</v>
      </c>
      <c r="AR423" s="85" t="s">
        <v>179</v>
      </c>
      <c r="AS423" s="85">
        <v>0</v>
      </c>
      <c r="AT423" s="85">
        <v>0</v>
      </c>
      <c r="AU423" s="85"/>
      <c r="AV423" s="85"/>
      <c r="AW423" s="85"/>
      <c r="AX423" s="85"/>
      <c r="AY423" s="85"/>
      <c r="AZ423" s="85"/>
      <c r="BA423" s="85"/>
      <c r="BB423" s="85"/>
      <c r="BC423" s="85"/>
      <c r="BD423" s="85"/>
      <c r="BE423" s="85"/>
      <c r="BF423" s="85"/>
      <c r="BG423" s="85"/>
      <c r="BH423" s="85"/>
    </row>
    <row r="424" spans="1:60" x14ac:dyDescent="0.3">
      <c r="A424" s="70" t="s">
        <v>1878</v>
      </c>
      <c r="B424" s="70" t="s">
        <v>1878</v>
      </c>
      <c r="C424" s="71"/>
      <c r="D424" s="72"/>
      <c r="E424" s="73"/>
      <c r="F424" s="74"/>
      <c r="G424" s="71"/>
      <c r="H424" s="75"/>
      <c r="I424" s="76"/>
      <c r="J424" s="76"/>
      <c r="K424" s="36"/>
      <c r="L424" s="83"/>
      <c r="M424" s="83"/>
      <c r="N424" s="78"/>
      <c r="O424" s="85" t="s">
        <v>179</v>
      </c>
      <c r="P424" s="87">
        <v>43863.537476851852</v>
      </c>
      <c r="Q424" s="85" t="s">
        <v>1959</v>
      </c>
      <c r="R424" s="85"/>
      <c r="S424" s="85"/>
      <c r="T424" s="85" t="s">
        <v>442</v>
      </c>
      <c r="U424" s="85"/>
      <c r="V424" s="88" t="s">
        <v>2137</v>
      </c>
      <c r="W424" s="87">
        <v>43863.537476851852</v>
      </c>
      <c r="X424" s="90">
        <v>43863</v>
      </c>
      <c r="Y424" s="91" t="s">
        <v>2499</v>
      </c>
      <c r="Z424" s="88" t="s">
        <v>2885</v>
      </c>
      <c r="AA424" s="85"/>
      <c r="AB424" s="85"/>
      <c r="AC424" s="91" t="s">
        <v>3270</v>
      </c>
      <c r="AD424" s="85"/>
      <c r="AE424" s="85" t="b">
        <v>0</v>
      </c>
      <c r="AF424" s="85">
        <v>3</v>
      </c>
      <c r="AG424" s="91" t="s">
        <v>778</v>
      </c>
      <c r="AH424" s="85" t="b">
        <v>0</v>
      </c>
      <c r="AI424" s="85" t="s">
        <v>782</v>
      </c>
      <c r="AJ424" s="85"/>
      <c r="AK424" s="91" t="s">
        <v>778</v>
      </c>
      <c r="AL424" s="85" t="b">
        <v>0</v>
      </c>
      <c r="AM424" s="85">
        <v>2</v>
      </c>
      <c r="AN424" s="91" t="s">
        <v>778</v>
      </c>
      <c r="AO424" s="85" t="s">
        <v>786</v>
      </c>
      <c r="AP424" s="85" t="b">
        <v>0</v>
      </c>
      <c r="AQ424" s="91" t="s">
        <v>3270</v>
      </c>
      <c r="AR424" s="85" t="s">
        <v>179</v>
      </c>
      <c r="AS424" s="85">
        <v>0</v>
      </c>
      <c r="AT424" s="85">
        <v>0</v>
      </c>
      <c r="AU424" s="85"/>
      <c r="AV424" s="85"/>
      <c r="AW424" s="85"/>
      <c r="AX424" s="85"/>
      <c r="AY424" s="85"/>
      <c r="AZ424" s="85"/>
      <c r="BA424" s="85"/>
      <c r="BB424" s="85"/>
      <c r="BC424" s="85"/>
      <c r="BD424" s="85"/>
      <c r="BE424" s="85"/>
      <c r="BF424" s="85"/>
      <c r="BG424" s="85"/>
      <c r="BH424" s="85"/>
    </row>
    <row r="425" spans="1:60" x14ac:dyDescent="0.3">
      <c r="A425" s="70" t="s">
        <v>1879</v>
      </c>
      <c r="B425" s="70" t="s">
        <v>1878</v>
      </c>
      <c r="C425" s="71"/>
      <c r="D425" s="72"/>
      <c r="E425" s="73"/>
      <c r="F425" s="74"/>
      <c r="G425" s="71"/>
      <c r="H425" s="75"/>
      <c r="I425" s="76"/>
      <c r="J425" s="76"/>
      <c r="K425" s="36"/>
      <c r="L425" s="83"/>
      <c r="M425" s="83"/>
      <c r="N425" s="78"/>
      <c r="O425" s="85" t="s">
        <v>418</v>
      </c>
      <c r="P425" s="87">
        <v>43863.698796296296</v>
      </c>
      <c r="Q425" s="85" t="s">
        <v>1959</v>
      </c>
      <c r="R425" s="85"/>
      <c r="S425" s="85"/>
      <c r="T425" s="85"/>
      <c r="U425" s="85"/>
      <c r="V425" s="88" t="s">
        <v>2138</v>
      </c>
      <c r="W425" s="87">
        <v>43863.698796296296</v>
      </c>
      <c r="X425" s="90">
        <v>43863</v>
      </c>
      <c r="Y425" s="91" t="s">
        <v>2500</v>
      </c>
      <c r="Z425" s="88" t="s">
        <v>2886</v>
      </c>
      <c r="AA425" s="85"/>
      <c r="AB425" s="85"/>
      <c r="AC425" s="91" t="s">
        <v>3271</v>
      </c>
      <c r="AD425" s="85"/>
      <c r="AE425" s="85" t="b">
        <v>0</v>
      </c>
      <c r="AF425" s="85">
        <v>0</v>
      </c>
      <c r="AG425" s="91" t="s">
        <v>778</v>
      </c>
      <c r="AH425" s="85" t="b">
        <v>0</v>
      </c>
      <c r="AI425" s="85" t="s">
        <v>782</v>
      </c>
      <c r="AJ425" s="85"/>
      <c r="AK425" s="91" t="s">
        <v>778</v>
      </c>
      <c r="AL425" s="85" t="b">
        <v>0</v>
      </c>
      <c r="AM425" s="85">
        <v>2</v>
      </c>
      <c r="AN425" s="91" t="s">
        <v>3270</v>
      </c>
      <c r="AO425" s="85" t="s">
        <v>787</v>
      </c>
      <c r="AP425" s="85" t="b">
        <v>0</v>
      </c>
      <c r="AQ425" s="91" t="s">
        <v>3270</v>
      </c>
      <c r="AR425" s="85" t="s">
        <v>179</v>
      </c>
      <c r="AS425" s="85">
        <v>0</v>
      </c>
      <c r="AT425" s="85">
        <v>0</v>
      </c>
      <c r="AU425" s="85"/>
      <c r="AV425" s="85"/>
      <c r="AW425" s="85"/>
      <c r="AX425" s="85"/>
      <c r="AY425" s="85"/>
      <c r="AZ425" s="85"/>
      <c r="BA425" s="85"/>
      <c r="BB425" s="85"/>
      <c r="BC425" s="85"/>
      <c r="BD425" s="85"/>
      <c r="BE425" s="85"/>
      <c r="BF425" s="85"/>
      <c r="BG425" s="85"/>
      <c r="BH425" s="85"/>
    </row>
    <row r="426" spans="1:60" x14ac:dyDescent="0.3">
      <c r="A426" s="70" t="s">
        <v>352</v>
      </c>
      <c r="B426" s="70" t="s">
        <v>405</v>
      </c>
      <c r="C426" s="71"/>
      <c r="D426" s="72"/>
      <c r="E426" s="73"/>
      <c r="F426" s="74"/>
      <c r="G426" s="71"/>
      <c r="H426" s="75"/>
      <c r="I426" s="76"/>
      <c r="J426" s="76"/>
      <c r="K426" s="36"/>
      <c r="L426" s="83"/>
      <c r="M426" s="83"/>
      <c r="N426" s="78"/>
      <c r="O426" s="85" t="s">
        <v>418</v>
      </c>
      <c r="P426" s="87">
        <v>43863.699050925927</v>
      </c>
      <c r="Q426" s="85" t="s">
        <v>431</v>
      </c>
      <c r="R426" s="85"/>
      <c r="S426" s="85"/>
      <c r="T426" s="85"/>
      <c r="U426" s="85"/>
      <c r="V426" s="88" t="s">
        <v>577</v>
      </c>
      <c r="W426" s="87">
        <v>43863.699050925927</v>
      </c>
      <c r="X426" s="90">
        <v>43863</v>
      </c>
      <c r="Y426" s="91" t="s">
        <v>2501</v>
      </c>
      <c r="Z426" s="88" t="s">
        <v>2887</v>
      </c>
      <c r="AA426" s="85"/>
      <c r="AB426" s="85"/>
      <c r="AC426" s="91" t="s">
        <v>3272</v>
      </c>
      <c r="AD426" s="85"/>
      <c r="AE426" s="85" t="b">
        <v>0</v>
      </c>
      <c r="AF426" s="85">
        <v>0</v>
      </c>
      <c r="AG426" s="91" t="s">
        <v>778</v>
      </c>
      <c r="AH426" s="85" t="b">
        <v>0</v>
      </c>
      <c r="AI426" s="85" t="s">
        <v>782</v>
      </c>
      <c r="AJ426" s="85"/>
      <c r="AK426" s="91" t="s">
        <v>778</v>
      </c>
      <c r="AL426" s="85" t="b">
        <v>0</v>
      </c>
      <c r="AM426" s="85">
        <v>31</v>
      </c>
      <c r="AN426" s="91" t="s">
        <v>773</v>
      </c>
      <c r="AO426" s="85" t="s">
        <v>786</v>
      </c>
      <c r="AP426" s="85" t="b">
        <v>0</v>
      </c>
      <c r="AQ426" s="91" t="s">
        <v>773</v>
      </c>
      <c r="AR426" s="85" t="s">
        <v>179</v>
      </c>
      <c r="AS426" s="85">
        <v>0</v>
      </c>
      <c r="AT426" s="85">
        <v>0</v>
      </c>
      <c r="AU426" s="85"/>
      <c r="AV426" s="85"/>
      <c r="AW426" s="85"/>
      <c r="AX426" s="85"/>
      <c r="AY426" s="85"/>
      <c r="AZ426" s="85"/>
      <c r="BA426" s="85"/>
      <c r="BB426" s="85"/>
      <c r="BC426" s="85"/>
      <c r="BD426" s="85"/>
      <c r="BE426" s="85"/>
      <c r="BF426" s="85"/>
      <c r="BG426" s="85"/>
      <c r="BH426" s="85"/>
    </row>
    <row r="427" spans="1:60" x14ac:dyDescent="0.3">
      <c r="A427" s="70" t="s">
        <v>405</v>
      </c>
      <c r="B427" s="70" t="s">
        <v>405</v>
      </c>
      <c r="C427" s="71"/>
      <c r="D427" s="72"/>
      <c r="E427" s="73"/>
      <c r="F427" s="74"/>
      <c r="G427" s="71"/>
      <c r="H427" s="75"/>
      <c r="I427" s="76"/>
      <c r="J427" s="76"/>
      <c r="K427" s="36"/>
      <c r="L427" s="83"/>
      <c r="M427" s="83"/>
      <c r="N427" s="78"/>
      <c r="O427" s="85" t="s">
        <v>179</v>
      </c>
      <c r="P427" s="87">
        <v>43862.878993055558</v>
      </c>
      <c r="Q427" s="85" t="s">
        <v>431</v>
      </c>
      <c r="R427" s="85"/>
      <c r="S427" s="85"/>
      <c r="T427" s="85" t="s">
        <v>441</v>
      </c>
      <c r="U427" s="85"/>
      <c r="V427" s="88" t="s">
        <v>627</v>
      </c>
      <c r="W427" s="87">
        <v>43862.878993055558</v>
      </c>
      <c r="X427" s="90">
        <v>43862</v>
      </c>
      <c r="Y427" s="91" t="s">
        <v>691</v>
      </c>
      <c r="Z427" s="88" t="s">
        <v>731</v>
      </c>
      <c r="AA427" s="85"/>
      <c r="AB427" s="85"/>
      <c r="AC427" s="91" t="s">
        <v>773</v>
      </c>
      <c r="AD427" s="85"/>
      <c r="AE427" s="85" t="b">
        <v>0</v>
      </c>
      <c r="AF427" s="85">
        <v>67</v>
      </c>
      <c r="AG427" s="91" t="s">
        <v>778</v>
      </c>
      <c r="AH427" s="85" t="b">
        <v>0</v>
      </c>
      <c r="AI427" s="85" t="s">
        <v>782</v>
      </c>
      <c r="AJ427" s="85"/>
      <c r="AK427" s="91" t="s">
        <v>778</v>
      </c>
      <c r="AL427" s="85" t="b">
        <v>0</v>
      </c>
      <c r="AM427" s="85">
        <v>31</v>
      </c>
      <c r="AN427" s="91" t="s">
        <v>778</v>
      </c>
      <c r="AO427" s="85" t="s">
        <v>786</v>
      </c>
      <c r="AP427" s="85" t="b">
        <v>0</v>
      </c>
      <c r="AQ427" s="91" t="s">
        <v>773</v>
      </c>
      <c r="AR427" s="85" t="s">
        <v>179</v>
      </c>
      <c r="AS427" s="85">
        <v>0</v>
      </c>
      <c r="AT427" s="85">
        <v>0</v>
      </c>
      <c r="AU427" s="85"/>
      <c r="AV427" s="85"/>
      <c r="AW427" s="85"/>
      <c r="AX427" s="85"/>
      <c r="AY427" s="85"/>
      <c r="AZ427" s="85"/>
      <c r="BA427" s="85"/>
      <c r="BB427" s="85"/>
      <c r="BC427" s="85"/>
      <c r="BD427" s="85"/>
      <c r="BE427" s="85"/>
      <c r="BF427" s="85"/>
      <c r="BG427" s="85"/>
      <c r="BH427" s="85"/>
    </row>
    <row r="428" spans="1:60" x14ac:dyDescent="0.3">
      <c r="A428" s="70" t="s">
        <v>385</v>
      </c>
      <c r="B428" s="70" t="s">
        <v>405</v>
      </c>
      <c r="C428" s="71"/>
      <c r="D428" s="72"/>
      <c r="E428" s="73"/>
      <c r="F428" s="74"/>
      <c r="G428" s="71"/>
      <c r="H428" s="75"/>
      <c r="I428" s="76"/>
      <c r="J428" s="76"/>
      <c r="K428" s="36"/>
      <c r="L428" s="83"/>
      <c r="M428" s="83"/>
      <c r="N428" s="78"/>
      <c r="O428" s="85" t="s">
        <v>418</v>
      </c>
      <c r="P428" s="87">
        <v>43863.701898148145</v>
      </c>
      <c r="Q428" s="85" t="s">
        <v>431</v>
      </c>
      <c r="R428" s="85"/>
      <c r="S428" s="85"/>
      <c r="T428" s="85"/>
      <c r="U428" s="85"/>
      <c r="V428" s="88" t="s">
        <v>606</v>
      </c>
      <c r="W428" s="87">
        <v>43863.701898148145</v>
      </c>
      <c r="X428" s="90">
        <v>43863</v>
      </c>
      <c r="Y428" s="91" t="s">
        <v>2502</v>
      </c>
      <c r="Z428" s="88" t="s">
        <v>2888</v>
      </c>
      <c r="AA428" s="85"/>
      <c r="AB428" s="85"/>
      <c r="AC428" s="91" t="s">
        <v>3273</v>
      </c>
      <c r="AD428" s="85"/>
      <c r="AE428" s="85" t="b">
        <v>0</v>
      </c>
      <c r="AF428" s="85">
        <v>0</v>
      </c>
      <c r="AG428" s="91" t="s">
        <v>778</v>
      </c>
      <c r="AH428" s="85" t="b">
        <v>0</v>
      </c>
      <c r="AI428" s="85" t="s">
        <v>782</v>
      </c>
      <c r="AJ428" s="85"/>
      <c r="AK428" s="91" t="s">
        <v>778</v>
      </c>
      <c r="AL428" s="85" t="b">
        <v>0</v>
      </c>
      <c r="AM428" s="85">
        <v>31</v>
      </c>
      <c r="AN428" s="91" t="s">
        <v>773</v>
      </c>
      <c r="AO428" s="85" t="s">
        <v>787</v>
      </c>
      <c r="AP428" s="85" t="b">
        <v>0</v>
      </c>
      <c r="AQ428" s="91" t="s">
        <v>773</v>
      </c>
      <c r="AR428" s="85" t="s">
        <v>179</v>
      </c>
      <c r="AS428" s="85">
        <v>0</v>
      </c>
      <c r="AT428" s="85">
        <v>0</v>
      </c>
      <c r="AU428" s="85"/>
      <c r="AV428" s="85"/>
      <c r="AW428" s="85"/>
      <c r="AX428" s="85"/>
      <c r="AY428" s="85"/>
      <c r="AZ428" s="85"/>
      <c r="BA428" s="85"/>
      <c r="BB428" s="85"/>
      <c r="BC428" s="85"/>
      <c r="BD428" s="85"/>
      <c r="BE428" s="85"/>
      <c r="BF428" s="85"/>
      <c r="BG428" s="85"/>
      <c r="BH428" s="85"/>
    </row>
    <row r="429" spans="1:60" x14ac:dyDescent="0.3">
      <c r="A429" s="70" t="s">
        <v>1880</v>
      </c>
      <c r="B429" s="70" t="s">
        <v>1880</v>
      </c>
      <c r="C429" s="71"/>
      <c r="D429" s="72"/>
      <c r="E429" s="73"/>
      <c r="F429" s="74"/>
      <c r="G429" s="71"/>
      <c r="H429" s="75"/>
      <c r="I429" s="76"/>
      <c r="J429" s="76"/>
      <c r="K429" s="36"/>
      <c r="L429" s="83"/>
      <c r="M429" s="83"/>
      <c r="N429" s="78"/>
      <c r="O429" s="85" t="s">
        <v>179</v>
      </c>
      <c r="P429" s="87">
        <v>43863.668819444443</v>
      </c>
      <c r="Q429" s="85" t="s">
        <v>1967</v>
      </c>
      <c r="R429" s="85"/>
      <c r="S429" s="85"/>
      <c r="T429" s="85" t="s">
        <v>442</v>
      </c>
      <c r="U429" s="85"/>
      <c r="V429" s="88" t="s">
        <v>2139</v>
      </c>
      <c r="W429" s="87">
        <v>43863.668819444443</v>
      </c>
      <c r="X429" s="90">
        <v>43863</v>
      </c>
      <c r="Y429" s="91" t="s">
        <v>2503</v>
      </c>
      <c r="Z429" s="88" t="s">
        <v>2889</v>
      </c>
      <c r="AA429" s="85"/>
      <c r="AB429" s="85"/>
      <c r="AC429" s="91" t="s">
        <v>3274</v>
      </c>
      <c r="AD429" s="85"/>
      <c r="AE429" s="85" t="b">
        <v>0</v>
      </c>
      <c r="AF429" s="85">
        <v>0</v>
      </c>
      <c r="AG429" s="91" t="s">
        <v>778</v>
      </c>
      <c r="AH429" s="85" t="b">
        <v>0</v>
      </c>
      <c r="AI429" s="85" t="s">
        <v>782</v>
      </c>
      <c r="AJ429" s="85"/>
      <c r="AK429" s="91" t="s">
        <v>778</v>
      </c>
      <c r="AL429" s="85" t="b">
        <v>0</v>
      </c>
      <c r="AM429" s="85">
        <v>1</v>
      </c>
      <c r="AN429" s="91" t="s">
        <v>778</v>
      </c>
      <c r="AO429" s="85" t="s">
        <v>786</v>
      </c>
      <c r="AP429" s="85" t="b">
        <v>0</v>
      </c>
      <c r="AQ429" s="91" t="s">
        <v>3274</v>
      </c>
      <c r="AR429" s="85" t="s">
        <v>179</v>
      </c>
      <c r="AS429" s="85">
        <v>0</v>
      </c>
      <c r="AT429" s="85">
        <v>0</v>
      </c>
      <c r="AU429" s="85"/>
      <c r="AV429" s="85"/>
      <c r="AW429" s="85"/>
      <c r="AX429" s="85"/>
      <c r="AY429" s="85"/>
      <c r="AZ429" s="85"/>
      <c r="BA429" s="85"/>
      <c r="BB429" s="85"/>
      <c r="BC429" s="85"/>
      <c r="BD429" s="85"/>
      <c r="BE429" s="85"/>
      <c r="BF429" s="85"/>
      <c r="BG429" s="85"/>
      <c r="BH429" s="85"/>
    </row>
    <row r="430" spans="1:60" x14ac:dyDescent="0.3">
      <c r="A430" s="70" t="s">
        <v>294</v>
      </c>
      <c r="B430" s="70" t="s">
        <v>1880</v>
      </c>
      <c r="C430" s="71"/>
      <c r="D430" s="72"/>
      <c r="E430" s="73"/>
      <c r="F430" s="74"/>
      <c r="G430" s="71"/>
      <c r="H430" s="75"/>
      <c r="I430" s="76"/>
      <c r="J430" s="76"/>
      <c r="K430" s="36"/>
      <c r="L430" s="83"/>
      <c r="M430" s="83"/>
      <c r="N430" s="78"/>
      <c r="O430" s="85" t="s">
        <v>418</v>
      </c>
      <c r="P430" s="87">
        <v>43863.706909722219</v>
      </c>
      <c r="Q430" s="85" t="s">
        <v>1967</v>
      </c>
      <c r="R430" s="85"/>
      <c r="S430" s="85"/>
      <c r="T430" s="85"/>
      <c r="U430" s="85"/>
      <c r="V430" s="88" t="s">
        <v>522</v>
      </c>
      <c r="W430" s="87">
        <v>43863.706909722219</v>
      </c>
      <c r="X430" s="90">
        <v>43863</v>
      </c>
      <c r="Y430" s="91" t="s">
        <v>2504</v>
      </c>
      <c r="Z430" s="88" t="s">
        <v>2890</v>
      </c>
      <c r="AA430" s="85"/>
      <c r="AB430" s="85"/>
      <c r="AC430" s="91" t="s">
        <v>3275</v>
      </c>
      <c r="AD430" s="85"/>
      <c r="AE430" s="85" t="b">
        <v>0</v>
      </c>
      <c r="AF430" s="85">
        <v>0</v>
      </c>
      <c r="AG430" s="91" t="s">
        <v>778</v>
      </c>
      <c r="AH430" s="85" t="b">
        <v>0</v>
      </c>
      <c r="AI430" s="85" t="s">
        <v>782</v>
      </c>
      <c r="AJ430" s="85"/>
      <c r="AK430" s="91" t="s">
        <v>778</v>
      </c>
      <c r="AL430" s="85" t="b">
        <v>0</v>
      </c>
      <c r="AM430" s="85">
        <v>1</v>
      </c>
      <c r="AN430" s="91" t="s">
        <v>3274</v>
      </c>
      <c r="AO430" s="85" t="s">
        <v>786</v>
      </c>
      <c r="AP430" s="85" t="b">
        <v>0</v>
      </c>
      <c r="AQ430" s="91" t="s">
        <v>3274</v>
      </c>
      <c r="AR430" s="85" t="s">
        <v>179</v>
      </c>
      <c r="AS430" s="85">
        <v>0</v>
      </c>
      <c r="AT430" s="85">
        <v>0</v>
      </c>
      <c r="AU430" s="85"/>
      <c r="AV430" s="85"/>
      <c r="AW430" s="85"/>
      <c r="AX430" s="85"/>
      <c r="AY430" s="85"/>
      <c r="AZ430" s="85"/>
      <c r="BA430" s="85"/>
      <c r="BB430" s="85"/>
      <c r="BC430" s="85"/>
      <c r="BD430" s="85"/>
      <c r="BE430" s="85"/>
      <c r="BF430" s="85"/>
      <c r="BG430" s="85"/>
      <c r="BH430" s="85"/>
    </row>
    <row r="431" spans="1:60" x14ac:dyDescent="0.3">
      <c r="A431" s="70" t="s">
        <v>1881</v>
      </c>
      <c r="B431" s="70" t="s">
        <v>1881</v>
      </c>
      <c r="C431" s="71"/>
      <c r="D431" s="72"/>
      <c r="E431" s="73"/>
      <c r="F431" s="74"/>
      <c r="G431" s="71"/>
      <c r="H431" s="75"/>
      <c r="I431" s="76"/>
      <c r="J431" s="76"/>
      <c r="K431" s="36"/>
      <c r="L431" s="83"/>
      <c r="M431" s="83"/>
      <c r="N431" s="78"/>
      <c r="O431" s="85" t="s">
        <v>179</v>
      </c>
      <c r="P431" s="87">
        <v>43862.816527777781</v>
      </c>
      <c r="Q431" s="85" t="s">
        <v>1902</v>
      </c>
      <c r="R431" s="85"/>
      <c r="S431" s="85"/>
      <c r="T431" s="85" t="s">
        <v>442</v>
      </c>
      <c r="U431" s="85"/>
      <c r="V431" s="88" t="s">
        <v>2140</v>
      </c>
      <c r="W431" s="87">
        <v>43862.816527777781</v>
      </c>
      <c r="X431" s="90">
        <v>43862</v>
      </c>
      <c r="Y431" s="91" t="s">
        <v>2505</v>
      </c>
      <c r="Z431" s="88" t="s">
        <v>2891</v>
      </c>
      <c r="AA431" s="85"/>
      <c r="AB431" s="85"/>
      <c r="AC431" s="91" t="s">
        <v>3276</v>
      </c>
      <c r="AD431" s="85"/>
      <c r="AE431" s="85" t="b">
        <v>0</v>
      </c>
      <c r="AF431" s="85">
        <v>170</v>
      </c>
      <c r="AG431" s="91" t="s">
        <v>778</v>
      </c>
      <c r="AH431" s="85" t="b">
        <v>0</v>
      </c>
      <c r="AI431" s="85" t="s">
        <v>782</v>
      </c>
      <c r="AJ431" s="85"/>
      <c r="AK431" s="91" t="s">
        <v>778</v>
      </c>
      <c r="AL431" s="85" t="b">
        <v>0</v>
      </c>
      <c r="AM431" s="85">
        <v>59</v>
      </c>
      <c r="AN431" s="91" t="s">
        <v>778</v>
      </c>
      <c r="AO431" s="85" t="s">
        <v>786</v>
      </c>
      <c r="AP431" s="85" t="b">
        <v>0</v>
      </c>
      <c r="AQ431" s="91" t="s">
        <v>3276</v>
      </c>
      <c r="AR431" s="85" t="s">
        <v>179</v>
      </c>
      <c r="AS431" s="85">
        <v>0</v>
      </c>
      <c r="AT431" s="85">
        <v>0</v>
      </c>
      <c r="AU431" s="85"/>
      <c r="AV431" s="85"/>
      <c r="AW431" s="85"/>
      <c r="AX431" s="85"/>
      <c r="AY431" s="85"/>
      <c r="AZ431" s="85"/>
      <c r="BA431" s="85"/>
      <c r="BB431" s="85"/>
      <c r="BC431" s="85"/>
      <c r="BD431" s="85"/>
      <c r="BE431" s="85"/>
      <c r="BF431" s="85"/>
      <c r="BG431" s="85"/>
      <c r="BH431" s="85"/>
    </row>
    <row r="432" spans="1:60" x14ac:dyDescent="0.3">
      <c r="A432" s="93" t="s">
        <v>307</v>
      </c>
      <c r="B432" s="93" t="s">
        <v>1881</v>
      </c>
      <c r="C432" s="94"/>
      <c r="D432" s="95"/>
      <c r="E432" s="110"/>
      <c r="F432" s="96"/>
      <c r="G432" s="94"/>
      <c r="H432" s="97"/>
      <c r="I432" s="98"/>
      <c r="J432" s="98"/>
      <c r="K432" s="69"/>
      <c r="L432" s="111"/>
      <c r="M432" s="111"/>
      <c r="N432" s="107"/>
      <c r="O432" s="112" t="s">
        <v>418</v>
      </c>
      <c r="P432" s="113">
        <v>43863.711562500001</v>
      </c>
      <c r="Q432" s="112" t="s">
        <v>1902</v>
      </c>
      <c r="R432" s="112"/>
      <c r="S432" s="112"/>
      <c r="T432" s="112" t="s">
        <v>442</v>
      </c>
      <c r="U432" s="112"/>
      <c r="V432" s="114" t="s">
        <v>534</v>
      </c>
      <c r="W432" s="113">
        <v>43863.711562500001</v>
      </c>
      <c r="X432" s="115">
        <v>43863</v>
      </c>
      <c r="Y432" s="116" t="s">
        <v>2506</v>
      </c>
      <c r="Z432" s="114" t="s">
        <v>2892</v>
      </c>
      <c r="AA432" s="112"/>
      <c r="AB432" s="112"/>
      <c r="AC432" s="116" t="s">
        <v>3277</v>
      </c>
      <c r="AD432" s="112"/>
      <c r="AE432" s="112" t="b">
        <v>0</v>
      </c>
      <c r="AF432" s="112">
        <v>0</v>
      </c>
      <c r="AG432" s="116" t="s">
        <v>778</v>
      </c>
      <c r="AH432" s="112" t="b">
        <v>0</v>
      </c>
      <c r="AI432" s="112" t="s">
        <v>782</v>
      </c>
      <c r="AJ432" s="112"/>
      <c r="AK432" s="116" t="s">
        <v>778</v>
      </c>
      <c r="AL432" s="112" t="b">
        <v>0</v>
      </c>
      <c r="AM432" s="112">
        <v>59</v>
      </c>
      <c r="AN432" s="116" t="s">
        <v>3276</v>
      </c>
      <c r="AO432" s="112" t="s">
        <v>786</v>
      </c>
      <c r="AP432" s="112" t="b">
        <v>0</v>
      </c>
      <c r="AQ432" s="116" t="s">
        <v>3276</v>
      </c>
      <c r="AR432" s="112" t="s">
        <v>179</v>
      </c>
      <c r="AS432" s="112">
        <v>0</v>
      </c>
      <c r="AT432" s="112">
        <v>0</v>
      </c>
      <c r="AU432" s="112"/>
      <c r="AV432" s="112"/>
      <c r="AW432" s="112"/>
      <c r="AX432" s="112"/>
      <c r="AY432" s="112"/>
      <c r="AZ432" s="112"/>
      <c r="BA432" s="112"/>
      <c r="BB432" s="112"/>
      <c r="BC432" s="112"/>
      <c r="BD432" s="112"/>
      <c r="BE432" s="112"/>
      <c r="BF432" s="112"/>
      <c r="BG432" s="112"/>
      <c r="BH432" s="112"/>
    </row>
    <row r="433" spans="1:11" x14ac:dyDescent="0.3">
      <c r="A433"/>
      <c r="B433"/>
      <c r="C433"/>
      <c r="D433"/>
      <c r="E433"/>
      <c r="F433"/>
      <c r="G433"/>
      <c r="H433"/>
      <c r="I433"/>
      <c r="J433"/>
      <c r="K433"/>
    </row>
    <row r="434" spans="1:11" x14ac:dyDescent="0.3">
      <c r="A434"/>
      <c r="B434"/>
      <c r="C434"/>
      <c r="D434"/>
      <c r="E434"/>
      <c r="F434"/>
      <c r="G434"/>
      <c r="H434"/>
      <c r="I434"/>
      <c r="J434"/>
      <c r="K434"/>
    </row>
    <row r="435" spans="1:11" x14ac:dyDescent="0.3">
      <c r="A435"/>
      <c r="B435"/>
      <c r="C435"/>
      <c r="D435"/>
      <c r="E435"/>
      <c r="F435"/>
      <c r="G435"/>
      <c r="H435"/>
      <c r="I435"/>
      <c r="J435"/>
      <c r="K435"/>
    </row>
    <row r="436" spans="1:11" x14ac:dyDescent="0.3">
      <c r="A436"/>
      <c r="B436"/>
      <c r="C436"/>
      <c r="D436"/>
      <c r="E436"/>
      <c r="F436"/>
      <c r="G436"/>
      <c r="H436"/>
      <c r="I436"/>
      <c r="J436"/>
      <c r="K436"/>
    </row>
    <row r="437" spans="1:11" x14ac:dyDescent="0.3">
      <c r="A437"/>
      <c r="B437"/>
      <c r="C437"/>
      <c r="D437"/>
      <c r="E437"/>
      <c r="F437"/>
      <c r="G437"/>
      <c r="H437"/>
      <c r="I437"/>
      <c r="J437"/>
      <c r="K437"/>
    </row>
    <row r="438" spans="1:11" x14ac:dyDescent="0.3">
      <c r="A438"/>
      <c r="B438"/>
      <c r="C438"/>
      <c r="D438"/>
      <c r="E438"/>
      <c r="F438"/>
      <c r="G438"/>
      <c r="H438"/>
      <c r="I438"/>
      <c r="J438"/>
      <c r="K438"/>
    </row>
    <row r="439" spans="1:11" x14ac:dyDescent="0.3">
      <c r="A439"/>
      <c r="B439"/>
      <c r="C439"/>
      <c r="D439"/>
      <c r="E439"/>
      <c r="F439"/>
      <c r="G439"/>
      <c r="H439"/>
      <c r="I439"/>
      <c r="J439"/>
      <c r="K439"/>
    </row>
    <row r="440" spans="1:11" x14ac:dyDescent="0.3">
      <c r="A440"/>
      <c r="B440"/>
      <c r="C440"/>
      <c r="D440"/>
      <c r="E440"/>
      <c r="F440"/>
      <c r="G440"/>
      <c r="H440"/>
      <c r="I440"/>
      <c r="J440"/>
      <c r="K440"/>
    </row>
    <row r="441" spans="1:11" x14ac:dyDescent="0.3">
      <c r="A441"/>
      <c r="B441"/>
      <c r="C441"/>
      <c r="D441"/>
      <c r="E441"/>
      <c r="F441"/>
      <c r="G441"/>
      <c r="H441"/>
      <c r="I441"/>
      <c r="J441"/>
      <c r="K441"/>
    </row>
    <row r="442" spans="1:11" x14ac:dyDescent="0.3">
      <c r="A442"/>
      <c r="B442"/>
      <c r="C442"/>
      <c r="D442"/>
      <c r="E442"/>
      <c r="F442"/>
      <c r="G442"/>
      <c r="H442"/>
      <c r="I442"/>
      <c r="J442"/>
      <c r="K442"/>
    </row>
    <row r="443" spans="1:11" x14ac:dyDescent="0.3">
      <c r="A443"/>
      <c r="B443"/>
      <c r="C443"/>
      <c r="D443"/>
      <c r="E443"/>
      <c r="F443"/>
      <c r="G443"/>
      <c r="H443"/>
      <c r="I443"/>
      <c r="J443"/>
      <c r="K443"/>
    </row>
    <row r="444" spans="1:11" x14ac:dyDescent="0.3">
      <c r="A444"/>
      <c r="B444"/>
      <c r="C444"/>
      <c r="D444"/>
      <c r="E444"/>
      <c r="F444"/>
      <c r="G444"/>
      <c r="H444"/>
      <c r="I444"/>
      <c r="J444"/>
      <c r="K444"/>
    </row>
    <row r="445" spans="1:11" x14ac:dyDescent="0.3">
      <c r="A445"/>
      <c r="B445"/>
      <c r="C445"/>
      <c r="D445"/>
      <c r="E445"/>
      <c r="F445"/>
      <c r="G445"/>
      <c r="H445"/>
      <c r="I445"/>
      <c r="J445"/>
      <c r="K445"/>
    </row>
    <row r="446" spans="1:11" x14ac:dyDescent="0.3">
      <c r="A446"/>
      <c r="B446"/>
      <c r="C446"/>
      <c r="D446"/>
      <c r="E446"/>
      <c r="F446"/>
      <c r="G446"/>
      <c r="H446"/>
      <c r="I446"/>
      <c r="J446"/>
      <c r="K446"/>
    </row>
    <row r="447" spans="1:11" x14ac:dyDescent="0.3">
      <c r="A447"/>
      <c r="B447"/>
      <c r="C447"/>
      <c r="D447"/>
      <c r="E447"/>
      <c r="F447"/>
      <c r="G447"/>
      <c r="H447"/>
      <c r="I447"/>
      <c r="J447"/>
      <c r="K447"/>
    </row>
    <row r="448" spans="1:11" x14ac:dyDescent="0.3">
      <c r="A448"/>
      <c r="B448"/>
      <c r="C448"/>
      <c r="D448"/>
      <c r="E448"/>
      <c r="F448"/>
      <c r="G448"/>
      <c r="H448"/>
      <c r="I448"/>
      <c r="J448"/>
      <c r="K448"/>
    </row>
    <row r="449" spans="1:11" x14ac:dyDescent="0.3">
      <c r="A449"/>
      <c r="B449"/>
      <c r="C449"/>
      <c r="D449"/>
      <c r="E449"/>
      <c r="F449"/>
      <c r="G449"/>
      <c r="H449"/>
      <c r="I449"/>
      <c r="J449"/>
      <c r="K449"/>
    </row>
    <row r="450" spans="1:11" x14ac:dyDescent="0.3">
      <c r="A450"/>
      <c r="B450"/>
      <c r="C450"/>
      <c r="D450"/>
      <c r="E450"/>
      <c r="F450"/>
      <c r="G450"/>
      <c r="H450"/>
      <c r="I450"/>
      <c r="J450"/>
      <c r="K450"/>
    </row>
    <row r="451" spans="1:11" x14ac:dyDescent="0.3">
      <c r="A451"/>
      <c r="B451"/>
      <c r="C451"/>
      <c r="D451"/>
      <c r="E451"/>
      <c r="F451"/>
      <c r="G451"/>
      <c r="H451"/>
      <c r="I451"/>
      <c r="J451"/>
      <c r="K451"/>
    </row>
    <row r="452" spans="1:11" x14ac:dyDescent="0.3">
      <c r="A452"/>
      <c r="B452"/>
      <c r="C452"/>
      <c r="D452"/>
      <c r="E452"/>
      <c r="F452"/>
      <c r="G452"/>
      <c r="H452"/>
      <c r="I452"/>
      <c r="J452"/>
      <c r="K452"/>
    </row>
    <row r="453" spans="1:11" x14ac:dyDescent="0.3">
      <c r="A453"/>
      <c r="B453"/>
      <c r="C453"/>
      <c r="D453"/>
      <c r="E453"/>
      <c r="F453"/>
      <c r="G453"/>
      <c r="H453"/>
      <c r="I453"/>
      <c r="J453"/>
      <c r="K453"/>
    </row>
    <row r="454" spans="1:11" x14ac:dyDescent="0.3">
      <c r="A454"/>
      <c r="B454"/>
      <c r="C454"/>
      <c r="D454"/>
      <c r="E454"/>
      <c r="F454"/>
      <c r="G454"/>
      <c r="H454"/>
      <c r="I454"/>
      <c r="J454"/>
      <c r="K454"/>
    </row>
    <row r="455" spans="1:11" x14ac:dyDescent="0.3">
      <c r="A455"/>
      <c r="B455"/>
      <c r="C455"/>
      <c r="D455"/>
      <c r="E455"/>
      <c r="F455"/>
      <c r="G455"/>
      <c r="H455"/>
      <c r="I455"/>
      <c r="J455"/>
      <c r="K455"/>
    </row>
    <row r="456" spans="1:11" x14ac:dyDescent="0.3">
      <c r="A456"/>
      <c r="B456"/>
      <c r="C456"/>
      <c r="D456"/>
      <c r="E456"/>
      <c r="F456"/>
      <c r="G456"/>
      <c r="H456"/>
      <c r="I456"/>
      <c r="J456"/>
      <c r="K456"/>
    </row>
    <row r="457" spans="1:11" x14ac:dyDescent="0.3">
      <c r="A457"/>
      <c r="B457"/>
      <c r="C457"/>
      <c r="D457"/>
      <c r="E457"/>
      <c r="F457"/>
      <c r="G457"/>
      <c r="H457"/>
      <c r="I457"/>
      <c r="J457"/>
      <c r="K457"/>
    </row>
    <row r="458" spans="1:11" x14ac:dyDescent="0.3">
      <c r="A458"/>
      <c r="B458"/>
      <c r="C458"/>
      <c r="D458"/>
      <c r="E458"/>
      <c r="F458"/>
      <c r="G458"/>
      <c r="H458"/>
      <c r="I458"/>
      <c r="J458"/>
      <c r="K458"/>
    </row>
    <row r="459" spans="1:11" x14ac:dyDescent="0.3">
      <c r="A459"/>
      <c r="B459"/>
      <c r="C459"/>
      <c r="D459"/>
      <c r="E459"/>
      <c r="F459"/>
      <c r="G459"/>
      <c r="H459"/>
      <c r="I459"/>
      <c r="J459"/>
      <c r="K459"/>
    </row>
    <row r="460" spans="1:11" x14ac:dyDescent="0.3">
      <c r="A460"/>
      <c r="B460"/>
      <c r="C460"/>
      <c r="D460"/>
      <c r="E460"/>
      <c r="F460"/>
      <c r="G460"/>
      <c r="H460"/>
      <c r="I460"/>
      <c r="J460"/>
      <c r="K460"/>
    </row>
    <row r="461" spans="1:11" x14ac:dyDescent="0.3">
      <c r="A461"/>
      <c r="B461"/>
      <c r="C461"/>
      <c r="D461"/>
      <c r="E461"/>
      <c r="F461"/>
      <c r="G461"/>
      <c r="H461"/>
      <c r="I461"/>
      <c r="J461"/>
      <c r="K461"/>
    </row>
    <row r="462" spans="1:11" x14ac:dyDescent="0.3">
      <c r="A462"/>
      <c r="B462"/>
      <c r="C462"/>
      <c r="D462"/>
      <c r="E462"/>
      <c r="F462"/>
      <c r="G462"/>
      <c r="H462"/>
      <c r="I462"/>
      <c r="J462"/>
      <c r="K462"/>
    </row>
    <row r="463" spans="1:11" x14ac:dyDescent="0.3">
      <c r="A463"/>
      <c r="B463"/>
      <c r="C463"/>
      <c r="D463"/>
      <c r="E463"/>
      <c r="F463"/>
      <c r="G463"/>
      <c r="H463"/>
      <c r="I463"/>
      <c r="J463"/>
      <c r="K463"/>
    </row>
    <row r="464" spans="1:11" x14ac:dyDescent="0.3">
      <c r="A464"/>
      <c r="B464"/>
      <c r="C464"/>
      <c r="D464"/>
      <c r="E464"/>
      <c r="F464"/>
      <c r="G464"/>
      <c r="H464"/>
      <c r="I464"/>
      <c r="J464"/>
      <c r="K464"/>
    </row>
    <row r="465" spans="1:11" x14ac:dyDescent="0.3">
      <c r="A465"/>
      <c r="B465"/>
      <c r="C465"/>
      <c r="D465"/>
      <c r="E465"/>
      <c r="F465"/>
      <c r="G465"/>
      <c r="H465"/>
      <c r="I465"/>
      <c r="J465"/>
      <c r="K465"/>
    </row>
    <row r="466" spans="1:11" x14ac:dyDescent="0.3">
      <c r="A466"/>
      <c r="B466"/>
      <c r="C466"/>
      <c r="D466"/>
      <c r="E466"/>
      <c r="F466"/>
      <c r="G466"/>
      <c r="H466"/>
      <c r="I466"/>
      <c r="J466"/>
      <c r="K466"/>
    </row>
    <row r="467" spans="1:11" x14ac:dyDescent="0.3">
      <c r="A467"/>
      <c r="B467"/>
      <c r="C467"/>
      <c r="D467"/>
      <c r="E467"/>
      <c r="F467"/>
      <c r="G467"/>
      <c r="H467"/>
      <c r="I467"/>
      <c r="J467"/>
      <c r="K467"/>
    </row>
    <row r="468" spans="1:11" x14ac:dyDescent="0.3">
      <c r="A468"/>
      <c r="B468"/>
      <c r="C468"/>
      <c r="D468"/>
      <c r="E468"/>
      <c r="F468"/>
      <c r="G468"/>
      <c r="H468"/>
      <c r="I468"/>
      <c r="J468"/>
      <c r="K468"/>
    </row>
    <row r="469" spans="1:11" x14ac:dyDescent="0.3">
      <c r="A469"/>
      <c r="B469"/>
      <c r="C469"/>
      <c r="D469"/>
      <c r="E469"/>
      <c r="F469"/>
      <c r="G469"/>
      <c r="H469"/>
      <c r="I469"/>
      <c r="J469"/>
      <c r="K469"/>
    </row>
    <row r="470" spans="1:11" x14ac:dyDescent="0.3">
      <c r="A470"/>
      <c r="B470"/>
      <c r="C470"/>
      <c r="D470"/>
      <c r="E470"/>
      <c r="F470"/>
      <c r="G470"/>
      <c r="H470"/>
      <c r="I470"/>
      <c r="J470"/>
      <c r="K470"/>
    </row>
    <row r="471" spans="1:11" x14ac:dyDescent="0.3">
      <c r="A471"/>
      <c r="B471"/>
      <c r="C471"/>
      <c r="D471"/>
      <c r="E471"/>
      <c r="F471"/>
      <c r="G471"/>
      <c r="H471"/>
      <c r="I471"/>
      <c r="J471"/>
      <c r="K471"/>
    </row>
    <row r="472" spans="1:11" x14ac:dyDescent="0.3">
      <c r="A472"/>
      <c r="B472"/>
      <c r="C472"/>
      <c r="D472"/>
      <c r="E472"/>
      <c r="F472"/>
      <c r="G472"/>
      <c r="H472"/>
      <c r="I472"/>
      <c r="J472"/>
      <c r="K472"/>
    </row>
    <row r="473" spans="1:11" x14ac:dyDescent="0.3">
      <c r="A473"/>
      <c r="B473"/>
      <c r="C473"/>
      <c r="D473"/>
      <c r="E473"/>
      <c r="F473"/>
      <c r="G473"/>
      <c r="H473"/>
      <c r="I473"/>
      <c r="J473"/>
      <c r="K473"/>
    </row>
    <row r="474" spans="1:11" x14ac:dyDescent="0.3">
      <c r="A474"/>
      <c r="B474"/>
      <c r="C474"/>
      <c r="D474"/>
      <c r="E474"/>
      <c r="F474"/>
      <c r="G474"/>
      <c r="H474"/>
      <c r="I474"/>
      <c r="J474"/>
      <c r="K474"/>
    </row>
    <row r="475" spans="1:11" x14ac:dyDescent="0.3">
      <c r="A475"/>
      <c r="B475"/>
      <c r="C475"/>
      <c r="D475"/>
      <c r="E475"/>
      <c r="F475"/>
      <c r="G475"/>
      <c r="H475"/>
      <c r="I475"/>
      <c r="J475"/>
      <c r="K475"/>
    </row>
    <row r="476" spans="1:11" x14ac:dyDescent="0.3">
      <c r="A476"/>
      <c r="B476"/>
      <c r="C476"/>
      <c r="D476"/>
      <c r="E476"/>
      <c r="F476"/>
      <c r="G476"/>
      <c r="H476"/>
      <c r="I476"/>
      <c r="J476"/>
      <c r="K476"/>
    </row>
    <row r="477" spans="1:11" x14ac:dyDescent="0.3">
      <c r="A477"/>
      <c r="B477"/>
      <c r="C477"/>
      <c r="D477"/>
      <c r="E477"/>
      <c r="F477"/>
      <c r="G477"/>
      <c r="H477"/>
      <c r="I477"/>
      <c r="J477"/>
      <c r="K477"/>
    </row>
    <row r="478" spans="1:11" x14ac:dyDescent="0.3">
      <c r="A478"/>
      <c r="B478"/>
      <c r="C478"/>
      <c r="D478"/>
      <c r="E478"/>
      <c r="F478"/>
      <c r="G478"/>
      <c r="H478"/>
      <c r="I478"/>
      <c r="J478"/>
      <c r="K478"/>
    </row>
    <row r="479" spans="1:11" x14ac:dyDescent="0.3">
      <c r="A479"/>
      <c r="B479"/>
      <c r="C479"/>
      <c r="D479"/>
      <c r="E479"/>
      <c r="F479"/>
      <c r="G479"/>
      <c r="H479"/>
      <c r="I479"/>
      <c r="J479"/>
      <c r="K479"/>
    </row>
    <row r="480" spans="1:11" x14ac:dyDescent="0.3">
      <c r="A480"/>
      <c r="B480"/>
      <c r="C480"/>
      <c r="D480"/>
      <c r="E480"/>
      <c r="F480"/>
      <c r="G480"/>
      <c r="H480"/>
      <c r="I480"/>
      <c r="J480"/>
      <c r="K480"/>
    </row>
    <row r="481" spans="1:11" x14ac:dyDescent="0.3">
      <c r="A481"/>
      <c r="B481"/>
      <c r="C481"/>
      <c r="D481"/>
      <c r="E481"/>
      <c r="F481"/>
      <c r="G481"/>
      <c r="H481"/>
      <c r="I481"/>
      <c r="J481"/>
      <c r="K481"/>
    </row>
    <row r="482" spans="1:11" x14ac:dyDescent="0.3">
      <c r="A482"/>
      <c r="B482"/>
      <c r="C482"/>
      <c r="D482"/>
      <c r="E482"/>
      <c r="F482"/>
      <c r="G482"/>
      <c r="H482"/>
      <c r="I482"/>
      <c r="J482"/>
      <c r="K482"/>
    </row>
    <row r="483" spans="1:11" x14ac:dyDescent="0.3">
      <c r="A483"/>
      <c r="B483"/>
      <c r="C483"/>
      <c r="D483"/>
      <c r="E483"/>
      <c r="F483"/>
      <c r="G483"/>
      <c r="H483"/>
      <c r="I483"/>
      <c r="J483"/>
      <c r="K483"/>
    </row>
    <row r="484" spans="1:11" x14ac:dyDescent="0.3">
      <c r="A484"/>
      <c r="B484"/>
      <c r="C484"/>
      <c r="D484"/>
      <c r="E484"/>
      <c r="F484"/>
      <c r="G484"/>
      <c r="H484"/>
      <c r="I484"/>
      <c r="J484"/>
      <c r="K484"/>
    </row>
    <row r="485" spans="1:11" x14ac:dyDescent="0.3">
      <c r="A485"/>
      <c r="B485"/>
      <c r="C485"/>
      <c r="D485"/>
      <c r="E485"/>
      <c r="F485"/>
      <c r="G485"/>
      <c r="H485"/>
      <c r="I485"/>
      <c r="J485"/>
      <c r="K485"/>
    </row>
    <row r="486" spans="1:11" x14ac:dyDescent="0.3">
      <c r="A486"/>
      <c r="B486"/>
      <c r="C486"/>
      <c r="D486"/>
      <c r="E486"/>
      <c r="F486"/>
      <c r="G486"/>
      <c r="H486"/>
      <c r="I486"/>
      <c r="J486"/>
      <c r="K486"/>
    </row>
    <row r="487" spans="1:11" x14ac:dyDescent="0.3">
      <c r="A487"/>
      <c r="B487"/>
      <c r="C487"/>
      <c r="D487"/>
      <c r="E487"/>
      <c r="F487"/>
      <c r="G487"/>
      <c r="H487"/>
      <c r="I487"/>
      <c r="J487"/>
      <c r="K487"/>
    </row>
    <row r="488" spans="1:11" x14ac:dyDescent="0.3">
      <c r="A488"/>
      <c r="B488"/>
      <c r="C488"/>
      <c r="D488"/>
      <c r="E488"/>
      <c r="F488"/>
      <c r="G488"/>
      <c r="H488"/>
      <c r="I488"/>
      <c r="J488"/>
      <c r="K488"/>
    </row>
    <row r="489" spans="1:11" x14ac:dyDescent="0.3">
      <c r="A489"/>
      <c r="B489"/>
      <c r="C489"/>
      <c r="D489"/>
      <c r="E489"/>
      <c r="F489"/>
      <c r="G489"/>
      <c r="H489"/>
      <c r="I489"/>
      <c r="J489"/>
      <c r="K489"/>
    </row>
    <row r="490" spans="1:11" x14ac:dyDescent="0.3">
      <c r="A490"/>
      <c r="B490"/>
      <c r="C490"/>
      <c r="D490"/>
      <c r="E490"/>
      <c r="F490"/>
      <c r="G490"/>
      <c r="H490"/>
      <c r="I490"/>
      <c r="J490"/>
      <c r="K490"/>
    </row>
    <row r="491" spans="1:11" x14ac:dyDescent="0.3">
      <c r="A491"/>
      <c r="B491"/>
      <c r="C491"/>
      <c r="D491"/>
      <c r="E491"/>
      <c r="F491"/>
      <c r="G491"/>
      <c r="H491"/>
      <c r="I491"/>
      <c r="J491"/>
      <c r="K491"/>
    </row>
    <row r="492" spans="1:11" x14ac:dyDescent="0.3">
      <c r="A492"/>
      <c r="B492"/>
      <c r="C492"/>
      <c r="D492"/>
      <c r="E492"/>
      <c r="F492"/>
      <c r="G492"/>
      <c r="H492"/>
      <c r="I492"/>
      <c r="J492"/>
      <c r="K492"/>
    </row>
    <row r="493" spans="1:11" x14ac:dyDescent="0.3">
      <c r="A493"/>
      <c r="B493"/>
      <c r="C493"/>
      <c r="D493"/>
      <c r="E493"/>
      <c r="F493"/>
      <c r="G493"/>
      <c r="H493"/>
      <c r="I493"/>
      <c r="J493"/>
      <c r="K493"/>
    </row>
    <row r="494" spans="1:11" x14ac:dyDescent="0.3">
      <c r="A494"/>
      <c r="B494"/>
      <c r="C494"/>
      <c r="D494"/>
      <c r="E494"/>
      <c r="F494"/>
      <c r="G494"/>
      <c r="H494"/>
      <c r="I494"/>
      <c r="J494"/>
      <c r="K494"/>
    </row>
    <row r="495" spans="1:11" x14ac:dyDescent="0.3">
      <c r="A495"/>
      <c r="B495"/>
      <c r="C495"/>
      <c r="D495"/>
      <c r="E495"/>
      <c r="F495"/>
      <c r="G495"/>
      <c r="H495"/>
      <c r="I495"/>
      <c r="J495"/>
      <c r="K495"/>
    </row>
    <row r="496" spans="1:11" x14ac:dyDescent="0.3">
      <c r="A496"/>
      <c r="B496"/>
      <c r="C496"/>
      <c r="D496"/>
      <c r="E496"/>
      <c r="F496"/>
      <c r="G496"/>
      <c r="H496"/>
      <c r="I496"/>
      <c r="J496"/>
      <c r="K496"/>
    </row>
    <row r="497" spans="1:11" x14ac:dyDescent="0.3">
      <c r="A497"/>
      <c r="B497"/>
      <c r="C497"/>
      <c r="D497"/>
      <c r="E497"/>
      <c r="F497"/>
      <c r="G497"/>
      <c r="H497"/>
      <c r="I497"/>
      <c r="J497"/>
      <c r="K497"/>
    </row>
    <row r="498" spans="1:11" x14ac:dyDescent="0.3">
      <c r="A498"/>
      <c r="B498"/>
      <c r="C498"/>
      <c r="D498"/>
      <c r="E498"/>
      <c r="F498"/>
      <c r="G498"/>
      <c r="H498"/>
      <c r="I498"/>
      <c r="J498"/>
      <c r="K498"/>
    </row>
    <row r="499" spans="1:11" x14ac:dyDescent="0.3">
      <c r="A499"/>
      <c r="B499"/>
      <c r="C499"/>
      <c r="D499"/>
      <c r="E499"/>
      <c r="F499"/>
      <c r="G499"/>
      <c r="H499"/>
      <c r="I499"/>
      <c r="J499"/>
      <c r="K499"/>
    </row>
    <row r="500" spans="1:11" x14ac:dyDescent="0.3">
      <c r="A500"/>
      <c r="B500"/>
      <c r="C500"/>
      <c r="D500"/>
      <c r="E500"/>
      <c r="F500"/>
      <c r="G500"/>
      <c r="H500"/>
      <c r="I500"/>
      <c r="J500"/>
      <c r="K500"/>
    </row>
    <row r="501" spans="1:11" x14ac:dyDescent="0.3">
      <c r="A501"/>
      <c r="B501"/>
      <c r="C501"/>
      <c r="D501"/>
      <c r="E501"/>
      <c r="F501"/>
      <c r="G501"/>
      <c r="H501"/>
      <c r="I501"/>
      <c r="J501"/>
      <c r="K501"/>
    </row>
    <row r="502" spans="1:11" x14ac:dyDescent="0.3">
      <c r="A502"/>
      <c r="B502"/>
      <c r="C502"/>
      <c r="D502"/>
      <c r="E502"/>
      <c r="F502"/>
      <c r="G502"/>
      <c r="H502"/>
      <c r="I502"/>
      <c r="J502"/>
      <c r="K502"/>
    </row>
    <row r="503" spans="1:11" x14ac:dyDescent="0.3">
      <c r="A503"/>
      <c r="B503"/>
      <c r="C503"/>
      <c r="D503"/>
      <c r="E503"/>
      <c r="F503"/>
      <c r="G503"/>
      <c r="H503"/>
      <c r="I503"/>
      <c r="J503"/>
      <c r="K503"/>
    </row>
    <row r="504" spans="1:11" x14ac:dyDescent="0.3">
      <c r="A504"/>
      <c r="B504"/>
      <c r="C504"/>
      <c r="D504"/>
      <c r="E504"/>
      <c r="F504"/>
      <c r="G504"/>
      <c r="H504"/>
      <c r="I504"/>
      <c r="J504"/>
      <c r="K504"/>
    </row>
    <row r="505" spans="1:11" x14ac:dyDescent="0.3">
      <c r="A505"/>
      <c r="B505"/>
      <c r="C505"/>
      <c r="D505"/>
      <c r="E505"/>
      <c r="F505"/>
      <c r="G505"/>
      <c r="H505"/>
      <c r="I505"/>
      <c r="J505"/>
      <c r="K505"/>
    </row>
    <row r="506" spans="1:11" x14ac:dyDescent="0.3">
      <c r="A506"/>
      <c r="B506"/>
      <c r="C506"/>
      <c r="D506"/>
      <c r="E506"/>
      <c r="F506"/>
      <c r="G506"/>
      <c r="H506"/>
      <c r="I506"/>
      <c r="J506"/>
      <c r="K506"/>
    </row>
    <row r="507" spans="1:11" x14ac:dyDescent="0.3">
      <c r="A507"/>
      <c r="B507"/>
      <c r="C507"/>
      <c r="D507"/>
      <c r="E507"/>
      <c r="F507"/>
      <c r="G507"/>
      <c r="H507"/>
      <c r="I507"/>
      <c r="J507"/>
      <c r="K507"/>
    </row>
    <row r="508" spans="1:11" x14ac:dyDescent="0.3">
      <c r="A508"/>
      <c r="B508"/>
      <c r="C508"/>
      <c r="D508"/>
      <c r="E508"/>
      <c r="F508"/>
      <c r="G508"/>
      <c r="H508"/>
      <c r="I508"/>
      <c r="J508"/>
      <c r="K508"/>
    </row>
    <row r="509" spans="1:11" x14ac:dyDescent="0.3">
      <c r="A509"/>
      <c r="B509"/>
      <c r="C509"/>
      <c r="D509"/>
      <c r="E509"/>
      <c r="F509"/>
      <c r="G509"/>
      <c r="H509"/>
      <c r="I509"/>
      <c r="J509"/>
      <c r="K509"/>
    </row>
    <row r="510" spans="1:11" x14ac:dyDescent="0.3">
      <c r="A510"/>
      <c r="B510"/>
      <c r="C510"/>
      <c r="D510"/>
      <c r="E510"/>
      <c r="F510"/>
      <c r="G510"/>
      <c r="H510"/>
      <c r="I510"/>
      <c r="J510"/>
      <c r="K510"/>
    </row>
    <row r="511" spans="1:11" x14ac:dyDescent="0.3">
      <c r="A511"/>
      <c r="B511"/>
      <c r="C511"/>
      <c r="D511"/>
      <c r="E511"/>
      <c r="F511"/>
      <c r="G511"/>
      <c r="H511"/>
      <c r="I511"/>
      <c r="J511"/>
      <c r="K511"/>
    </row>
    <row r="512" spans="1:11" x14ac:dyDescent="0.3">
      <c r="A512"/>
      <c r="B512"/>
      <c r="C512"/>
      <c r="D512"/>
      <c r="E512"/>
      <c r="F512"/>
      <c r="G512"/>
      <c r="H512"/>
      <c r="I512"/>
      <c r="J512"/>
      <c r="K512"/>
    </row>
    <row r="513" spans="1:11" x14ac:dyDescent="0.3">
      <c r="A513"/>
      <c r="B513"/>
      <c r="C513"/>
      <c r="D513"/>
      <c r="E513"/>
      <c r="F513"/>
      <c r="G513"/>
      <c r="H513"/>
      <c r="I513"/>
      <c r="J513"/>
      <c r="K513"/>
    </row>
    <row r="514" spans="1:11" x14ac:dyDescent="0.3">
      <c r="A514"/>
      <c r="B514"/>
      <c r="C514"/>
      <c r="D514"/>
      <c r="E514"/>
      <c r="F514"/>
      <c r="G514"/>
      <c r="H514"/>
      <c r="I514"/>
      <c r="J514"/>
      <c r="K514"/>
    </row>
    <row r="515" spans="1:11" x14ac:dyDescent="0.3">
      <c r="A515"/>
      <c r="B515"/>
      <c r="C515"/>
      <c r="D515"/>
      <c r="E515"/>
      <c r="F515"/>
      <c r="G515"/>
      <c r="H515"/>
      <c r="I515"/>
      <c r="J515"/>
      <c r="K515"/>
    </row>
    <row r="516" spans="1:11" x14ac:dyDescent="0.3">
      <c r="A516"/>
      <c r="B516"/>
      <c r="C516"/>
      <c r="D516"/>
      <c r="E516"/>
      <c r="F516"/>
      <c r="G516"/>
      <c r="H516"/>
      <c r="I516"/>
      <c r="J516"/>
      <c r="K516"/>
    </row>
    <row r="517" spans="1:11" x14ac:dyDescent="0.3">
      <c r="A517"/>
      <c r="B517"/>
      <c r="C517"/>
      <c r="D517"/>
      <c r="E517"/>
      <c r="F517"/>
      <c r="G517"/>
      <c r="H517"/>
      <c r="I517"/>
      <c r="J517"/>
      <c r="K517"/>
    </row>
    <row r="518" spans="1:11" x14ac:dyDescent="0.3">
      <c r="A518"/>
      <c r="B518"/>
      <c r="C518"/>
      <c r="D518"/>
      <c r="E518"/>
      <c r="F518"/>
      <c r="G518"/>
      <c r="H518"/>
      <c r="I518"/>
      <c r="J518"/>
      <c r="K518"/>
    </row>
    <row r="519" spans="1:11" x14ac:dyDescent="0.3">
      <c r="A519"/>
      <c r="B519"/>
      <c r="C519"/>
      <c r="D519"/>
      <c r="E519"/>
      <c r="F519"/>
      <c r="G519"/>
      <c r="H519"/>
      <c r="I519"/>
      <c r="J519"/>
      <c r="K519"/>
    </row>
    <row r="520" spans="1:11" x14ac:dyDescent="0.3">
      <c r="A520"/>
      <c r="B520"/>
      <c r="C520"/>
      <c r="D520"/>
      <c r="E520"/>
      <c r="F520"/>
      <c r="G520"/>
      <c r="H520"/>
      <c r="I520"/>
      <c r="J520"/>
      <c r="K520"/>
    </row>
    <row r="521" spans="1:11" x14ac:dyDescent="0.3">
      <c r="A521"/>
      <c r="B521"/>
      <c r="C521"/>
      <c r="D521"/>
      <c r="E521"/>
      <c r="F521"/>
      <c r="G521"/>
      <c r="H521"/>
      <c r="I521"/>
      <c r="J521"/>
      <c r="K521"/>
    </row>
    <row r="522" spans="1:11" x14ac:dyDescent="0.3">
      <c r="A522"/>
      <c r="B522"/>
      <c r="C522"/>
      <c r="D522"/>
      <c r="E522"/>
      <c r="F522"/>
      <c r="G522"/>
      <c r="H522"/>
      <c r="I522"/>
      <c r="J522"/>
      <c r="K522"/>
    </row>
    <row r="523" spans="1:11" x14ac:dyDescent="0.3">
      <c r="A523"/>
      <c r="B523"/>
      <c r="C523"/>
      <c r="D523"/>
      <c r="E523"/>
      <c r="F523"/>
      <c r="G523"/>
      <c r="H523"/>
      <c r="I523"/>
      <c r="J523"/>
      <c r="K523"/>
    </row>
    <row r="524" spans="1:11" x14ac:dyDescent="0.3">
      <c r="A524"/>
      <c r="B524"/>
      <c r="C524"/>
      <c r="D524"/>
      <c r="E524"/>
      <c r="F524"/>
      <c r="G524"/>
      <c r="H524"/>
      <c r="I524"/>
      <c r="J524"/>
      <c r="K524"/>
    </row>
    <row r="525" spans="1:11" x14ac:dyDescent="0.3">
      <c r="A525"/>
      <c r="B525"/>
      <c r="C525"/>
      <c r="D525"/>
      <c r="E525"/>
      <c r="F525"/>
      <c r="G525"/>
      <c r="H525"/>
      <c r="I525"/>
      <c r="J525"/>
      <c r="K525"/>
    </row>
    <row r="526" spans="1:11" x14ac:dyDescent="0.3">
      <c r="A526"/>
      <c r="B526"/>
      <c r="C526"/>
      <c r="D526"/>
      <c r="E526"/>
      <c r="F526"/>
      <c r="G526"/>
      <c r="H526"/>
      <c r="I526"/>
      <c r="J526"/>
      <c r="K526"/>
    </row>
    <row r="527" spans="1:11" x14ac:dyDescent="0.3">
      <c r="A527"/>
      <c r="B527"/>
      <c r="C527"/>
      <c r="D527"/>
      <c r="E527"/>
      <c r="F527"/>
      <c r="G527"/>
      <c r="H527"/>
      <c r="I527"/>
      <c r="J527"/>
      <c r="K527"/>
    </row>
    <row r="528" spans="1:11" x14ac:dyDescent="0.3">
      <c r="A528"/>
      <c r="B528"/>
      <c r="C528"/>
      <c r="D528"/>
      <c r="E528"/>
      <c r="F528"/>
      <c r="G528"/>
      <c r="H528"/>
      <c r="I528"/>
      <c r="J528"/>
      <c r="K528"/>
    </row>
    <row r="529" spans="1:11" x14ac:dyDescent="0.3">
      <c r="A529"/>
      <c r="B529"/>
      <c r="C529"/>
      <c r="D529"/>
      <c r="E529"/>
      <c r="F529"/>
      <c r="G529"/>
      <c r="H529"/>
      <c r="I529"/>
      <c r="J529"/>
      <c r="K529"/>
    </row>
    <row r="530" spans="1:11" x14ac:dyDescent="0.3">
      <c r="A530"/>
      <c r="B530"/>
      <c r="C530"/>
      <c r="D530"/>
      <c r="E530"/>
      <c r="F530"/>
      <c r="G530"/>
      <c r="H530"/>
      <c r="I530"/>
      <c r="J530"/>
      <c r="K530"/>
    </row>
    <row r="531" spans="1:11" x14ac:dyDescent="0.3">
      <c r="A531"/>
      <c r="B531"/>
      <c r="C531"/>
      <c r="D531"/>
      <c r="E531"/>
      <c r="F531"/>
      <c r="G531"/>
      <c r="H531"/>
      <c r="I531"/>
      <c r="J531"/>
      <c r="K531"/>
    </row>
    <row r="532" spans="1:11" x14ac:dyDescent="0.3">
      <c r="A532"/>
      <c r="B532"/>
      <c r="C532"/>
      <c r="D532"/>
      <c r="E532"/>
      <c r="F532"/>
      <c r="G532"/>
      <c r="H532"/>
      <c r="I532"/>
      <c r="J532"/>
      <c r="K532"/>
    </row>
    <row r="533" spans="1:11" x14ac:dyDescent="0.3">
      <c r="A533"/>
      <c r="B533"/>
      <c r="C533"/>
      <c r="D533"/>
      <c r="E533"/>
      <c r="F533"/>
      <c r="G533"/>
      <c r="H533"/>
      <c r="I533"/>
      <c r="J533"/>
      <c r="K533"/>
    </row>
    <row r="534" spans="1:11" x14ac:dyDescent="0.3">
      <c r="A534"/>
      <c r="B534"/>
      <c r="C534"/>
      <c r="D534"/>
      <c r="E534"/>
      <c r="F534"/>
      <c r="G534"/>
      <c r="H534"/>
      <c r="I534"/>
      <c r="J534"/>
      <c r="K534"/>
    </row>
    <row r="535" spans="1:11" x14ac:dyDescent="0.3">
      <c r="A535"/>
      <c r="B535"/>
      <c r="C535"/>
      <c r="D535"/>
      <c r="E535"/>
      <c r="F535"/>
      <c r="G535"/>
      <c r="H535"/>
      <c r="I535"/>
      <c r="J535"/>
      <c r="K535"/>
    </row>
    <row r="536" spans="1:11" x14ac:dyDescent="0.3">
      <c r="A536"/>
      <c r="B536"/>
      <c r="C536"/>
      <c r="D536"/>
      <c r="E536"/>
      <c r="F536"/>
      <c r="G536"/>
      <c r="H536"/>
      <c r="I536"/>
      <c r="J536"/>
      <c r="K536"/>
    </row>
    <row r="537" spans="1:11" x14ac:dyDescent="0.3">
      <c r="A537"/>
      <c r="B537"/>
      <c r="C537"/>
      <c r="D537"/>
      <c r="E537"/>
      <c r="F537"/>
      <c r="G537"/>
      <c r="H537"/>
      <c r="I537"/>
      <c r="J537"/>
      <c r="K537"/>
    </row>
    <row r="538" spans="1:11" x14ac:dyDescent="0.3">
      <c r="A538"/>
      <c r="B538"/>
      <c r="C538"/>
      <c r="D538"/>
      <c r="E538"/>
      <c r="F538"/>
      <c r="G538"/>
      <c r="H538"/>
      <c r="I538"/>
      <c r="J538"/>
      <c r="K538"/>
    </row>
    <row r="539" spans="1:11" x14ac:dyDescent="0.3">
      <c r="A539"/>
      <c r="B539"/>
      <c r="C539"/>
      <c r="D539"/>
      <c r="E539"/>
      <c r="F539"/>
      <c r="G539"/>
      <c r="H539"/>
      <c r="I539"/>
      <c r="J539"/>
      <c r="K539"/>
    </row>
    <row r="540" spans="1:11" x14ac:dyDescent="0.3">
      <c r="A540"/>
      <c r="B540"/>
      <c r="C540"/>
      <c r="D540"/>
      <c r="E540"/>
      <c r="F540"/>
      <c r="G540"/>
      <c r="H540"/>
      <c r="I540"/>
      <c r="J540"/>
      <c r="K540"/>
    </row>
    <row r="541" spans="1:11" x14ac:dyDescent="0.3">
      <c r="A541"/>
      <c r="B541"/>
      <c r="C541"/>
      <c r="D541"/>
      <c r="E541"/>
      <c r="F541"/>
      <c r="G541"/>
      <c r="H541"/>
      <c r="I541"/>
      <c r="J541"/>
      <c r="K541"/>
    </row>
    <row r="542" spans="1:11" x14ac:dyDescent="0.3">
      <c r="A542"/>
      <c r="B542"/>
      <c r="C542"/>
      <c r="D542"/>
      <c r="E542"/>
      <c r="F542"/>
      <c r="G542"/>
      <c r="H542"/>
      <c r="I542"/>
      <c r="J542"/>
      <c r="K542"/>
    </row>
    <row r="543" spans="1:11" x14ac:dyDescent="0.3">
      <c r="A543"/>
      <c r="B543"/>
      <c r="C543"/>
      <c r="D543"/>
      <c r="E543"/>
      <c r="F543"/>
      <c r="G543"/>
      <c r="H543"/>
      <c r="I543"/>
      <c r="J543"/>
      <c r="K543"/>
    </row>
    <row r="544" spans="1:11" x14ac:dyDescent="0.3">
      <c r="A544"/>
      <c r="B544"/>
      <c r="C544"/>
      <c r="D544"/>
      <c r="E544"/>
      <c r="F544"/>
      <c r="G544"/>
      <c r="H544"/>
      <c r="I544"/>
      <c r="J544"/>
      <c r="K544"/>
    </row>
    <row r="545" spans="1:11" x14ac:dyDescent="0.3">
      <c r="A545"/>
      <c r="B545"/>
      <c r="C545"/>
      <c r="D545"/>
      <c r="E545"/>
      <c r="F545"/>
      <c r="G545"/>
      <c r="H545"/>
      <c r="I545"/>
      <c r="J545"/>
      <c r="K545"/>
    </row>
    <row r="546" spans="1:11" x14ac:dyDescent="0.3">
      <c r="A546"/>
      <c r="B546"/>
      <c r="C546"/>
      <c r="D546"/>
      <c r="E546"/>
      <c r="F546"/>
      <c r="G546"/>
      <c r="H546"/>
      <c r="I546"/>
      <c r="J546"/>
      <c r="K546"/>
    </row>
    <row r="547" spans="1:11" x14ac:dyDescent="0.3">
      <c r="A547"/>
      <c r="B547"/>
      <c r="C547"/>
      <c r="D547"/>
      <c r="E547"/>
      <c r="F547"/>
      <c r="G547"/>
      <c r="H547"/>
      <c r="I547"/>
      <c r="J547"/>
      <c r="K547"/>
    </row>
    <row r="548" spans="1:11" x14ac:dyDescent="0.3">
      <c r="A548"/>
      <c r="B548"/>
      <c r="C548"/>
      <c r="D548"/>
      <c r="E548"/>
      <c r="F548"/>
      <c r="G548"/>
      <c r="H548"/>
      <c r="I548"/>
      <c r="J548"/>
      <c r="K548"/>
    </row>
    <row r="549" spans="1:11" x14ac:dyDescent="0.3">
      <c r="A549"/>
      <c r="B549"/>
      <c r="C549"/>
      <c r="D549"/>
      <c r="E549"/>
      <c r="F549"/>
      <c r="G549"/>
      <c r="H549"/>
      <c r="I549"/>
      <c r="J549"/>
      <c r="K549"/>
    </row>
    <row r="550" spans="1:11" x14ac:dyDescent="0.3">
      <c r="A550"/>
      <c r="B550"/>
      <c r="C550"/>
      <c r="D550"/>
      <c r="E550"/>
      <c r="F550"/>
      <c r="G550"/>
      <c r="H550"/>
      <c r="I550"/>
      <c r="J550"/>
      <c r="K550"/>
    </row>
    <row r="551" spans="1:11" x14ac:dyDescent="0.3">
      <c r="A551"/>
      <c r="B551"/>
      <c r="C551"/>
      <c r="D551"/>
      <c r="E551"/>
      <c r="F551"/>
      <c r="G551"/>
      <c r="H551"/>
      <c r="I551"/>
      <c r="J551"/>
      <c r="K551"/>
    </row>
    <row r="552" spans="1:11" x14ac:dyDescent="0.3">
      <c r="A552"/>
      <c r="B552"/>
      <c r="C552"/>
      <c r="D552"/>
      <c r="E552"/>
      <c r="F552"/>
      <c r="G552"/>
      <c r="H552"/>
      <c r="I552"/>
      <c r="J552"/>
      <c r="K552"/>
    </row>
    <row r="553" spans="1:11" x14ac:dyDescent="0.3">
      <c r="A553"/>
      <c r="B553"/>
      <c r="C553"/>
      <c r="D553"/>
      <c r="E553"/>
      <c r="F553"/>
      <c r="G553"/>
      <c r="H553"/>
      <c r="I553"/>
      <c r="J553"/>
      <c r="K553"/>
    </row>
    <row r="554" spans="1:11" x14ac:dyDescent="0.3">
      <c r="A554"/>
      <c r="B554"/>
      <c r="C554"/>
      <c r="D554"/>
      <c r="E554"/>
      <c r="F554"/>
      <c r="G554"/>
      <c r="H554"/>
      <c r="I554"/>
      <c r="J554"/>
      <c r="K554"/>
    </row>
    <row r="555" spans="1:11" x14ac:dyDescent="0.3">
      <c r="A555"/>
      <c r="B555"/>
      <c r="C555"/>
      <c r="D555"/>
      <c r="E555"/>
      <c r="F555"/>
      <c r="G555"/>
      <c r="H555"/>
      <c r="I555"/>
      <c r="J555"/>
      <c r="K555"/>
    </row>
    <row r="556" spans="1:11" x14ac:dyDescent="0.3">
      <c r="A556"/>
      <c r="B556"/>
      <c r="C556"/>
      <c r="D556"/>
      <c r="E556"/>
      <c r="F556"/>
      <c r="G556"/>
      <c r="H556"/>
      <c r="I556"/>
      <c r="J556"/>
      <c r="K556"/>
    </row>
    <row r="557" spans="1:11" x14ac:dyDescent="0.3">
      <c r="A557"/>
      <c r="B557"/>
      <c r="C557"/>
      <c r="D557"/>
      <c r="E557"/>
      <c r="F557"/>
      <c r="G557"/>
      <c r="H557"/>
      <c r="I557"/>
      <c r="J557"/>
      <c r="K557"/>
    </row>
    <row r="558" spans="1:11" x14ac:dyDescent="0.3">
      <c r="A558"/>
      <c r="B558"/>
      <c r="C558"/>
      <c r="D558"/>
      <c r="E558"/>
      <c r="F558"/>
      <c r="G558"/>
      <c r="H558"/>
      <c r="I558"/>
      <c r="J558"/>
      <c r="K558"/>
    </row>
    <row r="559" spans="1:11" x14ac:dyDescent="0.3">
      <c r="A559"/>
      <c r="B559"/>
      <c r="C559"/>
      <c r="D559"/>
      <c r="E559"/>
      <c r="F559"/>
      <c r="G559"/>
      <c r="H559"/>
      <c r="I559"/>
      <c r="J559"/>
      <c r="K559"/>
    </row>
    <row r="560" spans="1:11" x14ac:dyDescent="0.3">
      <c r="A560"/>
      <c r="B560"/>
      <c r="C560"/>
      <c r="D560"/>
      <c r="E560"/>
      <c r="F560"/>
      <c r="G560"/>
      <c r="H560"/>
      <c r="I560"/>
      <c r="J560"/>
      <c r="K560"/>
    </row>
    <row r="561" spans="1:11" x14ac:dyDescent="0.3">
      <c r="A561"/>
      <c r="B561"/>
      <c r="C561"/>
      <c r="D561"/>
      <c r="E561"/>
      <c r="F561"/>
      <c r="G561"/>
      <c r="H561"/>
      <c r="I561"/>
      <c r="J561"/>
      <c r="K561"/>
    </row>
    <row r="562" spans="1:11" x14ac:dyDescent="0.3">
      <c r="A562"/>
      <c r="B562"/>
      <c r="C562"/>
      <c r="D562"/>
      <c r="E562"/>
      <c r="F562"/>
      <c r="G562"/>
      <c r="H562"/>
      <c r="I562"/>
      <c r="J562"/>
      <c r="K562"/>
    </row>
    <row r="563" spans="1:11" x14ac:dyDescent="0.3">
      <c r="A563"/>
      <c r="B563"/>
      <c r="C563"/>
      <c r="D563"/>
      <c r="E563"/>
      <c r="F563"/>
      <c r="G563"/>
      <c r="H563"/>
      <c r="I563"/>
      <c r="J563"/>
      <c r="K563"/>
    </row>
    <row r="564" spans="1:11" x14ac:dyDescent="0.3">
      <c r="A564"/>
      <c r="B564"/>
      <c r="C564"/>
      <c r="D564"/>
      <c r="E564"/>
      <c r="F564"/>
      <c r="G564"/>
      <c r="H564"/>
      <c r="I564"/>
      <c r="J564"/>
      <c r="K564"/>
    </row>
    <row r="565" spans="1:11" x14ac:dyDescent="0.3">
      <c r="A565"/>
      <c r="B565"/>
      <c r="C565"/>
      <c r="D565"/>
      <c r="E565"/>
      <c r="F565"/>
      <c r="G565"/>
      <c r="H565"/>
      <c r="I565"/>
      <c r="J565"/>
      <c r="K565"/>
    </row>
    <row r="566" spans="1:11" x14ac:dyDescent="0.3">
      <c r="A566"/>
      <c r="B566"/>
      <c r="C566"/>
      <c r="D566"/>
      <c r="E566"/>
      <c r="F566"/>
      <c r="G566"/>
      <c r="H566"/>
      <c r="I566"/>
      <c r="J566"/>
      <c r="K566"/>
    </row>
    <row r="567" spans="1:11" x14ac:dyDescent="0.3">
      <c r="A567"/>
      <c r="B567"/>
      <c r="C567"/>
      <c r="D567"/>
      <c r="E567"/>
      <c r="F567"/>
      <c r="G567"/>
      <c r="H567"/>
      <c r="I567"/>
      <c r="J567"/>
      <c r="K567"/>
    </row>
    <row r="568" spans="1:11" x14ac:dyDescent="0.3">
      <c r="A568"/>
      <c r="B568"/>
      <c r="C568"/>
      <c r="D568"/>
      <c r="E568"/>
      <c r="F568"/>
      <c r="G568"/>
      <c r="H568"/>
      <c r="I568"/>
      <c r="J568"/>
      <c r="K568"/>
    </row>
    <row r="569" spans="1:11" x14ac:dyDescent="0.3">
      <c r="A569"/>
      <c r="B569"/>
      <c r="C569"/>
      <c r="D569"/>
      <c r="E569"/>
      <c r="F569"/>
      <c r="G569"/>
      <c r="H569"/>
      <c r="I569"/>
      <c r="J569"/>
      <c r="K569"/>
    </row>
    <row r="570" spans="1:11" x14ac:dyDescent="0.3">
      <c r="A570"/>
      <c r="B570"/>
      <c r="C570"/>
      <c r="D570"/>
      <c r="E570"/>
      <c r="F570"/>
      <c r="G570"/>
      <c r="H570"/>
      <c r="I570"/>
      <c r="J570"/>
      <c r="K570"/>
    </row>
    <row r="571" spans="1:11" x14ac:dyDescent="0.3">
      <c r="A571"/>
      <c r="B571"/>
      <c r="C571"/>
      <c r="D571"/>
      <c r="E571"/>
      <c r="F571"/>
      <c r="G571"/>
      <c r="H571"/>
      <c r="I571"/>
      <c r="J571"/>
      <c r="K571"/>
    </row>
    <row r="572" spans="1:11" x14ac:dyDescent="0.3">
      <c r="A572"/>
      <c r="B572"/>
      <c r="C572"/>
      <c r="D572"/>
      <c r="E572"/>
      <c r="F572"/>
      <c r="G572"/>
      <c r="H572"/>
      <c r="I572"/>
      <c r="J572"/>
      <c r="K572"/>
    </row>
    <row r="573" spans="1:11" x14ac:dyDescent="0.3">
      <c r="A573"/>
      <c r="B573"/>
      <c r="C573"/>
      <c r="D573"/>
      <c r="E573"/>
      <c r="F573"/>
      <c r="G573"/>
      <c r="H573"/>
      <c r="I573"/>
      <c r="J573"/>
      <c r="K573"/>
    </row>
    <row r="574" spans="1:11" x14ac:dyDescent="0.3">
      <c r="A574"/>
      <c r="B574"/>
      <c r="C574"/>
      <c r="D574"/>
      <c r="E574"/>
      <c r="F574"/>
      <c r="G574"/>
      <c r="H574"/>
      <c r="I574"/>
      <c r="J574"/>
      <c r="K574"/>
    </row>
    <row r="575" spans="1:11" x14ac:dyDescent="0.3">
      <c r="A575"/>
      <c r="B575"/>
      <c r="C575"/>
      <c r="D575"/>
      <c r="E575"/>
      <c r="F575"/>
      <c r="G575"/>
      <c r="H575"/>
      <c r="I575"/>
      <c r="J575"/>
      <c r="K575"/>
    </row>
    <row r="576" spans="1:11" x14ac:dyDescent="0.3">
      <c r="A576"/>
      <c r="B576"/>
      <c r="C576"/>
      <c r="D576"/>
      <c r="E576"/>
      <c r="F576"/>
      <c r="G576"/>
      <c r="H576"/>
      <c r="I576"/>
      <c r="J576"/>
      <c r="K576"/>
    </row>
    <row r="577" spans="1:11" x14ac:dyDescent="0.3">
      <c r="A577"/>
      <c r="B577"/>
      <c r="C577"/>
      <c r="D577"/>
      <c r="E577"/>
      <c r="F577"/>
      <c r="G577"/>
      <c r="H577"/>
      <c r="I577"/>
      <c r="J577"/>
      <c r="K577"/>
    </row>
    <row r="578" spans="1:11" x14ac:dyDescent="0.3">
      <c r="A578"/>
      <c r="B578"/>
      <c r="C578"/>
      <c r="D578"/>
      <c r="E578"/>
      <c r="F578"/>
      <c r="G578"/>
      <c r="H578"/>
      <c r="I578"/>
      <c r="J578"/>
      <c r="K578"/>
    </row>
    <row r="579" spans="1:11" x14ac:dyDescent="0.3">
      <c r="A579"/>
      <c r="B579"/>
      <c r="C579"/>
      <c r="D579"/>
      <c r="E579"/>
      <c r="F579"/>
      <c r="G579"/>
      <c r="H579"/>
      <c r="I579"/>
      <c r="J579"/>
      <c r="K579"/>
    </row>
    <row r="580" spans="1:11" x14ac:dyDescent="0.3">
      <c r="A580"/>
      <c r="B580"/>
      <c r="C580"/>
      <c r="D580"/>
      <c r="E580"/>
      <c r="F580"/>
      <c r="G580"/>
      <c r="H580"/>
      <c r="I580"/>
      <c r="J580"/>
      <c r="K580"/>
    </row>
    <row r="581" spans="1:11" x14ac:dyDescent="0.3">
      <c r="A581"/>
      <c r="B581"/>
      <c r="C581"/>
      <c r="D581"/>
      <c r="E581"/>
      <c r="F581"/>
      <c r="G581"/>
      <c r="H581"/>
      <c r="I581"/>
      <c r="J581"/>
      <c r="K581"/>
    </row>
    <row r="582" spans="1:11" x14ac:dyDescent="0.3">
      <c r="A582"/>
      <c r="B582"/>
      <c r="C582"/>
      <c r="D582"/>
      <c r="E582"/>
      <c r="F582"/>
      <c r="G582"/>
      <c r="H582"/>
      <c r="I582"/>
      <c r="J582"/>
      <c r="K582"/>
    </row>
    <row r="583" spans="1:11" x14ac:dyDescent="0.3">
      <c r="A583"/>
      <c r="B583"/>
      <c r="C583"/>
      <c r="D583"/>
      <c r="E583"/>
      <c r="F583"/>
      <c r="G583"/>
      <c r="H583"/>
      <c r="I583"/>
      <c r="J583"/>
      <c r="K583"/>
    </row>
    <row r="584" spans="1:11" x14ac:dyDescent="0.3">
      <c r="A584"/>
      <c r="B584"/>
      <c r="C584"/>
      <c r="D584"/>
      <c r="E584"/>
      <c r="F584"/>
      <c r="G584"/>
      <c r="H584"/>
      <c r="I584"/>
      <c r="J584"/>
      <c r="K584"/>
    </row>
    <row r="585" spans="1:11" x14ac:dyDescent="0.3">
      <c r="A585"/>
      <c r="B585"/>
      <c r="C585"/>
      <c r="D585"/>
      <c r="E585"/>
      <c r="F585"/>
      <c r="G585"/>
      <c r="H585"/>
      <c r="I585"/>
      <c r="J585"/>
      <c r="K585"/>
    </row>
    <row r="586" spans="1:11" x14ac:dyDescent="0.3">
      <c r="A586"/>
      <c r="B586"/>
      <c r="C586"/>
      <c r="D586"/>
      <c r="E586"/>
      <c r="F586"/>
      <c r="G586"/>
      <c r="H586"/>
      <c r="I586"/>
      <c r="J586"/>
      <c r="K586"/>
    </row>
    <row r="587" spans="1:11" x14ac:dyDescent="0.3">
      <c r="A587"/>
      <c r="B587"/>
      <c r="C587"/>
      <c r="D587"/>
      <c r="E587"/>
      <c r="F587"/>
      <c r="G587"/>
      <c r="H587"/>
      <c r="I587"/>
      <c r="J587"/>
      <c r="K587"/>
    </row>
    <row r="588" spans="1:11" x14ac:dyDescent="0.3">
      <c r="A588"/>
      <c r="B588"/>
      <c r="C588"/>
      <c r="D588"/>
      <c r="E588"/>
      <c r="F588"/>
      <c r="G588"/>
      <c r="H588"/>
      <c r="I588"/>
      <c r="J588"/>
      <c r="K588"/>
    </row>
    <row r="589" spans="1:11" x14ac:dyDescent="0.3">
      <c r="A589"/>
      <c r="B589"/>
      <c r="C589"/>
      <c r="D589"/>
      <c r="E589"/>
      <c r="F589"/>
      <c r="G589"/>
      <c r="H589"/>
      <c r="I589"/>
      <c r="J589"/>
      <c r="K589"/>
    </row>
    <row r="590" spans="1:11" x14ac:dyDescent="0.3">
      <c r="A590"/>
      <c r="B590"/>
      <c r="C590"/>
      <c r="D590"/>
      <c r="E590"/>
      <c r="F590"/>
      <c r="G590"/>
      <c r="H590"/>
      <c r="I590"/>
      <c r="J590"/>
      <c r="K590"/>
    </row>
    <row r="591" spans="1:11" x14ac:dyDescent="0.3">
      <c r="A591"/>
      <c r="B591"/>
      <c r="C591"/>
      <c r="D591"/>
      <c r="E591"/>
      <c r="F591"/>
      <c r="G591"/>
      <c r="H591"/>
      <c r="I591"/>
      <c r="J591"/>
      <c r="K591"/>
    </row>
    <row r="592" spans="1:11" x14ac:dyDescent="0.3">
      <c r="A592"/>
      <c r="B592"/>
      <c r="C592"/>
      <c r="D592"/>
      <c r="E592"/>
      <c r="F592"/>
      <c r="G592"/>
      <c r="H592"/>
      <c r="I592"/>
      <c r="J592"/>
      <c r="K592"/>
    </row>
    <row r="593" spans="1:11" x14ac:dyDescent="0.3">
      <c r="A593"/>
      <c r="B593"/>
      <c r="C593"/>
      <c r="D593"/>
      <c r="E593"/>
      <c r="F593"/>
      <c r="G593"/>
      <c r="H593"/>
      <c r="I593"/>
      <c r="J593"/>
      <c r="K593"/>
    </row>
    <row r="594" spans="1:11" x14ac:dyDescent="0.3">
      <c r="A594"/>
      <c r="B594"/>
      <c r="C594"/>
      <c r="D594"/>
      <c r="E594"/>
      <c r="F594"/>
      <c r="G594"/>
      <c r="H594"/>
      <c r="I594"/>
      <c r="J594"/>
      <c r="K594"/>
    </row>
    <row r="595" spans="1:11" x14ac:dyDescent="0.3">
      <c r="A595"/>
      <c r="B595"/>
      <c r="C595"/>
      <c r="D595"/>
      <c r="E595"/>
      <c r="F595"/>
      <c r="G595"/>
      <c r="H595"/>
      <c r="I595"/>
      <c r="J595"/>
      <c r="K595"/>
    </row>
    <row r="596" spans="1:11" x14ac:dyDescent="0.3">
      <c r="A596"/>
      <c r="B596"/>
      <c r="C596"/>
      <c r="D596"/>
      <c r="E596"/>
      <c r="F596"/>
      <c r="G596"/>
      <c r="H596"/>
      <c r="I596"/>
      <c r="J596"/>
      <c r="K596"/>
    </row>
    <row r="597" spans="1:11" x14ac:dyDescent="0.3">
      <c r="A597"/>
      <c r="B597"/>
      <c r="C597"/>
      <c r="D597"/>
      <c r="E597"/>
      <c r="F597"/>
      <c r="G597"/>
      <c r="H597"/>
      <c r="I597"/>
      <c r="J597"/>
      <c r="K597"/>
    </row>
    <row r="598" spans="1:11" x14ac:dyDescent="0.3">
      <c r="A598"/>
      <c r="B598"/>
      <c r="C598"/>
      <c r="D598"/>
      <c r="E598"/>
      <c r="F598"/>
      <c r="G598"/>
      <c r="H598"/>
      <c r="I598"/>
      <c r="J598"/>
      <c r="K598"/>
    </row>
    <row r="599" spans="1:11" x14ac:dyDescent="0.3">
      <c r="A599"/>
      <c r="B599"/>
      <c r="C599"/>
      <c r="D599"/>
      <c r="E599"/>
      <c r="F599"/>
      <c r="G599"/>
      <c r="H599"/>
      <c r="I599"/>
      <c r="J599"/>
      <c r="K599"/>
    </row>
    <row r="600" spans="1:11" x14ac:dyDescent="0.3">
      <c r="A600"/>
      <c r="B600"/>
      <c r="C600"/>
      <c r="D600"/>
      <c r="E600"/>
      <c r="F600"/>
      <c r="G600"/>
      <c r="H600"/>
      <c r="I600"/>
      <c r="J600"/>
      <c r="K600"/>
    </row>
    <row r="601" spans="1:11" x14ac:dyDescent="0.3">
      <c r="A601"/>
      <c r="B601"/>
      <c r="C601"/>
      <c r="D601"/>
      <c r="E601"/>
      <c r="F601"/>
      <c r="G601"/>
      <c r="H601"/>
      <c r="I601"/>
      <c r="J601"/>
      <c r="K601"/>
    </row>
    <row r="602" spans="1:11" x14ac:dyDescent="0.3">
      <c r="A602"/>
      <c r="B602"/>
      <c r="C602"/>
      <c r="D602"/>
      <c r="E602"/>
      <c r="F602"/>
      <c r="G602"/>
      <c r="H602"/>
      <c r="I602"/>
      <c r="J602"/>
      <c r="K602"/>
    </row>
    <row r="603" spans="1:11" x14ac:dyDescent="0.3">
      <c r="A603"/>
      <c r="B603"/>
      <c r="C603"/>
      <c r="D603"/>
      <c r="E603"/>
      <c r="F603"/>
      <c r="G603"/>
      <c r="H603"/>
      <c r="I603"/>
      <c r="J603"/>
      <c r="K603"/>
    </row>
    <row r="604" spans="1:11" x14ac:dyDescent="0.3">
      <c r="A604"/>
      <c r="B604"/>
      <c r="C604"/>
      <c r="D604"/>
      <c r="E604"/>
      <c r="F604"/>
      <c r="G604"/>
      <c r="H604"/>
      <c r="I604"/>
      <c r="J604"/>
      <c r="K604"/>
    </row>
    <row r="605" spans="1:11" x14ac:dyDescent="0.3">
      <c r="A605"/>
      <c r="B605"/>
      <c r="C605"/>
      <c r="D605"/>
      <c r="E605"/>
      <c r="F605"/>
      <c r="G605"/>
      <c r="H605"/>
      <c r="I605"/>
      <c r="J605"/>
      <c r="K605"/>
    </row>
    <row r="606" spans="1:11" x14ac:dyDescent="0.3">
      <c r="A606"/>
      <c r="B606"/>
      <c r="C606"/>
      <c r="D606"/>
      <c r="E606"/>
      <c r="F606"/>
      <c r="G606"/>
      <c r="H606"/>
      <c r="I606"/>
      <c r="J606"/>
      <c r="K606"/>
    </row>
    <row r="607" spans="1:11" x14ac:dyDescent="0.3">
      <c r="A607"/>
      <c r="B607"/>
      <c r="C607"/>
      <c r="D607"/>
      <c r="E607"/>
      <c r="F607"/>
      <c r="G607"/>
      <c r="H607"/>
      <c r="I607"/>
      <c r="J607"/>
      <c r="K607"/>
    </row>
    <row r="608" spans="1:11" x14ac:dyDescent="0.3">
      <c r="A608"/>
      <c r="B608"/>
      <c r="C608"/>
      <c r="D608"/>
      <c r="E608"/>
      <c r="F608"/>
      <c r="G608"/>
      <c r="H608"/>
      <c r="I608"/>
      <c r="J608"/>
      <c r="K608"/>
    </row>
    <row r="609" spans="1:11" x14ac:dyDescent="0.3">
      <c r="A609"/>
      <c r="B609"/>
      <c r="C609"/>
      <c r="D609"/>
      <c r="E609"/>
      <c r="F609"/>
      <c r="G609"/>
      <c r="H609"/>
      <c r="I609"/>
      <c r="J609"/>
      <c r="K609"/>
    </row>
    <row r="610" spans="1:11" x14ac:dyDescent="0.3">
      <c r="A610"/>
      <c r="B610"/>
      <c r="C610"/>
      <c r="D610"/>
      <c r="E610"/>
      <c r="F610"/>
      <c r="G610"/>
      <c r="H610"/>
      <c r="I610"/>
      <c r="J610"/>
      <c r="K610"/>
    </row>
    <row r="611" spans="1:11" x14ac:dyDescent="0.3">
      <c r="A611"/>
      <c r="B611"/>
      <c r="C611"/>
      <c r="D611"/>
      <c r="E611"/>
      <c r="F611"/>
      <c r="G611"/>
      <c r="H611"/>
      <c r="I611"/>
      <c r="J611"/>
      <c r="K611"/>
    </row>
    <row r="612" spans="1:11" x14ac:dyDescent="0.3">
      <c r="A612"/>
      <c r="B612"/>
      <c r="C612"/>
      <c r="D612"/>
      <c r="E612"/>
      <c r="F612"/>
      <c r="G612"/>
      <c r="H612"/>
      <c r="I612"/>
      <c r="J612"/>
      <c r="K612"/>
    </row>
    <row r="613" spans="1:11" x14ac:dyDescent="0.3">
      <c r="A613"/>
      <c r="B613"/>
      <c r="C613"/>
      <c r="D613"/>
      <c r="E613"/>
      <c r="F613"/>
      <c r="G613"/>
      <c r="H613"/>
      <c r="I613"/>
      <c r="J613"/>
      <c r="K613"/>
    </row>
    <row r="614" spans="1:11" x14ac:dyDescent="0.3">
      <c r="A614"/>
      <c r="B614"/>
      <c r="C614"/>
      <c r="D614"/>
      <c r="E614"/>
      <c r="F614"/>
      <c r="G614"/>
      <c r="H614"/>
      <c r="I614"/>
      <c r="J614"/>
      <c r="K614"/>
    </row>
    <row r="615" spans="1:11" x14ac:dyDescent="0.3">
      <c r="A615"/>
      <c r="B615"/>
      <c r="C615"/>
      <c r="D615"/>
      <c r="E615"/>
      <c r="F615"/>
      <c r="G615"/>
      <c r="H615"/>
      <c r="I615"/>
      <c r="J615"/>
      <c r="K615"/>
    </row>
    <row r="616" spans="1:11" x14ac:dyDescent="0.3">
      <c r="A616"/>
      <c r="B616"/>
      <c r="C616"/>
      <c r="D616"/>
      <c r="E616"/>
      <c r="F616"/>
      <c r="G616"/>
      <c r="H616"/>
      <c r="I616"/>
      <c r="J616"/>
      <c r="K616"/>
    </row>
    <row r="617" spans="1:11" x14ac:dyDescent="0.3">
      <c r="A617"/>
      <c r="B617"/>
      <c r="C617"/>
      <c r="D617"/>
      <c r="E617"/>
      <c r="F617"/>
      <c r="G617"/>
      <c r="H617"/>
      <c r="I617"/>
      <c r="J617"/>
      <c r="K617"/>
    </row>
    <row r="618" spans="1:11" x14ac:dyDescent="0.3">
      <c r="A618"/>
      <c r="B618"/>
      <c r="C618"/>
      <c r="D618"/>
      <c r="E618"/>
      <c r="F618"/>
      <c r="G618"/>
      <c r="H618"/>
      <c r="I618"/>
      <c r="J618"/>
      <c r="K618"/>
    </row>
    <row r="619" spans="1:11" x14ac:dyDescent="0.3">
      <c r="A619"/>
      <c r="B619"/>
      <c r="C619"/>
      <c r="D619"/>
      <c r="E619"/>
      <c r="F619"/>
      <c r="G619"/>
      <c r="H619"/>
      <c r="I619"/>
      <c r="J619"/>
      <c r="K619"/>
    </row>
    <row r="620" spans="1:11" x14ac:dyDescent="0.3">
      <c r="A620"/>
      <c r="B620"/>
      <c r="C620"/>
      <c r="D620"/>
      <c r="E620"/>
      <c r="F620"/>
      <c r="G620"/>
      <c r="H620"/>
      <c r="I620"/>
      <c r="J620"/>
      <c r="K620"/>
    </row>
    <row r="621" spans="1:11" x14ac:dyDescent="0.3">
      <c r="A621"/>
      <c r="B621"/>
      <c r="C621"/>
      <c r="D621"/>
      <c r="E621"/>
      <c r="F621"/>
      <c r="G621"/>
      <c r="H621"/>
      <c r="I621"/>
      <c r="J621"/>
      <c r="K621"/>
    </row>
    <row r="622" spans="1:11" x14ac:dyDescent="0.3">
      <c r="A622"/>
      <c r="B622"/>
      <c r="C622"/>
      <c r="D622"/>
      <c r="E622"/>
      <c r="F622"/>
      <c r="G622"/>
      <c r="H622"/>
      <c r="I622"/>
      <c r="J622"/>
      <c r="K622"/>
    </row>
    <row r="623" spans="1:11" x14ac:dyDescent="0.3">
      <c r="A623"/>
      <c r="B623"/>
      <c r="C623"/>
      <c r="D623"/>
      <c r="E623"/>
      <c r="F623"/>
      <c r="G623"/>
      <c r="H623"/>
      <c r="I623"/>
      <c r="J623"/>
      <c r="K623"/>
    </row>
    <row r="624" spans="1:11" x14ac:dyDescent="0.3">
      <c r="A624"/>
      <c r="B624"/>
      <c r="C624"/>
      <c r="D624"/>
      <c r="E624"/>
      <c r="F624"/>
      <c r="G624"/>
      <c r="H624"/>
      <c r="I624"/>
      <c r="J624"/>
      <c r="K624"/>
    </row>
    <row r="625" spans="1:11" x14ac:dyDescent="0.3">
      <c r="A625"/>
      <c r="B625"/>
      <c r="C625"/>
      <c r="D625"/>
      <c r="E625"/>
      <c r="F625"/>
      <c r="G625"/>
      <c r="H625"/>
      <c r="I625"/>
      <c r="J625"/>
      <c r="K625"/>
    </row>
    <row r="626" spans="1:11" x14ac:dyDescent="0.3">
      <c r="A626"/>
      <c r="B626"/>
      <c r="C626"/>
      <c r="D626"/>
      <c r="E626"/>
      <c r="F626"/>
      <c r="G626"/>
      <c r="H626"/>
      <c r="I626"/>
      <c r="J626"/>
      <c r="K626"/>
    </row>
    <row r="627" spans="1:11" x14ac:dyDescent="0.3">
      <c r="A627"/>
      <c r="B627"/>
      <c r="C627"/>
      <c r="D627"/>
      <c r="E627"/>
      <c r="F627"/>
      <c r="G627"/>
      <c r="H627"/>
      <c r="I627"/>
      <c r="J627"/>
      <c r="K627"/>
    </row>
    <row r="628" spans="1:11" x14ac:dyDescent="0.3">
      <c r="A628"/>
      <c r="B628"/>
      <c r="C628"/>
      <c r="D628"/>
      <c r="E628"/>
      <c r="F628"/>
      <c r="G628"/>
      <c r="H628"/>
      <c r="I628"/>
      <c r="J628"/>
      <c r="K628"/>
    </row>
    <row r="629" spans="1:11" x14ac:dyDescent="0.3">
      <c r="A629"/>
      <c r="B629"/>
      <c r="C629"/>
      <c r="D629"/>
      <c r="E629"/>
      <c r="F629"/>
      <c r="G629"/>
      <c r="H629"/>
      <c r="I629"/>
      <c r="J629"/>
      <c r="K629"/>
    </row>
    <row r="630" spans="1:11" x14ac:dyDescent="0.3">
      <c r="A630"/>
      <c r="B630"/>
      <c r="C630"/>
      <c r="D630"/>
      <c r="E630"/>
      <c r="F630"/>
      <c r="G630"/>
      <c r="H630"/>
      <c r="I630"/>
      <c r="J630"/>
      <c r="K630"/>
    </row>
    <row r="631" spans="1:11" x14ac:dyDescent="0.3">
      <c r="A631"/>
      <c r="B631"/>
      <c r="C631"/>
      <c r="D631"/>
      <c r="E631"/>
      <c r="F631"/>
      <c r="G631"/>
      <c r="H631"/>
      <c r="I631"/>
      <c r="J631"/>
      <c r="K631"/>
    </row>
    <row r="632" spans="1:11" x14ac:dyDescent="0.3">
      <c r="A632"/>
      <c r="B632"/>
      <c r="C632"/>
      <c r="D632"/>
      <c r="E632"/>
      <c r="F632"/>
      <c r="G632"/>
      <c r="H632"/>
      <c r="I632"/>
      <c r="J632"/>
      <c r="K632"/>
    </row>
    <row r="633" spans="1:11" x14ac:dyDescent="0.3">
      <c r="A633"/>
      <c r="B633"/>
      <c r="C633"/>
      <c r="D633"/>
      <c r="E633"/>
      <c r="F633"/>
      <c r="G633"/>
      <c r="H633"/>
      <c r="I633"/>
      <c r="J633"/>
      <c r="K633"/>
    </row>
    <row r="634" spans="1:11" x14ac:dyDescent="0.3">
      <c r="A634"/>
      <c r="B634"/>
      <c r="C634"/>
      <c r="D634"/>
      <c r="E634"/>
      <c r="F634"/>
      <c r="G634"/>
      <c r="H634"/>
      <c r="I634"/>
      <c r="J634"/>
      <c r="K634"/>
    </row>
    <row r="635" spans="1:11" x14ac:dyDescent="0.3">
      <c r="A635"/>
      <c r="B635"/>
      <c r="C635"/>
      <c r="D635"/>
      <c r="E635"/>
      <c r="F635"/>
      <c r="G635"/>
      <c r="H635"/>
      <c r="I635"/>
      <c r="J635"/>
      <c r="K635"/>
    </row>
    <row r="636" spans="1:11" x14ac:dyDescent="0.3">
      <c r="A636"/>
      <c r="B636"/>
      <c r="C636"/>
      <c r="D636"/>
      <c r="E636"/>
      <c r="F636"/>
      <c r="G636"/>
      <c r="H636"/>
      <c r="I636"/>
      <c r="J636"/>
      <c r="K636"/>
    </row>
    <row r="637" spans="1:11" x14ac:dyDescent="0.3">
      <c r="A637"/>
      <c r="B637"/>
      <c r="C637"/>
      <c r="D637"/>
      <c r="E637"/>
      <c r="F637"/>
      <c r="G637"/>
      <c r="H637"/>
      <c r="I637"/>
      <c r="J637"/>
      <c r="K637"/>
    </row>
    <row r="638" spans="1:11" x14ac:dyDescent="0.3">
      <c r="A638"/>
      <c r="B638"/>
      <c r="C638"/>
      <c r="D638"/>
      <c r="E638"/>
      <c r="F638"/>
      <c r="G638"/>
      <c r="H638"/>
      <c r="I638"/>
      <c r="J638"/>
      <c r="K638"/>
    </row>
    <row r="639" spans="1:11" x14ac:dyDescent="0.3">
      <c r="A639"/>
      <c r="B639"/>
      <c r="C639"/>
      <c r="D639"/>
      <c r="E639"/>
      <c r="F639"/>
      <c r="G639"/>
      <c r="H639"/>
      <c r="I639"/>
      <c r="J639"/>
      <c r="K639"/>
    </row>
    <row r="640" spans="1:11" x14ac:dyDescent="0.3">
      <c r="A640"/>
      <c r="B640"/>
      <c r="C640"/>
      <c r="D640"/>
      <c r="E640"/>
      <c r="F640"/>
      <c r="G640"/>
      <c r="H640"/>
      <c r="I640"/>
      <c r="J640"/>
      <c r="K640"/>
    </row>
    <row r="641" spans="1:11" x14ac:dyDescent="0.3">
      <c r="A641"/>
      <c r="B641"/>
      <c r="C641"/>
      <c r="D641"/>
      <c r="E641"/>
      <c r="F641"/>
      <c r="G641"/>
      <c r="H641"/>
      <c r="I641"/>
      <c r="J641"/>
      <c r="K641"/>
    </row>
    <row r="642" spans="1:11" x14ac:dyDescent="0.3">
      <c r="A642"/>
      <c r="B642"/>
      <c r="C642"/>
      <c r="D642"/>
      <c r="E642"/>
      <c r="F642"/>
      <c r="G642"/>
      <c r="H642"/>
      <c r="I642"/>
      <c r="J642"/>
      <c r="K642"/>
    </row>
    <row r="643" spans="1:11" x14ac:dyDescent="0.3">
      <c r="A643"/>
      <c r="B643"/>
      <c r="C643"/>
      <c r="D643"/>
      <c r="E643"/>
      <c r="F643"/>
      <c r="G643"/>
      <c r="H643"/>
      <c r="I643"/>
      <c r="J643"/>
      <c r="K643"/>
    </row>
    <row r="644" spans="1:11" x14ac:dyDescent="0.3">
      <c r="A644"/>
      <c r="B644"/>
      <c r="C644"/>
      <c r="D644"/>
      <c r="E644"/>
      <c r="F644"/>
      <c r="G644"/>
      <c r="H644"/>
      <c r="I644"/>
      <c r="J644"/>
      <c r="K644"/>
    </row>
    <row r="645" spans="1:11" x14ac:dyDescent="0.3">
      <c r="A645"/>
      <c r="B645"/>
      <c r="C645"/>
      <c r="D645"/>
      <c r="E645"/>
      <c r="F645"/>
      <c r="G645"/>
      <c r="H645"/>
      <c r="I645"/>
      <c r="J645"/>
      <c r="K645"/>
    </row>
    <row r="646" spans="1:11" x14ac:dyDescent="0.3">
      <c r="A646"/>
      <c r="B646"/>
      <c r="C646"/>
      <c r="D646"/>
      <c r="E646"/>
      <c r="F646"/>
      <c r="G646"/>
      <c r="H646"/>
      <c r="I646"/>
      <c r="J646"/>
      <c r="K646"/>
    </row>
    <row r="647" spans="1:11" x14ac:dyDescent="0.3">
      <c r="A647"/>
      <c r="B647"/>
      <c r="C647"/>
      <c r="D647"/>
      <c r="E647"/>
      <c r="F647"/>
      <c r="G647"/>
      <c r="H647"/>
      <c r="I647"/>
      <c r="J647"/>
      <c r="K647"/>
    </row>
    <row r="648" spans="1:11" x14ac:dyDescent="0.3">
      <c r="A648"/>
      <c r="B648"/>
      <c r="C648"/>
      <c r="D648"/>
      <c r="E648"/>
      <c r="F648"/>
      <c r="G648"/>
      <c r="H648"/>
      <c r="I648"/>
      <c r="J648"/>
      <c r="K648"/>
    </row>
    <row r="649" spans="1:11" x14ac:dyDescent="0.3">
      <c r="A649"/>
      <c r="B649"/>
      <c r="C649"/>
      <c r="D649"/>
      <c r="E649"/>
      <c r="F649"/>
      <c r="G649"/>
      <c r="H649"/>
      <c r="I649"/>
      <c r="J649"/>
      <c r="K649"/>
    </row>
    <row r="650" spans="1:11" x14ac:dyDescent="0.3">
      <c r="A650"/>
      <c r="B650"/>
      <c r="C650"/>
      <c r="D650"/>
      <c r="E650"/>
      <c r="F650"/>
      <c r="G650"/>
      <c r="H650"/>
      <c r="I650"/>
      <c r="J650"/>
      <c r="K650"/>
    </row>
    <row r="651" spans="1:11" x14ac:dyDescent="0.3">
      <c r="A651"/>
      <c r="B651"/>
      <c r="C651"/>
      <c r="D651"/>
      <c r="E651"/>
      <c r="F651"/>
      <c r="G651"/>
      <c r="H651"/>
      <c r="I651"/>
      <c r="J651"/>
      <c r="K651"/>
    </row>
    <row r="652" spans="1:11" x14ac:dyDescent="0.3">
      <c r="A652"/>
      <c r="B652"/>
      <c r="C652"/>
      <c r="D652"/>
      <c r="E652"/>
      <c r="F652"/>
      <c r="G652"/>
      <c r="H652"/>
      <c r="I652"/>
      <c r="J652"/>
      <c r="K652"/>
    </row>
    <row r="653" spans="1:11" x14ac:dyDescent="0.3">
      <c r="A653"/>
      <c r="B653"/>
      <c r="C653"/>
      <c r="D653"/>
      <c r="E653"/>
      <c r="F653"/>
      <c r="G653"/>
      <c r="H653"/>
      <c r="I653"/>
      <c r="J653"/>
      <c r="K653"/>
    </row>
    <row r="654" spans="1:11" x14ac:dyDescent="0.3">
      <c r="A654"/>
      <c r="B654"/>
      <c r="C654"/>
      <c r="D654"/>
      <c r="E654"/>
      <c r="F654"/>
      <c r="G654"/>
      <c r="H654"/>
      <c r="I654"/>
      <c r="J654"/>
      <c r="K654"/>
    </row>
    <row r="655" spans="1:11" x14ac:dyDescent="0.3">
      <c r="A655"/>
      <c r="B655"/>
      <c r="C655"/>
      <c r="D655"/>
      <c r="E655"/>
      <c r="F655"/>
      <c r="G655"/>
      <c r="H655"/>
      <c r="I655"/>
      <c r="J655"/>
      <c r="K655"/>
    </row>
    <row r="656" spans="1:11" x14ac:dyDescent="0.3">
      <c r="A656"/>
      <c r="B656"/>
      <c r="C656"/>
      <c r="D656"/>
      <c r="E656"/>
      <c r="F656"/>
      <c r="G656"/>
      <c r="H656"/>
      <c r="I656"/>
      <c r="J656"/>
      <c r="K656"/>
    </row>
    <row r="657" spans="1:11" x14ac:dyDescent="0.3">
      <c r="A657"/>
      <c r="B657"/>
      <c r="C657"/>
      <c r="D657"/>
      <c r="E657"/>
      <c r="F657"/>
      <c r="G657"/>
      <c r="H657"/>
      <c r="I657"/>
      <c r="J657"/>
      <c r="K657"/>
    </row>
    <row r="658" spans="1:11" x14ac:dyDescent="0.3">
      <c r="A658"/>
      <c r="B658"/>
      <c r="C658"/>
      <c r="D658"/>
      <c r="E658"/>
      <c r="F658"/>
      <c r="G658"/>
      <c r="H658"/>
      <c r="I658"/>
      <c r="J658"/>
      <c r="K658"/>
    </row>
    <row r="659" spans="1:11" x14ac:dyDescent="0.3">
      <c r="A659"/>
      <c r="B659"/>
      <c r="C659"/>
      <c r="D659"/>
      <c r="E659"/>
      <c r="F659"/>
      <c r="G659"/>
      <c r="H659"/>
      <c r="I659"/>
      <c r="J659"/>
      <c r="K659"/>
    </row>
    <row r="660" spans="1:11" x14ac:dyDescent="0.3">
      <c r="A660"/>
      <c r="B660"/>
      <c r="C660"/>
      <c r="D660"/>
      <c r="E660"/>
      <c r="F660"/>
      <c r="G660"/>
      <c r="H660"/>
      <c r="I660"/>
      <c r="J660"/>
      <c r="K660"/>
    </row>
    <row r="661" spans="1:11" x14ac:dyDescent="0.3">
      <c r="A661"/>
      <c r="B661"/>
      <c r="C661"/>
      <c r="D661"/>
      <c r="E661"/>
      <c r="F661"/>
      <c r="G661"/>
      <c r="H661"/>
      <c r="I661"/>
      <c r="J661"/>
      <c r="K661"/>
    </row>
    <row r="662" spans="1:11" x14ac:dyDescent="0.3">
      <c r="A662"/>
      <c r="B662"/>
      <c r="C662"/>
      <c r="D662"/>
      <c r="E662"/>
      <c r="F662"/>
      <c r="G662"/>
      <c r="H662"/>
      <c r="I662"/>
      <c r="J662"/>
      <c r="K662"/>
    </row>
    <row r="663" spans="1:11" x14ac:dyDescent="0.3">
      <c r="A663"/>
      <c r="B663"/>
      <c r="C663"/>
      <c r="D663"/>
      <c r="E663"/>
      <c r="F663"/>
      <c r="G663"/>
      <c r="H663"/>
      <c r="I663"/>
      <c r="J663"/>
      <c r="K663"/>
    </row>
    <row r="664" spans="1:11" x14ac:dyDescent="0.3">
      <c r="A664"/>
      <c r="B664"/>
      <c r="C664"/>
      <c r="D664"/>
      <c r="E664"/>
      <c r="F664"/>
      <c r="G664"/>
      <c r="H664"/>
      <c r="I664"/>
      <c r="J664"/>
      <c r="K664"/>
    </row>
    <row r="665" spans="1:11" x14ac:dyDescent="0.3">
      <c r="A665"/>
      <c r="B665"/>
      <c r="C665"/>
      <c r="D665"/>
      <c r="E665"/>
      <c r="F665"/>
      <c r="G665"/>
      <c r="H665"/>
      <c r="I665"/>
      <c r="J665"/>
      <c r="K665"/>
    </row>
    <row r="666" spans="1:11" x14ac:dyDescent="0.3">
      <c r="A666"/>
      <c r="B666"/>
      <c r="C666"/>
      <c r="D666"/>
      <c r="E666"/>
      <c r="F666"/>
      <c r="G666"/>
      <c r="H666"/>
      <c r="I666"/>
      <c r="J666"/>
      <c r="K666"/>
    </row>
    <row r="667" spans="1:11" x14ac:dyDescent="0.3">
      <c r="A667"/>
      <c r="B667"/>
      <c r="C667"/>
      <c r="D667"/>
      <c r="E667"/>
      <c r="F667"/>
      <c r="G667"/>
      <c r="H667"/>
      <c r="I667"/>
      <c r="J667"/>
      <c r="K667"/>
    </row>
    <row r="668" spans="1:11" x14ac:dyDescent="0.3">
      <c r="A668"/>
      <c r="B668"/>
      <c r="C668"/>
      <c r="D668"/>
      <c r="E668"/>
      <c r="F668"/>
      <c r="G668"/>
      <c r="H668"/>
      <c r="I668"/>
      <c r="J668"/>
      <c r="K668"/>
    </row>
    <row r="669" spans="1:11" x14ac:dyDescent="0.3">
      <c r="A669"/>
      <c r="B669"/>
      <c r="C669"/>
      <c r="D669"/>
      <c r="E669"/>
      <c r="F669"/>
      <c r="G669"/>
      <c r="H669"/>
      <c r="I669"/>
      <c r="J669"/>
      <c r="K669"/>
    </row>
    <row r="670" spans="1:11" x14ac:dyDescent="0.3">
      <c r="A670"/>
      <c r="B670"/>
      <c r="C670"/>
      <c r="D670"/>
      <c r="E670"/>
      <c r="F670"/>
      <c r="G670"/>
      <c r="H670"/>
      <c r="I670"/>
      <c r="J670"/>
      <c r="K670"/>
    </row>
    <row r="671" spans="1:11" x14ac:dyDescent="0.3">
      <c r="A671"/>
      <c r="B671"/>
      <c r="C671"/>
      <c r="D671"/>
      <c r="E671"/>
      <c r="F671"/>
      <c r="G671"/>
      <c r="H671"/>
      <c r="I671"/>
      <c r="J671"/>
      <c r="K671"/>
    </row>
    <row r="672" spans="1:11" x14ac:dyDescent="0.3">
      <c r="A672"/>
      <c r="B672"/>
      <c r="C672"/>
      <c r="D672"/>
      <c r="E672"/>
      <c r="F672"/>
      <c r="G672"/>
      <c r="H672"/>
      <c r="I672"/>
      <c r="J672"/>
      <c r="K672"/>
    </row>
    <row r="673" spans="1:11" x14ac:dyDescent="0.3">
      <c r="A673"/>
      <c r="B673"/>
      <c r="C673"/>
      <c r="D673"/>
      <c r="E673"/>
      <c r="F673"/>
      <c r="G673"/>
      <c r="H673"/>
      <c r="I673"/>
      <c r="J673"/>
      <c r="K673"/>
    </row>
    <row r="674" spans="1:11" x14ac:dyDescent="0.3">
      <c r="A674"/>
      <c r="B674"/>
      <c r="C674"/>
      <c r="D674"/>
      <c r="E674"/>
      <c r="F674"/>
      <c r="G674"/>
      <c r="H674"/>
      <c r="I674"/>
      <c r="J674"/>
      <c r="K674"/>
    </row>
    <row r="675" spans="1:11" x14ac:dyDescent="0.3">
      <c r="A675"/>
      <c r="B675"/>
      <c r="C675"/>
      <c r="D675"/>
      <c r="E675"/>
      <c r="F675"/>
      <c r="G675"/>
      <c r="H675"/>
      <c r="I675"/>
      <c r="J675"/>
      <c r="K675"/>
    </row>
    <row r="676" spans="1:11" x14ac:dyDescent="0.3">
      <c r="A676"/>
      <c r="B676"/>
      <c r="C676"/>
      <c r="D676"/>
      <c r="E676"/>
      <c r="F676"/>
      <c r="G676"/>
      <c r="H676"/>
      <c r="I676"/>
      <c r="J676"/>
      <c r="K676"/>
    </row>
    <row r="677" spans="1:11" x14ac:dyDescent="0.3">
      <c r="A677"/>
      <c r="B677"/>
      <c r="C677"/>
      <c r="D677"/>
      <c r="E677"/>
      <c r="F677"/>
      <c r="G677"/>
      <c r="H677"/>
      <c r="I677"/>
      <c r="J677"/>
      <c r="K677"/>
    </row>
    <row r="678" spans="1:11" x14ac:dyDescent="0.3">
      <c r="A678"/>
      <c r="B678"/>
      <c r="C678"/>
      <c r="D678"/>
      <c r="E678"/>
      <c r="F678"/>
      <c r="G678"/>
      <c r="H678"/>
      <c r="I678"/>
      <c r="J678"/>
      <c r="K678"/>
    </row>
    <row r="679" spans="1:11" x14ac:dyDescent="0.3">
      <c r="A679"/>
      <c r="B679"/>
      <c r="C679"/>
      <c r="D679"/>
      <c r="E679"/>
      <c r="F679"/>
      <c r="G679"/>
      <c r="H679"/>
      <c r="I679"/>
      <c r="J679"/>
      <c r="K679"/>
    </row>
    <row r="680" spans="1:11" x14ac:dyDescent="0.3">
      <c r="A680"/>
      <c r="B680"/>
      <c r="C680"/>
      <c r="D680"/>
      <c r="E680"/>
      <c r="F680"/>
      <c r="G680"/>
      <c r="H680"/>
      <c r="I680"/>
      <c r="J680"/>
      <c r="K680"/>
    </row>
    <row r="681" spans="1:11" x14ac:dyDescent="0.3">
      <c r="A681"/>
      <c r="B681"/>
      <c r="C681"/>
      <c r="D681"/>
      <c r="E681"/>
      <c r="F681"/>
      <c r="G681"/>
      <c r="H681"/>
      <c r="I681"/>
      <c r="J681"/>
      <c r="K681"/>
    </row>
    <row r="682" spans="1:11" x14ac:dyDescent="0.3">
      <c r="A682"/>
      <c r="B682"/>
      <c r="C682"/>
      <c r="D682"/>
      <c r="E682"/>
      <c r="F682"/>
      <c r="G682"/>
      <c r="H682"/>
      <c r="I682"/>
      <c r="J682"/>
      <c r="K682"/>
    </row>
    <row r="683" spans="1:11" x14ac:dyDescent="0.3">
      <c r="A683"/>
      <c r="B683"/>
      <c r="C683"/>
      <c r="D683"/>
      <c r="E683"/>
      <c r="F683"/>
      <c r="G683"/>
      <c r="H683"/>
      <c r="I683"/>
      <c r="J683"/>
      <c r="K683"/>
    </row>
    <row r="684" spans="1:11" x14ac:dyDescent="0.3">
      <c r="A684"/>
      <c r="B684"/>
      <c r="C684"/>
      <c r="D684"/>
      <c r="E684"/>
      <c r="F684"/>
      <c r="G684"/>
      <c r="H684"/>
      <c r="I684"/>
      <c r="J684"/>
      <c r="K684"/>
    </row>
    <row r="685" spans="1:11" x14ac:dyDescent="0.3">
      <c r="A685"/>
      <c r="B685"/>
      <c r="C685"/>
      <c r="D685"/>
      <c r="E685"/>
      <c r="F685"/>
      <c r="G685"/>
      <c r="H685"/>
      <c r="I685"/>
      <c r="J685"/>
      <c r="K685"/>
    </row>
    <row r="686" spans="1:11" x14ac:dyDescent="0.3">
      <c r="A686"/>
      <c r="B686"/>
      <c r="C686"/>
      <c r="D686"/>
      <c r="E686"/>
      <c r="F686"/>
      <c r="G686"/>
      <c r="H686"/>
      <c r="I686"/>
      <c r="J686"/>
      <c r="K686"/>
    </row>
    <row r="687" spans="1:11" x14ac:dyDescent="0.3">
      <c r="A687"/>
      <c r="B687"/>
      <c r="C687"/>
      <c r="D687"/>
      <c r="E687"/>
      <c r="F687"/>
      <c r="G687"/>
      <c r="H687"/>
      <c r="I687"/>
      <c r="J687"/>
      <c r="K687"/>
    </row>
    <row r="688" spans="1:11" x14ac:dyDescent="0.3">
      <c r="A688"/>
      <c r="B688"/>
      <c r="C688"/>
      <c r="D688"/>
      <c r="E688"/>
      <c r="F688"/>
      <c r="G688"/>
      <c r="H688"/>
      <c r="I688"/>
      <c r="J688"/>
      <c r="K688"/>
    </row>
    <row r="689" spans="1:11" x14ac:dyDescent="0.3">
      <c r="A689"/>
      <c r="B689"/>
      <c r="C689"/>
      <c r="D689"/>
      <c r="E689"/>
      <c r="F689"/>
      <c r="G689"/>
      <c r="H689"/>
      <c r="I689"/>
      <c r="J689"/>
      <c r="K689"/>
    </row>
    <row r="690" spans="1:11" x14ac:dyDescent="0.3">
      <c r="A690"/>
      <c r="B690"/>
      <c r="C690"/>
      <c r="D690"/>
      <c r="E690"/>
      <c r="F690"/>
      <c r="G690"/>
      <c r="H690"/>
      <c r="I690"/>
      <c r="J690"/>
      <c r="K690"/>
    </row>
    <row r="691" spans="1:11" x14ac:dyDescent="0.3">
      <c r="A691"/>
      <c r="B691"/>
      <c r="C691"/>
      <c r="D691"/>
      <c r="E691"/>
      <c r="F691"/>
      <c r="G691"/>
      <c r="H691"/>
      <c r="I691"/>
      <c r="J691"/>
      <c r="K691"/>
    </row>
    <row r="692" spans="1:11" x14ac:dyDescent="0.3">
      <c r="A692"/>
      <c r="B692"/>
      <c r="C692"/>
      <c r="D692"/>
      <c r="E692"/>
      <c r="F692"/>
      <c r="G692"/>
      <c r="H692"/>
      <c r="I692"/>
      <c r="J692"/>
      <c r="K692"/>
    </row>
    <row r="693" spans="1:11" x14ac:dyDescent="0.3">
      <c r="A693"/>
      <c r="B693"/>
      <c r="C693"/>
      <c r="D693"/>
      <c r="E693"/>
      <c r="F693"/>
      <c r="G693"/>
      <c r="H693"/>
      <c r="I693"/>
      <c r="J693"/>
      <c r="K693"/>
    </row>
    <row r="694" spans="1:11" x14ac:dyDescent="0.3">
      <c r="A694"/>
      <c r="B694"/>
      <c r="C694"/>
      <c r="D694"/>
      <c r="E694"/>
      <c r="F694"/>
      <c r="G694"/>
      <c r="H694"/>
      <c r="I694"/>
      <c r="J694"/>
      <c r="K694"/>
    </row>
    <row r="695" spans="1:11" x14ac:dyDescent="0.3">
      <c r="A695"/>
      <c r="B695"/>
      <c r="C695"/>
      <c r="D695"/>
      <c r="E695"/>
      <c r="F695"/>
      <c r="G695"/>
      <c r="H695"/>
      <c r="I695"/>
      <c r="J695"/>
      <c r="K695"/>
    </row>
    <row r="696" spans="1:11" x14ac:dyDescent="0.3">
      <c r="A696"/>
      <c r="B696"/>
      <c r="C696"/>
      <c r="D696"/>
      <c r="E696"/>
      <c r="F696"/>
      <c r="G696"/>
      <c r="H696"/>
      <c r="I696"/>
      <c r="J696"/>
      <c r="K696"/>
    </row>
    <row r="697" spans="1:11" x14ac:dyDescent="0.3">
      <c r="A697"/>
      <c r="B697"/>
      <c r="C697"/>
      <c r="D697"/>
      <c r="E697"/>
      <c r="F697"/>
      <c r="G697"/>
      <c r="H697"/>
      <c r="I697"/>
      <c r="J697"/>
      <c r="K697"/>
    </row>
    <row r="698" spans="1:11" x14ac:dyDescent="0.3">
      <c r="A698"/>
      <c r="B698"/>
      <c r="C698"/>
      <c r="D698"/>
      <c r="E698"/>
      <c r="F698"/>
      <c r="G698"/>
      <c r="H698"/>
      <c r="I698"/>
      <c r="J698"/>
      <c r="K698"/>
    </row>
    <row r="699" spans="1:11" x14ac:dyDescent="0.3">
      <c r="A699"/>
      <c r="B699"/>
      <c r="C699"/>
      <c r="D699"/>
      <c r="E699"/>
      <c r="F699"/>
      <c r="G699"/>
      <c r="H699"/>
      <c r="I699"/>
      <c r="J699"/>
      <c r="K699"/>
    </row>
    <row r="700" spans="1:11" x14ac:dyDescent="0.3">
      <c r="A700"/>
      <c r="B700"/>
      <c r="C700"/>
      <c r="D700"/>
      <c r="E700"/>
      <c r="F700"/>
      <c r="G700"/>
      <c r="H700"/>
      <c r="I700"/>
      <c r="J700"/>
      <c r="K700"/>
    </row>
    <row r="701" spans="1:11" x14ac:dyDescent="0.3">
      <c r="A701"/>
      <c r="B701"/>
      <c r="C701"/>
      <c r="D701"/>
      <c r="E701"/>
      <c r="F701"/>
      <c r="G701"/>
      <c r="H701"/>
      <c r="I701"/>
      <c r="J701"/>
      <c r="K701"/>
    </row>
    <row r="702" spans="1:11" x14ac:dyDescent="0.3">
      <c r="A702"/>
      <c r="B702"/>
      <c r="C702"/>
      <c r="D702"/>
      <c r="E702"/>
      <c r="F702"/>
      <c r="G702"/>
      <c r="H702"/>
      <c r="I702"/>
      <c r="J702"/>
      <c r="K702"/>
    </row>
    <row r="703" spans="1:11" x14ac:dyDescent="0.3">
      <c r="A703"/>
      <c r="B703"/>
      <c r="C703"/>
      <c r="D703"/>
      <c r="E703"/>
      <c r="F703"/>
      <c r="G703"/>
      <c r="H703"/>
      <c r="I703"/>
      <c r="J703"/>
      <c r="K703"/>
    </row>
    <row r="704" spans="1:11" x14ac:dyDescent="0.3">
      <c r="A704"/>
      <c r="B704"/>
      <c r="C704"/>
      <c r="D704"/>
      <c r="E704"/>
      <c r="F704"/>
      <c r="G704"/>
      <c r="H704"/>
      <c r="I704"/>
      <c r="J704"/>
      <c r="K704"/>
    </row>
    <row r="705" spans="1:11" x14ac:dyDescent="0.3">
      <c r="A705"/>
      <c r="B705"/>
      <c r="C705"/>
      <c r="D705"/>
      <c r="E705"/>
      <c r="F705"/>
      <c r="G705"/>
      <c r="H705"/>
      <c r="I705"/>
      <c r="J705"/>
      <c r="K705"/>
    </row>
    <row r="706" spans="1:11" x14ac:dyDescent="0.3">
      <c r="A706"/>
      <c r="B706"/>
      <c r="C706"/>
      <c r="D706"/>
      <c r="E706"/>
      <c r="F706"/>
      <c r="G706"/>
      <c r="H706"/>
      <c r="I706"/>
      <c r="J706"/>
      <c r="K706"/>
    </row>
    <row r="707" spans="1:11" x14ac:dyDescent="0.3">
      <c r="A707"/>
      <c r="B707"/>
      <c r="C707"/>
      <c r="D707"/>
      <c r="E707"/>
      <c r="F707"/>
      <c r="G707"/>
      <c r="H707"/>
      <c r="I707"/>
      <c r="J707"/>
      <c r="K707"/>
    </row>
    <row r="708" spans="1:11" x14ac:dyDescent="0.3">
      <c r="A708"/>
      <c r="B708"/>
      <c r="C708"/>
      <c r="D708"/>
      <c r="E708"/>
      <c r="F708"/>
      <c r="G708"/>
      <c r="H708"/>
      <c r="I708"/>
      <c r="J708"/>
      <c r="K708"/>
    </row>
    <row r="709" spans="1:11" x14ac:dyDescent="0.3">
      <c r="A709"/>
      <c r="B709"/>
      <c r="C709"/>
      <c r="D709"/>
      <c r="E709"/>
      <c r="F709"/>
      <c r="G709"/>
      <c r="H709"/>
      <c r="I709"/>
      <c r="J709"/>
      <c r="K709"/>
    </row>
    <row r="710" spans="1:11" x14ac:dyDescent="0.3">
      <c r="A710"/>
      <c r="B710"/>
      <c r="C710"/>
      <c r="D710"/>
      <c r="E710"/>
      <c r="F710"/>
      <c r="G710"/>
      <c r="H710"/>
      <c r="I710"/>
      <c r="J710"/>
      <c r="K710"/>
    </row>
    <row r="711" spans="1:11" x14ac:dyDescent="0.3">
      <c r="A711"/>
      <c r="B711"/>
      <c r="C711"/>
      <c r="D711"/>
      <c r="E711"/>
      <c r="F711"/>
      <c r="G711"/>
      <c r="H711"/>
      <c r="I711"/>
      <c r="J711"/>
      <c r="K711"/>
    </row>
    <row r="712" spans="1:11" x14ac:dyDescent="0.3">
      <c r="A712"/>
      <c r="B712"/>
      <c r="C712"/>
      <c r="D712"/>
      <c r="E712"/>
      <c r="F712"/>
      <c r="G712"/>
      <c r="H712"/>
      <c r="I712"/>
      <c r="J712"/>
      <c r="K712"/>
    </row>
    <row r="713" spans="1:11" x14ac:dyDescent="0.3">
      <c r="A713"/>
      <c r="B713"/>
      <c r="C713"/>
      <c r="D713"/>
      <c r="E713"/>
      <c r="F713"/>
      <c r="G713"/>
      <c r="H713"/>
      <c r="I713"/>
      <c r="J713"/>
      <c r="K713"/>
    </row>
    <row r="714" spans="1:11" x14ac:dyDescent="0.3">
      <c r="A714"/>
      <c r="B714"/>
      <c r="C714"/>
      <c r="D714"/>
      <c r="E714"/>
      <c r="F714"/>
      <c r="G714"/>
      <c r="H714"/>
      <c r="I714"/>
      <c r="J714"/>
      <c r="K714"/>
    </row>
    <row r="715" spans="1:11" x14ac:dyDescent="0.3">
      <c r="A715"/>
      <c r="B715"/>
      <c r="C715"/>
      <c r="D715"/>
      <c r="E715"/>
      <c r="F715"/>
      <c r="G715"/>
      <c r="H715"/>
      <c r="I715"/>
      <c r="J715"/>
      <c r="K715"/>
    </row>
    <row r="716" spans="1:11" x14ac:dyDescent="0.3">
      <c r="A716"/>
      <c r="B716"/>
      <c r="C716"/>
      <c r="D716"/>
      <c r="E716"/>
      <c r="F716"/>
      <c r="G716"/>
      <c r="H716"/>
      <c r="I716"/>
      <c r="J716"/>
      <c r="K716"/>
    </row>
    <row r="717" spans="1:11" x14ac:dyDescent="0.3">
      <c r="A717"/>
      <c r="B717"/>
      <c r="C717"/>
      <c r="D717"/>
      <c r="E717"/>
      <c r="F717"/>
      <c r="G717"/>
      <c r="H717"/>
      <c r="I717"/>
      <c r="J717"/>
      <c r="K717"/>
    </row>
    <row r="718" spans="1:11" x14ac:dyDescent="0.3">
      <c r="A718"/>
      <c r="B718"/>
      <c r="C718"/>
      <c r="D718"/>
      <c r="E718"/>
      <c r="F718"/>
      <c r="G718"/>
      <c r="H718"/>
      <c r="I718"/>
      <c r="J718"/>
      <c r="K718"/>
    </row>
    <row r="719" spans="1:11" x14ac:dyDescent="0.3">
      <c r="A719"/>
      <c r="B719"/>
      <c r="C719"/>
      <c r="D719"/>
      <c r="E719"/>
      <c r="F719"/>
      <c r="G719"/>
      <c r="H719"/>
      <c r="I719"/>
      <c r="J719"/>
      <c r="K719"/>
    </row>
    <row r="720" spans="1:11" x14ac:dyDescent="0.3">
      <c r="A720"/>
      <c r="B720"/>
      <c r="C720"/>
      <c r="D720"/>
      <c r="E720"/>
      <c r="F720"/>
      <c r="G720"/>
      <c r="H720"/>
      <c r="I720"/>
      <c r="J720"/>
      <c r="K720"/>
    </row>
    <row r="721" spans="1:11" x14ac:dyDescent="0.3">
      <c r="A721"/>
      <c r="B721"/>
      <c r="C721"/>
      <c r="D721"/>
      <c r="E721"/>
      <c r="F721"/>
      <c r="G721"/>
      <c r="H721"/>
      <c r="I721"/>
      <c r="J721"/>
      <c r="K721"/>
    </row>
    <row r="722" spans="1:11" x14ac:dyDescent="0.3">
      <c r="A722"/>
      <c r="B722"/>
      <c r="C722"/>
      <c r="D722"/>
      <c r="E722"/>
      <c r="F722"/>
      <c r="G722"/>
      <c r="H722"/>
      <c r="I722"/>
      <c r="J722"/>
      <c r="K722"/>
    </row>
    <row r="723" spans="1:11" x14ac:dyDescent="0.3">
      <c r="A723"/>
      <c r="B723"/>
      <c r="C723"/>
      <c r="D723"/>
      <c r="E723"/>
      <c r="F723"/>
      <c r="G723"/>
      <c r="H723"/>
      <c r="I723"/>
      <c r="J723"/>
      <c r="K723"/>
    </row>
    <row r="724" spans="1:11" x14ac:dyDescent="0.3">
      <c r="A724"/>
      <c r="B724"/>
      <c r="C724"/>
      <c r="D724"/>
      <c r="E724"/>
      <c r="F724"/>
      <c r="G724"/>
      <c r="H724"/>
      <c r="I724"/>
      <c r="J724"/>
      <c r="K724"/>
    </row>
    <row r="725" spans="1:11" x14ac:dyDescent="0.3">
      <c r="A725"/>
      <c r="B725"/>
      <c r="C725"/>
      <c r="D725"/>
      <c r="E725"/>
      <c r="F725"/>
      <c r="G725"/>
      <c r="H725"/>
      <c r="I725"/>
      <c r="J725"/>
      <c r="K725"/>
    </row>
    <row r="726" spans="1:11" x14ac:dyDescent="0.3">
      <c r="A726"/>
      <c r="B726"/>
      <c r="C726"/>
      <c r="D726"/>
      <c r="E726"/>
      <c r="F726"/>
      <c r="G726"/>
      <c r="H726"/>
      <c r="I726"/>
      <c r="J726"/>
      <c r="K726"/>
    </row>
    <row r="727" spans="1:11" x14ac:dyDescent="0.3">
      <c r="A727"/>
      <c r="B727"/>
      <c r="C727"/>
      <c r="D727"/>
      <c r="E727"/>
      <c r="F727"/>
      <c r="G727"/>
      <c r="H727"/>
      <c r="I727"/>
      <c r="J727"/>
      <c r="K727"/>
    </row>
    <row r="728" spans="1:11" x14ac:dyDescent="0.3">
      <c r="A728"/>
      <c r="B728"/>
      <c r="C728"/>
      <c r="D728"/>
      <c r="E728"/>
      <c r="F728"/>
      <c r="G728"/>
      <c r="H728"/>
      <c r="I728"/>
      <c r="J728"/>
      <c r="K728"/>
    </row>
    <row r="729" spans="1:11" x14ac:dyDescent="0.3">
      <c r="A729"/>
      <c r="B729"/>
      <c r="C729"/>
      <c r="D729"/>
      <c r="E729"/>
      <c r="F729"/>
      <c r="G729"/>
      <c r="H729"/>
      <c r="I729"/>
      <c r="J729"/>
      <c r="K729"/>
    </row>
    <row r="730" spans="1:11" x14ac:dyDescent="0.3">
      <c r="A730"/>
      <c r="B730"/>
      <c r="C730"/>
      <c r="D730"/>
      <c r="E730"/>
      <c r="F730"/>
      <c r="G730"/>
      <c r="H730"/>
      <c r="I730"/>
      <c r="J730"/>
      <c r="K730"/>
    </row>
    <row r="731" spans="1:11" x14ac:dyDescent="0.3">
      <c r="A731"/>
      <c r="B731"/>
      <c r="C731"/>
      <c r="D731"/>
      <c r="E731"/>
      <c r="F731"/>
      <c r="G731"/>
      <c r="H731"/>
      <c r="I731"/>
      <c r="J731"/>
      <c r="K731"/>
    </row>
    <row r="732" spans="1:11" x14ac:dyDescent="0.3">
      <c r="A732"/>
      <c r="B732"/>
      <c r="C732"/>
      <c r="D732"/>
      <c r="E732"/>
      <c r="F732"/>
      <c r="G732"/>
      <c r="H732"/>
      <c r="I732"/>
      <c r="J732"/>
      <c r="K732"/>
    </row>
    <row r="733" spans="1:11" x14ac:dyDescent="0.3">
      <c r="A733"/>
      <c r="B733"/>
      <c r="C733"/>
      <c r="D733"/>
      <c r="E733"/>
      <c r="F733"/>
      <c r="G733"/>
      <c r="H733"/>
      <c r="I733"/>
      <c r="J733"/>
      <c r="K733"/>
    </row>
    <row r="734" spans="1:11" x14ac:dyDescent="0.3">
      <c r="A734"/>
      <c r="B734"/>
      <c r="C734"/>
      <c r="D734"/>
      <c r="E734"/>
      <c r="F734"/>
      <c r="G734"/>
      <c r="H734"/>
      <c r="I734"/>
      <c r="J734"/>
      <c r="K734"/>
    </row>
    <row r="735" spans="1:11" x14ac:dyDescent="0.3">
      <c r="A735"/>
      <c r="B735"/>
      <c r="C735"/>
      <c r="D735"/>
      <c r="E735"/>
      <c r="F735"/>
      <c r="G735"/>
      <c r="H735"/>
      <c r="I735"/>
      <c r="J735"/>
      <c r="K735"/>
    </row>
    <row r="736" spans="1:11" x14ac:dyDescent="0.3">
      <c r="A736"/>
      <c r="B736"/>
      <c r="C736"/>
      <c r="D736"/>
      <c r="E736"/>
      <c r="F736"/>
      <c r="G736"/>
      <c r="H736"/>
      <c r="I736"/>
      <c r="J736"/>
      <c r="K736"/>
    </row>
    <row r="737" spans="1:11" x14ac:dyDescent="0.3">
      <c r="A737"/>
      <c r="B737"/>
      <c r="C737"/>
      <c r="D737"/>
      <c r="E737"/>
      <c r="F737"/>
      <c r="G737"/>
      <c r="H737"/>
      <c r="I737"/>
      <c r="J737"/>
      <c r="K737"/>
    </row>
    <row r="738" spans="1:11" x14ac:dyDescent="0.3">
      <c r="A738"/>
      <c r="B738"/>
      <c r="C738"/>
      <c r="D738"/>
      <c r="E738"/>
      <c r="F738"/>
      <c r="G738"/>
      <c r="H738"/>
      <c r="I738"/>
      <c r="J738"/>
      <c r="K738"/>
    </row>
    <row r="739" spans="1:11" x14ac:dyDescent="0.3">
      <c r="A739"/>
      <c r="B739"/>
      <c r="C739"/>
      <c r="D739"/>
      <c r="E739"/>
      <c r="F739"/>
      <c r="G739"/>
      <c r="H739"/>
      <c r="I739"/>
      <c r="J739"/>
      <c r="K739"/>
    </row>
    <row r="740" spans="1:11" x14ac:dyDescent="0.3">
      <c r="A740"/>
      <c r="B740"/>
      <c r="C740"/>
      <c r="D740"/>
      <c r="E740"/>
      <c r="F740"/>
      <c r="G740"/>
      <c r="H740"/>
      <c r="I740"/>
      <c r="J740"/>
      <c r="K740"/>
    </row>
    <row r="741" spans="1:11" x14ac:dyDescent="0.3">
      <c r="A741"/>
      <c r="B741"/>
      <c r="C741"/>
      <c r="D741"/>
      <c r="E741"/>
      <c r="F741"/>
      <c r="G741"/>
      <c r="H741"/>
      <c r="I741"/>
      <c r="J741"/>
      <c r="K741"/>
    </row>
    <row r="742" spans="1:11" x14ac:dyDescent="0.3">
      <c r="A742"/>
      <c r="B742"/>
      <c r="C742"/>
      <c r="D742"/>
      <c r="E742"/>
      <c r="F742"/>
      <c r="G742"/>
      <c r="H742"/>
      <c r="I742"/>
      <c r="J742"/>
      <c r="K742"/>
    </row>
    <row r="743" spans="1:11" x14ac:dyDescent="0.3">
      <c r="A743"/>
      <c r="B743"/>
      <c r="C743"/>
      <c r="D743"/>
      <c r="E743"/>
      <c r="F743"/>
      <c r="G743"/>
      <c r="H743"/>
      <c r="I743"/>
      <c r="J743"/>
      <c r="K743"/>
    </row>
    <row r="744" spans="1:11" x14ac:dyDescent="0.3">
      <c r="A744"/>
      <c r="B744"/>
      <c r="C744"/>
      <c r="D744"/>
      <c r="E744"/>
      <c r="F744"/>
      <c r="G744"/>
      <c r="H744"/>
      <c r="I744"/>
      <c r="J744"/>
      <c r="K744"/>
    </row>
    <row r="745" spans="1:11" x14ac:dyDescent="0.3">
      <c r="A745"/>
      <c r="B745"/>
      <c r="C745"/>
      <c r="D745"/>
      <c r="E745"/>
      <c r="F745"/>
      <c r="G745"/>
      <c r="H745"/>
      <c r="I745"/>
      <c r="J745"/>
      <c r="K745"/>
    </row>
    <row r="746" spans="1:11" x14ac:dyDescent="0.3">
      <c r="A746"/>
      <c r="B746"/>
      <c r="C746"/>
      <c r="D746"/>
      <c r="E746"/>
      <c r="F746"/>
      <c r="G746"/>
      <c r="H746"/>
      <c r="I746"/>
      <c r="J746"/>
      <c r="K746"/>
    </row>
    <row r="747" spans="1:11" x14ac:dyDescent="0.3">
      <c r="A747"/>
      <c r="B747"/>
      <c r="C747"/>
      <c r="D747"/>
      <c r="E747"/>
      <c r="F747"/>
      <c r="G747"/>
      <c r="H747"/>
      <c r="I747"/>
      <c r="J747"/>
      <c r="K747"/>
    </row>
    <row r="748" spans="1:11" x14ac:dyDescent="0.3">
      <c r="A748"/>
      <c r="B748"/>
      <c r="C748"/>
      <c r="D748"/>
      <c r="E748"/>
      <c r="F748"/>
      <c r="G748"/>
      <c r="H748"/>
      <c r="I748"/>
      <c r="J748"/>
      <c r="K748"/>
    </row>
    <row r="749" spans="1:11" x14ac:dyDescent="0.3">
      <c r="A749"/>
      <c r="B749"/>
      <c r="C749"/>
      <c r="D749"/>
      <c r="E749"/>
      <c r="F749"/>
      <c r="G749"/>
      <c r="H749"/>
      <c r="I749"/>
      <c r="J749"/>
      <c r="K749"/>
    </row>
    <row r="750" spans="1:11" x14ac:dyDescent="0.3">
      <c r="A750"/>
      <c r="B750"/>
      <c r="C750"/>
      <c r="D750"/>
      <c r="E750"/>
      <c r="F750"/>
      <c r="G750"/>
      <c r="H750"/>
      <c r="I750"/>
      <c r="J750"/>
      <c r="K750"/>
    </row>
    <row r="751" spans="1:11" x14ac:dyDescent="0.3">
      <c r="A751"/>
      <c r="B751"/>
      <c r="C751"/>
      <c r="D751"/>
      <c r="E751"/>
      <c r="F751"/>
      <c r="G751"/>
      <c r="H751"/>
      <c r="I751"/>
      <c r="J751"/>
      <c r="K751"/>
    </row>
    <row r="752" spans="1:11" x14ac:dyDescent="0.3">
      <c r="A752"/>
      <c r="B752"/>
      <c r="C752"/>
      <c r="D752"/>
      <c r="E752"/>
      <c r="F752"/>
      <c r="G752"/>
      <c r="H752"/>
      <c r="I752"/>
      <c r="J752"/>
      <c r="K752"/>
    </row>
    <row r="753" spans="1:11" x14ac:dyDescent="0.3">
      <c r="A753"/>
      <c r="B753"/>
      <c r="C753"/>
      <c r="D753"/>
      <c r="E753"/>
      <c r="F753"/>
      <c r="G753"/>
      <c r="H753"/>
      <c r="I753"/>
      <c r="J753"/>
      <c r="K753"/>
    </row>
    <row r="754" spans="1:11" x14ac:dyDescent="0.3">
      <c r="A754"/>
      <c r="B754"/>
      <c r="C754"/>
      <c r="D754"/>
      <c r="E754"/>
      <c r="F754"/>
      <c r="G754"/>
      <c r="H754"/>
      <c r="I754"/>
      <c r="J754"/>
      <c r="K754"/>
    </row>
    <row r="755" spans="1:11" x14ac:dyDescent="0.3">
      <c r="A755"/>
      <c r="B755"/>
      <c r="C755"/>
      <c r="D755"/>
      <c r="E755"/>
      <c r="F755"/>
      <c r="G755"/>
      <c r="H755"/>
      <c r="I755"/>
      <c r="J755"/>
      <c r="K755"/>
    </row>
    <row r="756" spans="1:11" x14ac:dyDescent="0.3">
      <c r="A756"/>
      <c r="B756"/>
      <c r="C756"/>
      <c r="D756"/>
      <c r="E756"/>
      <c r="F756"/>
      <c r="G756"/>
      <c r="H756"/>
      <c r="I756"/>
      <c r="J756"/>
      <c r="K756"/>
    </row>
    <row r="757" spans="1:11" x14ac:dyDescent="0.3">
      <c r="A757"/>
      <c r="B757"/>
      <c r="C757"/>
      <c r="D757"/>
      <c r="E757"/>
      <c r="F757"/>
      <c r="G757"/>
      <c r="H757"/>
      <c r="I757"/>
      <c r="J757"/>
      <c r="K757"/>
    </row>
    <row r="758" spans="1:11" x14ac:dyDescent="0.3">
      <c r="A758"/>
      <c r="B758"/>
      <c r="C758"/>
      <c r="D758"/>
      <c r="E758"/>
      <c r="F758"/>
      <c r="G758"/>
      <c r="H758"/>
      <c r="I758"/>
      <c r="J758"/>
      <c r="K758"/>
    </row>
    <row r="759" spans="1:11" x14ac:dyDescent="0.3">
      <c r="A759"/>
      <c r="B759"/>
      <c r="C759"/>
      <c r="D759"/>
      <c r="E759"/>
      <c r="F759"/>
      <c r="G759"/>
      <c r="H759"/>
      <c r="I759"/>
      <c r="J759"/>
      <c r="K759"/>
    </row>
    <row r="760" spans="1:11" x14ac:dyDescent="0.3">
      <c r="A760"/>
      <c r="B760"/>
      <c r="C760"/>
      <c r="D760"/>
      <c r="E760"/>
      <c r="F760"/>
      <c r="G760"/>
      <c r="H760"/>
      <c r="I760"/>
      <c r="J760"/>
      <c r="K760"/>
    </row>
    <row r="761" spans="1:11" x14ac:dyDescent="0.3">
      <c r="A761"/>
      <c r="B761"/>
      <c r="C761"/>
      <c r="D761"/>
      <c r="E761"/>
      <c r="F761"/>
      <c r="G761"/>
      <c r="H761"/>
      <c r="I761"/>
      <c r="J761"/>
      <c r="K761"/>
    </row>
    <row r="762" spans="1:11" x14ac:dyDescent="0.3">
      <c r="A762"/>
      <c r="B762"/>
      <c r="C762"/>
      <c r="D762"/>
      <c r="E762"/>
      <c r="F762"/>
      <c r="G762"/>
      <c r="H762"/>
      <c r="I762"/>
      <c r="J762"/>
      <c r="K762"/>
    </row>
    <row r="763" spans="1:11" x14ac:dyDescent="0.3">
      <c r="A763"/>
      <c r="B763"/>
      <c r="C763"/>
      <c r="D763"/>
      <c r="E763"/>
      <c r="F763"/>
      <c r="G763"/>
      <c r="H763"/>
      <c r="I763"/>
      <c r="J763"/>
      <c r="K763"/>
    </row>
    <row r="764" spans="1:11" x14ac:dyDescent="0.3">
      <c r="A764"/>
      <c r="B764"/>
      <c r="C764"/>
      <c r="D764"/>
      <c r="E764"/>
      <c r="F764"/>
      <c r="G764"/>
      <c r="H764"/>
      <c r="I764"/>
      <c r="J764"/>
      <c r="K764"/>
    </row>
    <row r="765" spans="1:11" x14ac:dyDescent="0.3">
      <c r="A765"/>
      <c r="B765"/>
      <c r="C765"/>
      <c r="D765"/>
      <c r="E765"/>
      <c r="F765"/>
      <c r="G765"/>
      <c r="H765"/>
      <c r="I765"/>
      <c r="J765"/>
      <c r="K765"/>
    </row>
    <row r="766" spans="1:11" x14ac:dyDescent="0.3">
      <c r="A766"/>
      <c r="B766"/>
      <c r="C766"/>
      <c r="D766"/>
      <c r="E766"/>
      <c r="F766"/>
      <c r="G766"/>
      <c r="H766"/>
      <c r="I766"/>
      <c r="J766"/>
      <c r="K766"/>
    </row>
    <row r="767" spans="1:11" x14ac:dyDescent="0.3">
      <c r="A767"/>
      <c r="B767"/>
      <c r="C767"/>
      <c r="D767"/>
      <c r="E767"/>
      <c r="F767"/>
      <c r="G767"/>
      <c r="H767"/>
      <c r="I767"/>
      <c r="J767"/>
      <c r="K767"/>
    </row>
    <row r="768" spans="1:11" x14ac:dyDescent="0.3">
      <c r="A768"/>
      <c r="B768"/>
      <c r="C768"/>
      <c r="D768"/>
      <c r="E768"/>
      <c r="F768"/>
      <c r="G768"/>
      <c r="H768"/>
      <c r="I768"/>
      <c r="J768"/>
      <c r="K768"/>
    </row>
    <row r="769" spans="1:11" x14ac:dyDescent="0.3">
      <c r="A769"/>
      <c r="B769"/>
      <c r="C769"/>
      <c r="D769"/>
      <c r="E769"/>
      <c r="F769"/>
      <c r="G769"/>
      <c r="H769"/>
      <c r="I769"/>
      <c r="J769"/>
      <c r="K769"/>
    </row>
    <row r="770" spans="1:11" x14ac:dyDescent="0.3">
      <c r="A770"/>
      <c r="B770"/>
      <c r="C770"/>
      <c r="D770"/>
      <c r="E770"/>
      <c r="F770"/>
      <c r="G770"/>
      <c r="H770"/>
      <c r="I770"/>
      <c r="J770"/>
      <c r="K770"/>
    </row>
    <row r="771" spans="1:11" x14ac:dyDescent="0.3">
      <c r="A771"/>
      <c r="B771"/>
      <c r="C771"/>
      <c r="D771"/>
      <c r="E771"/>
      <c r="F771"/>
      <c r="G771"/>
      <c r="H771"/>
      <c r="I771"/>
      <c r="J771"/>
      <c r="K771"/>
    </row>
    <row r="772" spans="1:11" x14ac:dyDescent="0.3">
      <c r="A772"/>
      <c r="B772"/>
      <c r="C772"/>
      <c r="D772"/>
      <c r="E772"/>
      <c r="F772"/>
      <c r="G772"/>
      <c r="H772"/>
      <c r="I772"/>
      <c r="J772"/>
      <c r="K772"/>
    </row>
    <row r="773" spans="1:11" x14ac:dyDescent="0.3">
      <c r="A773"/>
      <c r="B773"/>
      <c r="C773"/>
      <c r="D773"/>
      <c r="E773"/>
      <c r="F773"/>
      <c r="G773"/>
      <c r="H773"/>
      <c r="I773"/>
      <c r="J773"/>
      <c r="K773"/>
    </row>
    <row r="774" spans="1:11" x14ac:dyDescent="0.3">
      <c r="A774"/>
      <c r="B774"/>
      <c r="C774"/>
      <c r="D774"/>
      <c r="E774"/>
      <c r="F774"/>
      <c r="G774"/>
      <c r="H774"/>
      <c r="I774"/>
      <c r="J774"/>
      <c r="K774"/>
    </row>
    <row r="775" spans="1:11" x14ac:dyDescent="0.3">
      <c r="A775"/>
      <c r="B775"/>
      <c r="C775"/>
      <c r="D775"/>
      <c r="E775"/>
      <c r="F775"/>
      <c r="G775"/>
      <c r="H775"/>
      <c r="I775"/>
      <c r="J775"/>
      <c r="K775"/>
    </row>
    <row r="776" spans="1:11" x14ac:dyDescent="0.3">
      <c r="A776"/>
      <c r="B776"/>
      <c r="C776"/>
      <c r="D776"/>
      <c r="E776"/>
      <c r="F776"/>
      <c r="G776"/>
      <c r="H776"/>
      <c r="I776"/>
      <c r="J776"/>
      <c r="K776"/>
    </row>
    <row r="777" spans="1:11" x14ac:dyDescent="0.3">
      <c r="A777"/>
      <c r="B777"/>
      <c r="C777"/>
      <c r="D777"/>
      <c r="E777"/>
      <c r="F777"/>
      <c r="G777"/>
      <c r="H777"/>
      <c r="I777"/>
      <c r="J777"/>
      <c r="K777"/>
    </row>
    <row r="778" spans="1:11" x14ac:dyDescent="0.3">
      <c r="A778"/>
      <c r="B778"/>
      <c r="C778"/>
      <c r="D778"/>
      <c r="E778"/>
      <c r="F778"/>
      <c r="G778"/>
      <c r="H778"/>
      <c r="I778"/>
      <c r="J778"/>
      <c r="K778"/>
    </row>
    <row r="779" spans="1:11" x14ac:dyDescent="0.3">
      <c r="A779"/>
      <c r="B779"/>
      <c r="C779"/>
      <c r="D779"/>
      <c r="E779"/>
      <c r="F779"/>
      <c r="G779"/>
      <c r="H779"/>
      <c r="I779"/>
      <c r="J779"/>
      <c r="K779"/>
    </row>
    <row r="780" spans="1:11" x14ac:dyDescent="0.3">
      <c r="A780"/>
      <c r="B780"/>
      <c r="C780"/>
      <c r="D780"/>
      <c r="E780"/>
      <c r="F780"/>
      <c r="G780"/>
      <c r="H780"/>
      <c r="I780"/>
      <c r="J780"/>
      <c r="K780"/>
    </row>
    <row r="781" spans="1:11" x14ac:dyDescent="0.3">
      <c r="A781"/>
      <c r="B781"/>
      <c r="C781"/>
      <c r="D781"/>
      <c r="E781"/>
      <c r="F781"/>
      <c r="G781"/>
      <c r="H781"/>
      <c r="I781"/>
      <c r="J781"/>
      <c r="K781"/>
    </row>
    <row r="782" spans="1:11" x14ac:dyDescent="0.3">
      <c r="A782"/>
      <c r="B782"/>
      <c r="C782"/>
      <c r="D782"/>
      <c r="E782"/>
      <c r="F782"/>
      <c r="G782"/>
      <c r="H782"/>
      <c r="I782"/>
      <c r="J782"/>
      <c r="K782"/>
    </row>
    <row r="783" spans="1:11" x14ac:dyDescent="0.3">
      <c r="A783"/>
      <c r="B783"/>
      <c r="C783"/>
      <c r="D783"/>
      <c r="E783"/>
      <c r="F783"/>
      <c r="G783"/>
      <c r="H783"/>
      <c r="I783"/>
      <c r="J783"/>
      <c r="K783"/>
    </row>
    <row r="784" spans="1:11" x14ac:dyDescent="0.3">
      <c r="A784"/>
      <c r="B784"/>
      <c r="C784"/>
      <c r="D784"/>
      <c r="E784"/>
      <c r="F784"/>
      <c r="G784"/>
      <c r="H784"/>
      <c r="I784"/>
      <c r="J784"/>
      <c r="K784"/>
    </row>
    <row r="785" spans="1:11" x14ac:dyDescent="0.3">
      <c r="A785"/>
      <c r="B785"/>
      <c r="C785"/>
      <c r="D785"/>
      <c r="E785"/>
      <c r="F785"/>
      <c r="G785"/>
      <c r="H785"/>
      <c r="I785"/>
      <c r="J785"/>
      <c r="K785"/>
    </row>
    <row r="786" spans="1:11" x14ac:dyDescent="0.3">
      <c r="A786"/>
      <c r="B786"/>
      <c r="C786"/>
      <c r="D786"/>
      <c r="E786"/>
      <c r="F786"/>
      <c r="G786"/>
      <c r="H786"/>
      <c r="I786"/>
      <c r="J786"/>
      <c r="K786"/>
    </row>
    <row r="787" spans="1:11" x14ac:dyDescent="0.3">
      <c r="A787"/>
      <c r="B787"/>
      <c r="C787"/>
      <c r="D787"/>
      <c r="E787"/>
      <c r="F787"/>
      <c r="G787"/>
      <c r="H787"/>
      <c r="I787"/>
      <c r="J787"/>
      <c r="K787"/>
    </row>
    <row r="788" spans="1:11" x14ac:dyDescent="0.3">
      <c r="A788"/>
      <c r="B788"/>
      <c r="C788"/>
      <c r="D788"/>
      <c r="E788"/>
      <c r="F788"/>
      <c r="G788"/>
      <c r="H788"/>
      <c r="I788"/>
      <c r="J788"/>
      <c r="K788"/>
    </row>
    <row r="789" spans="1:11" x14ac:dyDescent="0.3">
      <c r="A789"/>
      <c r="B789"/>
      <c r="C789"/>
      <c r="D789"/>
      <c r="E789"/>
      <c r="F789"/>
      <c r="G789"/>
      <c r="H789"/>
      <c r="I789"/>
      <c r="J789"/>
      <c r="K789"/>
    </row>
    <row r="790" spans="1:11" x14ac:dyDescent="0.3">
      <c r="A790"/>
      <c r="B790"/>
      <c r="C790"/>
      <c r="D790"/>
      <c r="E790"/>
      <c r="F790"/>
      <c r="G790"/>
      <c r="H790"/>
      <c r="I790"/>
      <c r="J790"/>
      <c r="K790"/>
    </row>
    <row r="791" spans="1:11" x14ac:dyDescent="0.3">
      <c r="A791"/>
      <c r="B791"/>
      <c r="C791"/>
      <c r="D791"/>
      <c r="E791"/>
      <c r="F791"/>
      <c r="G791"/>
      <c r="H791"/>
      <c r="I791"/>
      <c r="J791"/>
      <c r="K791"/>
    </row>
    <row r="792" spans="1:11" x14ac:dyDescent="0.3">
      <c r="A792"/>
      <c r="B792"/>
      <c r="C792"/>
      <c r="D792"/>
      <c r="E792"/>
      <c r="F792"/>
      <c r="G792"/>
      <c r="H792"/>
      <c r="I792"/>
      <c r="J792"/>
      <c r="K792"/>
    </row>
    <row r="793" spans="1:11" x14ac:dyDescent="0.3">
      <c r="A793"/>
      <c r="B793"/>
      <c r="C793"/>
      <c r="D793"/>
      <c r="E793"/>
      <c r="F793"/>
      <c r="G793"/>
      <c r="H793"/>
      <c r="I793"/>
      <c r="J793"/>
      <c r="K793"/>
    </row>
    <row r="794" spans="1:11" x14ac:dyDescent="0.3">
      <c r="A794"/>
      <c r="B794"/>
      <c r="C794"/>
      <c r="D794"/>
      <c r="E794"/>
      <c r="F794"/>
      <c r="G794"/>
      <c r="H794"/>
      <c r="I794"/>
      <c r="J794"/>
      <c r="K794"/>
    </row>
    <row r="795" spans="1:11" x14ac:dyDescent="0.3">
      <c r="A795"/>
      <c r="B795"/>
      <c r="C795"/>
      <c r="D795"/>
      <c r="E795"/>
      <c r="F795"/>
      <c r="G795"/>
      <c r="H795"/>
      <c r="I795"/>
      <c r="J795"/>
      <c r="K795"/>
    </row>
    <row r="796" spans="1:11" x14ac:dyDescent="0.3">
      <c r="A796"/>
      <c r="B796"/>
      <c r="C796"/>
      <c r="D796"/>
      <c r="E796"/>
      <c r="F796"/>
      <c r="G796"/>
      <c r="H796"/>
      <c r="I796"/>
      <c r="J796"/>
      <c r="K796"/>
    </row>
    <row r="797" spans="1:11" x14ac:dyDescent="0.3">
      <c r="A797"/>
      <c r="B797"/>
      <c r="C797"/>
      <c r="D797"/>
      <c r="E797"/>
      <c r="F797"/>
      <c r="G797"/>
      <c r="H797"/>
      <c r="I797"/>
      <c r="J797"/>
      <c r="K797"/>
    </row>
    <row r="798" spans="1:11" x14ac:dyDescent="0.3">
      <c r="A798"/>
      <c r="B798"/>
      <c r="C798"/>
      <c r="D798"/>
      <c r="E798"/>
      <c r="F798"/>
      <c r="G798"/>
      <c r="H798"/>
      <c r="I798"/>
      <c r="J798"/>
      <c r="K798"/>
    </row>
    <row r="799" spans="1:11" x14ac:dyDescent="0.3">
      <c r="A799"/>
      <c r="B799"/>
      <c r="C799"/>
      <c r="D799"/>
      <c r="E799"/>
      <c r="F799"/>
      <c r="G799"/>
      <c r="H799"/>
      <c r="I799"/>
      <c r="J799"/>
      <c r="K799"/>
    </row>
    <row r="800" spans="1:11" x14ac:dyDescent="0.3">
      <c r="A800"/>
      <c r="B800"/>
      <c r="C800"/>
      <c r="D800"/>
      <c r="E800"/>
      <c r="F800"/>
      <c r="G800"/>
      <c r="H800"/>
      <c r="I800"/>
      <c r="J800"/>
      <c r="K800"/>
    </row>
    <row r="801" spans="1:11" x14ac:dyDescent="0.3">
      <c r="A801"/>
      <c r="B801"/>
      <c r="C801"/>
      <c r="D801"/>
      <c r="E801"/>
      <c r="F801"/>
      <c r="G801"/>
      <c r="H801"/>
      <c r="I801"/>
      <c r="J801"/>
      <c r="K801"/>
    </row>
    <row r="802" spans="1:11" x14ac:dyDescent="0.3">
      <c r="A802"/>
      <c r="B802"/>
      <c r="C802"/>
      <c r="D802"/>
      <c r="E802"/>
      <c r="F802"/>
      <c r="G802"/>
      <c r="H802"/>
      <c r="I802"/>
      <c r="J802"/>
      <c r="K802"/>
    </row>
    <row r="803" spans="1:11" x14ac:dyDescent="0.3">
      <c r="A803"/>
      <c r="B803"/>
      <c r="C803"/>
      <c r="D803"/>
      <c r="E803"/>
      <c r="F803"/>
      <c r="G803"/>
      <c r="H803"/>
      <c r="I803"/>
      <c r="J803"/>
      <c r="K803"/>
    </row>
    <row r="804" spans="1:11" x14ac:dyDescent="0.3">
      <c r="A804"/>
      <c r="B804"/>
      <c r="C804"/>
      <c r="D804"/>
      <c r="E804"/>
      <c r="F804"/>
      <c r="G804"/>
      <c r="H804"/>
      <c r="I804"/>
      <c r="J804"/>
      <c r="K804"/>
    </row>
    <row r="805" spans="1:11" x14ac:dyDescent="0.3">
      <c r="A805"/>
      <c r="B805"/>
      <c r="C805"/>
      <c r="D805"/>
      <c r="E805"/>
      <c r="F805"/>
      <c r="G805"/>
      <c r="H805"/>
      <c r="I805"/>
      <c r="J805"/>
      <c r="K805"/>
    </row>
    <row r="806" spans="1:11" x14ac:dyDescent="0.3">
      <c r="A806"/>
      <c r="B806"/>
      <c r="C806"/>
      <c r="D806"/>
      <c r="E806"/>
      <c r="F806"/>
      <c r="G806"/>
      <c r="H806"/>
      <c r="I806"/>
      <c r="J806"/>
      <c r="K806"/>
    </row>
    <row r="807" spans="1:11" x14ac:dyDescent="0.3">
      <c r="A807"/>
      <c r="B807"/>
      <c r="C807"/>
      <c r="D807"/>
      <c r="E807"/>
      <c r="F807"/>
      <c r="G807"/>
      <c r="H807"/>
      <c r="I807"/>
      <c r="J807"/>
      <c r="K807"/>
    </row>
    <row r="808" spans="1:11" x14ac:dyDescent="0.3">
      <c r="A808"/>
      <c r="B808"/>
      <c r="C808"/>
      <c r="D808"/>
      <c r="E808"/>
      <c r="F808"/>
      <c r="G808"/>
      <c r="H808"/>
      <c r="I808"/>
      <c r="J808"/>
      <c r="K808"/>
    </row>
    <row r="809" spans="1:11" x14ac:dyDescent="0.3">
      <c r="A809"/>
      <c r="B809"/>
      <c r="C809"/>
      <c r="D809"/>
      <c r="E809"/>
      <c r="F809"/>
      <c r="G809"/>
      <c r="H809"/>
      <c r="I809"/>
      <c r="J809"/>
      <c r="K809"/>
    </row>
    <row r="810" spans="1:11" x14ac:dyDescent="0.3">
      <c r="A810"/>
      <c r="B810"/>
      <c r="C810"/>
      <c r="D810"/>
      <c r="E810"/>
      <c r="F810"/>
      <c r="G810"/>
      <c r="H810"/>
      <c r="I810"/>
      <c r="J810"/>
      <c r="K810"/>
    </row>
    <row r="811" spans="1:11" x14ac:dyDescent="0.3">
      <c r="A811"/>
      <c r="B811"/>
      <c r="C811"/>
      <c r="D811"/>
      <c r="E811"/>
      <c r="F811"/>
      <c r="G811"/>
      <c r="H811"/>
      <c r="I811"/>
      <c r="J811"/>
      <c r="K811"/>
    </row>
    <row r="812" spans="1:11" x14ac:dyDescent="0.3">
      <c r="A812"/>
      <c r="B812"/>
      <c r="C812"/>
      <c r="D812"/>
      <c r="E812"/>
      <c r="F812"/>
      <c r="G812"/>
      <c r="H812"/>
      <c r="I812"/>
      <c r="J812"/>
      <c r="K812"/>
    </row>
    <row r="813" spans="1:11" x14ac:dyDescent="0.3">
      <c r="A813"/>
      <c r="B813"/>
      <c r="C813"/>
      <c r="D813"/>
      <c r="E813"/>
      <c r="F813"/>
      <c r="G813"/>
      <c r="H813"/>
      <c r="I813"/>
      <c r="J813"/>
      <c r="K813"/>
    </row>
    <row r="814" spans="1:11" x14ac:dyDescent="0.3">
      <c r="A814"/>
      <c r="B814"/>
      <c r="C814"/>
      <c r="D814"/>
      <c r="E814"/>
      <c r="F814"/>
      <c r="G814"/>
      <c r="H814"/>
      <c r="I814"/>
      <c r="J814"/>
      <c r="K814"/>
    </row>
    <row r="815" spans="1:11" x14ac:dyDescent="0.3">
      <c r="A815"/>
      <c r="B815"/>
      <c r="C815"/>
      <c r="D815"/>
      <c r="E815"/>
      <c r="F815"/>
      <c r="G815"/>
      <c r="H815"/>
      <c r="I815"/>
      <c r="J815"/>
      <c r="K815"/>
    </row>
    <row r="816" spans="1:11" x14ac:dyDescent="0.3">
      <c r="A816"/>
      <c r="B816"/>
      <c r="C816"/>
      <c r="D816"/>
      <c r="E816"/>
      <c r="F816"/>
      <c r="G816"/>
      <c r="H816"/>
      <c r="I816"/>
      <c r="J816"/>
      <c r="K816"/>
    </row>
    <row r="817" spans="1:11" x14ac:dyDescent="0.3">
      <c r="A817"/>
      <c r="B817"/>
      <c r="C817"/>
      <c r="D817"/>
      <c r="E817"/>
      <c r="F817"/>
      <c r="G817"/>
      <c r="H817"/>
      <c r="I817"/>
      <c r="J817"/>
      <c r="K817"/>
    </row>
    <row r="818" spans="1:11" x14ac:dyDescent="0.3">
      <c r="A818"/>
      <c r="B818"/>
      <c r="C818"/>
      <c r="D818"/>
      <c r="E818"/>
      <c r="F818"/>
      <c r="G818"/>
      <c r="H818"/>
      <c r="I818"/>
      <c r="J818"/>
      <c r="K818"/>
    </row>
    <row r="819" spans="1:11" x14ac:dyDescent="0.3">
      <c r="A819"/>
      <c r="B819"/>
      <c r="C819"/>
      <c r="D819"/>
      <c r="E819"/>
      <c r="F819"/>
      <c r="G819"/>
      <c r="H819"/>
      <c r="I819"/>
      <c r="J819"/>
      <c r="K819"/>
    </row>
    <row r="820" spans="1:11" x14ac:dyDescent="0.3">
      <c r="A820"/>
      <c r="B820"/>
      <c r="C820"/>
      <c r="D820"/>
      <c r="E820"/>
      <c r="F820"/>
      <c r="G820"/>
      <c r="H820"/>
      <c r="I820"/>
      <c r="J820"/>
      <c r="K820"/>
    </row>
    <row r="821" spans="1:11" x14ac:dyDescent="0.3">
      <c r="A821"/>
      <c r="B821"/>
      <c r="C821"/>
      <c r="D821"/>
      <c r="E821"/>
      <c r="F821"/>
      <c r="G821"/>
      <c r="H821"/>
      <c r="I821"/>
      <c r="J821"/>
      <c r="K821"/>
    </row>
    <row r="822" spans="1:11" x14ac:dyDescent="0.3">
      <c r="A822"/>
      <c r="B822"/>
      <c r="C822"/>
      <c r="D822"/>
      <c r="E822"/>
      <c r="F822"/>
      <c r="G822"/>
      <c r="H822"/>
      <c r="I822"/>
      <c r="J822"/>
      <c r="K822"/>
    </row>
    <row r="823" spans="1:11" x14ac:dyDescent="0.3">
      <c r="A823"/>
      <c r="B823"/>
      <c r="C823"/>
      <c r="D823"/>
      <c r="E823"/>
      <c r="F823"/>
      <c r="G823"/>
      <c r="H823"/>
      <c r="I823"/>
      <c r="J823"/>
      <c r="K823"/>
    </row>
    <row r="824" spans="1:11" x14ac:dyDescent="0.3">
      <c r="A824"/>
      <c r="B824"/>
      <c r="C824"/>
      <c r="D824"/>
      <c r="E824"/>
      <c r="F824"/>
      <c r="G824"/>
      <c r="H824"/>
      <c r="I824"/>
      <c r="J824"/>
      <c r="K824"/>
    </row>
    <row r="825" spans="1:11" x14ac:dyDescent="0.3">
      <c r="A825"/>
      <c r="B825"/>
      <c r="C825"/>
      <c r="D825"/>
      <c r="E825"/>
      <c r="F825"/>
      <c r="G825"/>
      <c r="H825"/>
      <c r="I825"/>
      <c r="J825"/>
      <c r="K825"/>
    </row>
    <row r="826" spans="1:11" x14ac:dyDescent="0.3">
      <c r="A826"/>
      <c r="B826"/>
      <c r="C826"/>
      <c r="D826"/>
      <c r="E826"/>
      <c r="F826"/>
      <c r="G826"/>
      <c r="H826"/>
      <c r="I826"/>
      <c r="J826"/>
      <c r="K826"/>
    </row>
    <row r="827" spans="1:11" x14ac:dyDescent="0.3">
      <c r="A827"/>
      <c r="B827"/>
      <c r="C827"/>
      <c r="D827"/>
      <c r="E827"/>
      <c r="F827"/>
      <c r="G827"/>
      <c r="H827"/>
      <c r="I827"/>
      <c r="J827"/>
      <c r="K827"/>
    </row>
    <row r="828" spans="1:11" x14ac:dyDescent="0.3">
      <c r="A828"/>
      <c r="B828"/>
      <c r="C828"/>
      <c r="D828"/>
      <c r="E828"/>
      <c r="F828"/>
      <c r="G828"/>
      <c r="H828"/>
      <c r="I828"/>
      <c r="J828"/>
      <c r="K828"/>
    </row>
    <row r="829" spans="1:11" x14ac:dyDescent="0.3">
      <c r="A829"/>
      <c r="B829"/>
      <c r="C829"/>
      <c r="D829"/>
      <c r="E829"/>
      <c r="F829"/>
      <c r="G829"/>
      <c r="H829"/>
      <c r="I829"/>
      <c r="J829"/>
      <c r="K829"/>
    </row>
    <row r="830" spans="1:11" x14ac:dyDescent="0.3">
      <c r="A830"/>
      <c r="B830"/>
      <c r="C830"/>
      <c r="D830"/>
      <c r="E830"/>
      <c r="F830"/>
      <c r="G830"/>
      <c r="H830"/>
      <c r="I830"/>
      <c r="J830"/>
      <c r="K830"/>
    </row>
    <row r="831" spans="1:11" x14ac:dyDescent="0.3">
      <c r="A831"/>
      <c r="B831"/>
      <c r="C831"/>
      <c r="D831"/>
      <c r="E831"/>
      <c r="F831"/>
      <c r="G831"/>
      <c r="H831"/>
      <c r="I831"/>
      <c r="J831"/>
      <c r="K831"/>
    </row>
    <row r="832" spans="1:11" x14ac:dyDescent="0.3">
      <c r="A832"/>
      <c r="B832"/>
      <c r="C832"/>
      <c r="D832"/>
      <c r="E832"/>
      <c r="F832"/>
      <c r="G832"/>
      <c r="H832"/>
      <c r="I832"/>
      <c r="J832"/>
      <c r="K832"/>
    </row>
    <row r="833" spans="1:11" x14ac:dyDescent="0.3">
      <c r="A833"/>
      <c r="B833"/>
      <c r="C833"/>
      <c r="D833"/>
      <c r="E833"/>
      <c r="F833"/>
      <c r="G833"/>
      <c r="H833"/>
      <c r="I833"/>
      <c r="J833"/>
      <c r="K833"/>
    </row>
    <row r="834" spans="1:11" x14ac:dyDescent="0.3">
      <c r="A834"/>
      <c r="B834"/>
      <c r="C834"/>
      <c r="D834"/>
      <c r="E834"/>
      <c r="F834"/>
      <c r="G834"/>
      <c r="H834"/>
      <c r="I834"/>
      <c r="J834"/>
      <c r="K834"/>
    </row>
    <row r="835" spans="1:11" x14ac:dyDescent="0.3">
      <c r="A835"/>
      <c r="B835"/>
      <c r="C835"/>
      <c r="D835"/>
      <c r="E835"/>
      <c r="F835"/>
      <c r="G835"/>
      <c r="H835"/>
      <c r="I835"/>
      <c r="J835"/>
      <c r="K835"/>
    </row>
    <row r="836" spans="1:11" x14ac:dyDescent="0.3">
      <c r="A836"/>
      <c r="B836"/>
      <c r="C836"/>
      <c r="D836"/>
      <c r="E836"/>
      <c r="F836"/>
      <c r="G836"/>
      <c r="H836"/>
      <c r="I836"/>
      <c r="J836"/>
      <c r="K836"/>
    </row>
    <row r="837" spans="1:11" x14ac:dyDescent="0.3">
      <c r="A837"/>
      <c r="B837"/>
      <c r="C837"/>
      <c r="D837"/>
      <c r="E837"/>
      <c r="F837"/>
      <c r="G837"/>
      <c r="H837"/>
      <c r="I837"/>
      <c r="J837"/>
      <c r="K837"/>
    </row>
    <row r="838" spans="1:11" x14ac:dyDescent="0.3">
      <c r="A838"/>
      <c r="B838"/>
      <c r="C838"/>
      <c r="D838"/>
      <c r="E838"/>
      <c r="F838"/>
      <c r="G838"/>
      <c r="H838"/>
      <c r="I838"/>
      <c r="J838"/>
      <c r="K838"/>
    </row>
    <row r="839" spans="1:11" x14ac:dyDescent="0.3">
      <c r="A839"/>
      <c r="B839"/>
      <c r="C839"/>
      <c r="D839"/>
      <c r="E839"/>
      <c r="F839"/>
      <c r="G839"/>
      <c r="H839"/>
      <c r="I839"/>
      <c r="J839"/>
      <c r="K839"/>
    </row>
    <row r="840" spans="1:11" x14ac:dyDescent="0.3">
      <c r="A840"/>
      <c r="B840"/>
      <c r="C840"/>
      <c r="D840"/>
      <c r="E840"/>
      <c r="F840"/>
      <c r="G840"/>
      <c r="H840"/>
      <c r="I840"/>
      <c r="J840"/>
      <c r="K840"/>
    </row>
    <row r="841" spans="1:11" x14ac:dyDescent="0.3">
      <c r="A841"/>
      <c r="B841"/>
      <c r="C841"/>
      <c r="D841"/>
      <c r="E841"/>
      <c r="F841"/>
      <c r="G841"/>
      <c r="H841"/>
      <c r="I841"/>
      <c r="J841"/>
      <c r="K841"/>
    </row>
    <row r="842" spans="1:11" x14ac:dyDescent="0.3">
      <c r="A842"/>
      <c r="B842"/>
      <c r="C842"/>
      <c r="D842"/>
      <c r="E842"/>
      <c r="F842"/>
      <c r="G842"/>
      <c r="H842"/>
      <c r="I842"/>
      <c r="J842"/>
      <c r="K842"/>
    </row>
    <row r="843" spans="1:11" x14ac:dyDescent="0.3">
      <c r="A843"/>
      <c r="B843"/>
      <c r="C843"/>
      <c r="D843"/>
      <c r="E843"/>
      <c r="F843"/>
      <c r="G843"/>
      <c r="H843"/>
      <c r="I843"/>
      <c r="J843"/>
      <c r="K843"/>
    </row>
    <row r="844" spans="1:11" x14ac:dyDescent="0.3">
      <c r="A844"/>
      <c r="B844"/>
      <c r="C844"/>
      <c r="D844"/>
      <c r="E844"/>
      <c r="F844"/>
      <c r="G844"/>
      <c r="H844"/>
      <c r="I844"/>
      <c r="J844"/>
      <c r="K844"/>
    </row>
    <row r="845" spans="1:11" x14ac:dyDescent="0.3">
      <c r="A845"/>
      <c r="B845"/>
      <c r="C845"/>
      <c r="D845"/>
      <c r="E845"/>
      <c r="F845"/>
      <c r="G845"/>
      <c r="H845"/>
      <c r="I845"/>
      <c r="J845"/>
      <c r="K845"/>
    </row>
    <row r="846" spans="1:11" x14ac:dyDescent="0.3">
      <c r="A846"/>
      <c r="B846"/>
      <c r="C846"/>
      <c r="D846"/>
      <c r="E846"/>
      <c r="F846"/>
      <c r="G846"/>
      <c r="H846"/>
      <c r="I846"/>
      <c r="J846"/>
      <c r="K846"/>
    </row>
    <row r="847" spans="1:11" x14ac:dyDescent="0.3">
      <c r="A847"/>
      <c r="B847"/>
      <c r="C847"/>
      <c r="D847"/>
      <c r="E847"/>
      <c r="F847"/>
      <c r="G847"/>
      <c r="H847"/>
      <c r="I847"/>
      <c r="J847"/>
      <c r="K847"/>
    </row>
    <row r="848" spans="1:11" x14ac:dyDescent="0.3">
      <c r="A848"/>
      <c r="B848"/>
      <c r="C848"/>
      <c r="D848"/>
      <c r="E848"/>
      <c r="F848"/>
      <c r="G848"/>
      <c r="H848"/>
      <c r="I848"/>
      <c r="J848"/>
      <c r="K848"/>
    </row>
    <row r="849" spans="1:11" x14ac:dyDescent="0.3">
      <c r="A849"/>
      <c r="B849"/>
      <c r="C849"/>
      <c r="D849"/>
      <c r="E849"/>
      <c r="F849"/>
      <c r="G849"/>
      <c r="H849"/>
      <c r="I849"/>
      <c r="J849"/>
      <c r="K849"/>
    </row>
    <row r="850" spans="1:11" x14ac:dyDescent="0.3">
      <c r="A850"/>
      <c r="B850"/>
      <c r="C850"/>
      <c r="D850"/>
      <c r="E850"/>
      <c r="F850"/>
      <c r="G850"/>
      <c r="H850"/>
      <c r="I850"/>
      <c r="J850"/>
      <c r="K850"/>
    </row>
    <row r="851" spans="1:11" x14ac:dyDescent="0.3">
      <c r="A851"/>
      <c r="B851"/>
      <c r="C851"/>
      <c r="D851"/>
      <c r="E851"/>
      <c r="F851"/>
      <c r="G851"/>
      <c r="H851"/>
      <c r="I851"/>
      <c r="J851"/>
      <c r="K851"/>
    </row>
    <row r="852" spans="1:11" x14ac:dyDescent="0.3">
      <c r="A852"/>
      <c r="B852"/>
      <c r="C852"/>
      <c r="D852"/>
      <c r="E852"/>
      <c r="F852"/>
      <c r="G852"/>
      <c r="H852"/>
      <c r="I852"/>
      <c r="J852"/>
      <c r="K852"/>
    </row>
    <row r="853" spans="1:11" x14ac:dyDescent="0.3">
      <c r="A853"/>
      <c r="B853"/>
      <c r="C853"/>
      <c r="D853"/>
      <c r="E853"/>
      <c r="F853"/>
      <c r="G853"/>
      <c r="H853"/>
      <c r="I853"/>
      <c r="J853"/>
      <c r="K853"/>
    </row>
    <row r="854" spans="1:11" x14ac:dyDescent="0.3">
      <c r="A854"/>
      <c r="B854"/>
      <c r="C854"/>
      <c r="D854"/>
      <c r="E854"/>
      <c r="F854"/>
      <c r="G854"/>
      <c r="H854"/>
      <c r="I854"/>
      <c r="J854"/>
      <c r="K854"/>
    </row>
    <row r="855" spans="1:11" x14ac:dyDescent="0.3">
      <c r="A855"/>
      <c r="B855"/>
      <c r="C855"/>
      <c r="D855"/>
      <c r="E855"/>
      <c r="F855"/>
      <c r="G855"/>
      <c r="H855"/>
      <c r="I855"/>
      <c r="J855"/>
      <c r="K855"/>
    </row>
    <row r="856" spans="1:11" x14ac:dyDescent="0.3">
      <c r="A856"/>
      <c r="B856"/>
      <c r="C856"/>
      <c r="D856"/>
      <c r="E856"/>
      <c r="F856"/>
      <c r="G856"/>
      <c r="H856"/>
      <c r="I856"/>
      <c r="J856"/>
      <c r="K856"/>
    </row>
    <row r="857" spans="1:11" x14ac:dyDescent="0.3">
      <c r="A857"/>
      <c r="B857"/>
      <c r="C857"/>
      <c r="D857"/>
      <c r="E857"/>
      <c r="F857"/>
      <c r="G857"/>
      <c r="H857"/>
      <c r="I857"/>
      <c r="J857"/>
      <c r="K857"/>
    </row>
    <row r="858" spans="1:11" x14ac:dyDescent="0.3">
      <c r="A858"/>
      <c r="B858"/>
      <c r="C858"/>
      <c r="D858"/>
      <c r="E858"/>
      <c r="F858"/>
      <c r="G858"/>
      <c r="H858"/>
      <c r="I858"/>
      <c r="J858"/>
      <c r="K858"/>
    </row>
    <row r="859" spans="1:11" x14ac:dyDescent="0.3">
      <c r="A859"/>
      <c r="B859"/>
      <c r="C859"/>
      <c r="D859"/>
      <c r="E859"/>
      <c r="F859"/>
      <c r="G859"/>
      <c r="H859"/>
      <c r="I859"/>
      <c r="J859"/>
      <c r="K859"/>
    </row>
    <row r="860" spans="1:11" x14ac:dyDescent="0.3">
      <c r="A860"/>
      <c r="B860"/>
      <c r="C860"/>
      <c r="D860"/>
      <c r="E860"/>
      <c r="F860"/>
      <c r="G860"/>
      <c r="H860"/>
      <c r="I860"/>
      <c r="J860"/>
      <c r="K860"/>
    </row>
    <row r="861" spans="1:11" x14ac:dyDescent="0.3">
      <c r="A861"/>
      <c r="B861"/>
      <c r="C861"/>
      <c r="D861"/>
      <c r="E861"/>
      <c r="F861"/>
      <c r="G861"/>
      <c r="H861"/>
      <c r="I861"/>
      <c r="J861"/>
      <c r="K861"/>
    </row>
    <row r="862" spans="1:11" x14ac:dyDescent="0.3">
      <c r="A862"/>
      <c r="B862"/>
      <c r="C862"/>
      <c r="D862"/>
      <c r="E862"/>
      <c r="F862"/>
      <c r="G862"/>
      <c r="H862"/>
      <c r="I862"/>
      <c r="J862"/>
      <c r="K862"/>
    </row>
    <row r="863" spans="1:11" x14ac:dyDescent="0.3">
      <c r="A863"/>
      <c r="B863"/>
      <c r="C863"/>
      <c r="D863"/>
      <c r="E863"/>
      <c r="F863"/>
      <c r="G863"/>
      <c r="H863"/>
      <c r="I863"/>
      <c r="J863"/>
      <c r="K863"/>
    </row>
    <row r="864" spans="1:11" x14ac:dyDescent="0.3">
      <c r="A864"/>
      <c r="B864"/>
      <c r="C864"/>
      <c r="D864"/>
      <c r="E864"/>
      <c r="F864"/>
      <c r="G864"/>
      <c r="H864"/>
      <c r="I864"/>
      <c r="J864"/>
      <c r="K864"/>
    </row>
    <row r="865" spans="1:11" x14ac:dyDescent="0.3">
      <c r="A865"/>
      <c r="B865"/>
      <c r="C865"/>
      <c r="D865"/>
      <c r="E865"/>
      <c r="F865"/>
      <c r="G865"/>
      <c r="H865"/>
      <c r="I865"/>
      <c r="J865"/>
      <c r="K865"/>
    </row>
    <row r="866" spans="1:11" x14ac:dyDescent="0.3">
      <c r="A866"/>
      <c r="B866"/>
      <c r="C866"/>
      <c r="D866"/>
      <c r="E866"/>
      <c r="F866"/>
      <c r="G866"/>
      <c r="H866"/>
      <c r="I866"/>
      <c r="J866"/>
      <c r="K866"/>
    </row>
    <row r="867" spans="1:11" x14ac:dyDescent="0.3">
      <c r="A867"/>
      <c r="B867"/>
      <c r="C867"/>
      <c r="D867"/>
      <c r="E867"/>
      <c r="F867"/>
      <c r="G867"/>
      <c r="H867"/>
      <c r="I867"/>
      <c r="J867"/>
      <c r="K867"/>
    </row>
    <row r="868" spans="1:11" x14ac:dyDescent="0.3">
      <c r="A868"/>
      <c r="B868"/>
      <c r="C868"/>
      <c r="D868"/>
      <c r="E868"/>
      <c r="F868"/>
      <c r="G868"/>
      <c r="H868"/>
      <c r="I868"/>
      <c r="J868"/>
      <c r="K868"/>
    </row>
    <row r="869" spans="1:11" x14ac:dyDescent="0.3">
      <c r="A869"/>
      <c r="B869"/>
      <c r="C869"/>
      <c r="D869"/>
      <c r="E869"/>
      <c r="F869"/>
      <c r="G869"/>
      <c r="H869"/>
      <c r="I869"/>
      <c r="J869"/>
      <c r="K869"/>
    </row>
    <row r="870" spans="1:11" x14ac:dyDescent="0.3">
      <c r="A870"/>
      <c r="B870"/>
      <c r="C870"/>
      <c r="D870"/>
      <c r="E870"/>
      <c r="F870"/>
      <c r="G870"/>
      <c r="H870"/>
      <c r="I870"/>
      <c r="J870"/>
      <c r="K870"/>
    </row>
    <row r="871" spans="1:11" x14ac:dyDescent="0.3">
      <c r="A871"/>
      <c r="B871"/>
      <c r="C871"/>
      <c r="D871"/>
      <c r="E871"/>
      <c r="F871"/>
      <c r="G871"/>
      <c r="H871"/>
      <c r="I871"/>
      <c r="J871"/>
      <c r="K871"/>
    </row>
    <row r="872" spans="1:11" x14ac:dyDescent="0.3">
      <c r="A872"/>
      <c r="B872"/>
      <c r="C872"/>
      <c r="D872"/>
      <c r="E872"/>
      <c r="F872"/>
      <c r="G872"/>
      <c r="H872"/>
      <c r="I872"/>
      <c r="J872"/>
      <c r="K872"/>
    </row>
    <row r="873" spans="1:11" x14ac:dyDescent="0.3">
      <c r="A873"/>
      <c r="B873"/>
      <c r="C873"/>
      <c r="D873"/>
      <c r="E873"/>
      <c r="F873"/>
      <c r="G873"/>
      <c r="H873"/>
      <c r="I873"/>
      <c r="J873"/>
      <c r="K873"/>
    </row>
    <row r="874" spans="1:11" x14ac:dyDescent="0.3">
      <c r="A874"/>
      <c r="B874"/>
      <c r="C874"/>
      <c r="D874"/>
      <c r="E874"/>
      <c r="F874"/>
      <c r="G874"/>
      <c r="H874"/>
      <c r="I874"/>
      <c r="J874"/>
      <c r="K874"/>
    </row>
    <row r="875" spans="1:11" x14ac:dyDescent="0.3">
      <c r="A875"/>
      <c r="B875"/>
      <c r="C875"/>
      <c r="D875"/>
      <c r="E875"/>
      <c r="F875"/>
      <c r="G875"/>
      <c r="H875"/>
      <c r="I875"/>
      <c r="J875"/>
      <c r="K875"/>
    </row>
    <row r="876" spans="1:11" x14ac:dyDescent="0.3">
      <c r="A876"/>
      <c r="B876"/>
      <c r="C876"/>
      <c r="D876"/>
      <c r="E876"/>
      <c r="F876"/>
      <c r="G876"/>
      <c r="H876"/>
      <c r="I876"/>
      <c r="J876"/>
      <c r="K876"/>
    </row>
    <row r="877" spans="1:11" x14ac:dyDescent="0.3">
      <c r="A877"/>
      <c r="B877"/>
      <c r="C877"/>
      <c r="D877"/>
      <c r="E877"/>
      <c r="F877"/>
      <c r="G877"/>
      <c r="H877"/>
      <c r="I877"/>
      <c r="J877"/>
      <c r="K877"/>
    </row>
    <row r="878" spans="1:11" x14ac:dyDescent="0.3">
      <c r="A878"/>
      <c r="B878"/>
      <c r="C878"/>
      <c r="D878"/>
      <c r="E878"/>
      <c r="F878"/>
      <c r="G878"/>
      <c r="H878"/>
      <c r="I878"/>
      <c r="J878"/>
      <c r="K878"/>
    </row>
    <row r="879" spans="1:11" x14ac:dyDescent="0.3">
      <c r="A879"/>
      <c r="B879"/>
      <c r="C879"/>
      <c r="D879"/>
      <c r="E879"/>
      <c r="F879"/>
      <c r="G879"/>
      <c r="H879"/>
      <c r="I879"/>
      <c r="J879"/>
      <c r="K879"/>
    </row>
    <row r="880" spans="1:11" x14ac:dyDescent="0.3">
      <c r="A880"/>
      <c r="B880"/>
      <c r="C880"/>
      <c r="D880"/>
      <c r="E880"/>
      <c r="F880"/>
      <c r="G880"/>
      <c r="H880"/>
      <c r="I880"/>
      <c r="J880"/>
      <c r="K880"/>
    </row>
    <row r="881" spans="1:11" x14ac:dyDescent="0.3">
      <c r="A881"/>
      <c r="B881"/>
      <c r="C881"/>
      <c r="D881"/>
      <c r="E881"/>
      <c r="F881"/>
      <c r="G881"/>
      <c r="H881"/>
      <c r="I881"/>
      <c r="J881"/>
      <c r="K881"/>
    </row>
    <row r="882" spans="1:11" x14ac:dyDescent="0.3">
      <c r="A882"/>
      <c r="B882"/>
      <c r="C882"/>
      <c r="D882"/>
      <c r="E882"/>
      <c r="F882"/>
      <c r="G882"/>
      <c r="H882"/>
      <c r="I882"/>
      <c r="J882"/>
      <c r="K882"/>
    </row>
    <row r="883" spans="1:11" x14ac:dyDescent="0.3">
      <c r="A883"/>
      <c r="B883"/>
      <c r="C883"/>
      <c r="D883"/>
      <c r="E883"/>
      <c r="F883"/>
      <c r="G883"/>
      <c r="H883"/>
      <c r="I883"/>
      <c r="J883"/>
      <c r="K883"/>
    </row>
    <row r="884" spans="1:11" x14ac:dyDescent="0.3">
      <c r="A884"/>
      <c r="B884"/>
      <c r="C884"/>
      <c r="D884"/>
      <c r="E884"/>
      <c r="F884"/>
      <c r="G884"/>
      <c r="H884"/>
      <c r="I884"/>
      <c r="J884"/>
      <c r="K884"/>
    </row>
    <row r="885" spans="1:11" x14ac:dyDescent="0.3">
      <c r="A885"/>
      <c r="B885"/>
      <c r="C885"/>
      <c r="D885"/>
      <c r="E885"/>
      <c r="F885"/>
      <c r="G885"/>
      <c r="H885"/>
      <c r="I885"/>
      <c r="J885"/>
      <c r="K885"/>
    </row>
    <row r="886" spans="1:11" x14ac:dyDescent="0.3">
      <c r="A886"/>
      <c r="B886"/>
      <c r="C886"/>
      <c r="D886"/>
      <c r="E886"/>
      <c r="F886"/>
      <c r="G886"/>
      <c r="H886"/>
      <c r="I886"/>
      <c r="J886"/>
      <c r="K886"/>
    </row>
    <row r="887" spans="1:11" x14ac:dyDescent="0.3">
      <c r="A887"/>
      <c r="B887"/>
      <c r="C887"/>
      <c r="D887"/>
      <c r="E887"/>
      <c r="F887"/>
      <c r="G887"/>
      <c r="H887"/>
      <c r="I887"/>
      <c r="J887"/>
      <c r="K887"/>
    </row>
    <row r="888" spans="1:11" x14ac:dyDescent="0.3">
      <c r="A888"/>
      <c r="B888"/>
      <c r="C888"/>
      <c r="D888"/>
      <c r="E888"/>
      <c r="F888"/>
      <c r="G888"/>
      <c r="H888"/>
      <c r="I888"/>
      <c r="J888"/>
      <c r="K888"/>
    </row>
    <row r="889" spans="1:11" x14ac:dyDescent="0.3">
      <c r="A889"/>
      <c r="B889"/>
      <c r="C889"/>
      <c r="D889"/>
      <c r="E889"/>
      <c r="F889"/>
      <c r="G889"/>
      <c r="H889"/>
      <c r="I889"/>
      <c r="J889"/>
      <c r="K889"/>
    </row>
    <row r="890" spans="1:11" x14ac:dyDescent="0.3">
      <c r="A890"/>
      <c r="B890"/>
      <c r="C890"/>
      <c r="D890"/>
      <c r="E890"/>
      <c r="F890"/>
      <c r="G890"/>
      <c r="H890"/>
      <c r="I890"/>
      <c r="J890"/>
      <c r="K890"/>
    </row>
    <row r="891" spans="1:11" x14ac:dyDescent="0.3">
      <c r="A891"/>
      <c r="B891"/>
      <c r="C891"/>
      <c r="D891"/>
      <c r="E891"/>
      <c r="F891"/>
      <c r="G891"/>
      <c r="H891"/>
      <c r="I891"/>
      <c r="J891"/>
      <c r="K891"/>
    </row>
    <row r="892" spans="1:11" x14ac:dyDescent="0.3">
      <c r="A892"/>
      <c r="B892"/>
      <c r="C892"/>
      <c r="D892"/>
      <c r="E892"/>
      <c r="F892"/>
      <c r="G892"/>
      <c r="H892"/>
      <c r="I892"/>
      <c r="J892"/>
      <c r="K892"/>
    </row>
    <row r="893" spans="1:11" x14ac:dyDescent="0.3">
      <c r="A893"/>
      <c r="B893"/>
      <c r="C893"/>
      <c r="D893"/>
      <c r="E893"/>
      <c r="F893"/>
      <c r="G893"/>
      <c r="H893"/>
      <c r="I893"/>
      <c r="J893"/>
      <c r="K893"/>
    </row>
    <row r="894" spans="1:11" x14ac:dyDescent="0.3">
      <c r="A894"/>
      <c r="B894"/>
      <c r="C894"/>
      <c r="D894"/>
      <c r="E894"/>
      <c r="F894"/>
      <c r="G894"/>
      <c r="H894"/>
      <c r="I894"/>
      <c r="J894"/>
      <c r="K894"/>
    </row>
    <row r="895" spans="1:11" x14ac:dyDescent="0.3">
      <c r="A895"/>
      <c r="B895"/>
      <c r="C895"/>
      <c r="D895"/>
      <c r="E895"/>
      <c r="F895"/>
      <c r="G895"/>
      <c r="H895"/>
      <c r="I895"/>
      <c r="J895"/>
      <c r="K895"/>
    </row>
    <row r="896" spans="1:11" x14ac:dyDescent="0.3">
      <c r="A896"/>
      <c r="B896"/>
      <c r="C896"/>
      <c r="D896"/>
      <c r="E896"/>
      <c r="F896"/>
      <c r="G896"/>
      <c r="H896"/>
      <c r="I896"/>
      <c r="J896"/>
      <c r="K896"/>
    </row>
    <row r="897" spans="1:11" x14ac:dyDescent="0.3">
      <c r="A897"/>
      <c r="B897"/>
      <c r="C897"/>
      <c r="D897"/>
      <c r="E897"/>
      <c r="F897"/>
      <c r="G897"/>
      <c r="H897"/>
      <c r="I897"/>
      <c r="J897"/>
      <c r="K897"/>
    </row>
    <row r="898" spans="1:11" x14ac:dyDescent="0.3">
      <c r="A898"/>
      <c r="B898"/>
      <c r="C898"/>
      <c r="D898"/>
      <c r="E898"/>
      <c r="F898"/>
      <c r="G898"/>
      <c r="H898"/>
      <c r="I898"/>
      <c r="J898"/>
      <c r="K898"/>
    </row>
    <row r="899" spans="1:11" x14ac:dyDescent="0.3">
      <c r="A899"/>
      <c r="B899"/>
      <c r="C899"/>
      <c r="D899"/>
      <c r="E899"/>
      <c r="F899"/>
      <c r="G899"/>
      <c r="H899"/>
      <c r="I899"/>
      <c r="J899"/>
      <c r="K899"/>
    </row>
    <row r="900" spans="1:11" x14ac:dyDescent="0.3">
      <c r="A900"/>
      <c r="B900"/>
      <c r="C900"/>
      <c r="D900"/>
      <c r="E900"/>
      <c r="F900"/>
      <c r="G900"/>
      <c r="H900"/>
      <c r="I900"/>
      <c r="J900"/>
      <c r="K900"/>
    </row>
    <row r="901" spans="1:11" x14ac:dyDescent="0.3">
      <c r="A901"/>
      <c r="B901"/>
      <c r="C901"/>
      <c r="D901"/>
      <c r="E901"/>
      <c r="F901"/>
      <c r="G901"/>
      <c r="H901"/>
      <c r="I901"/>
      <c r="J901"/>
      <c r="K901"/>
    </row>
    <row r="902" spans="1:11" x14ac:dyDescent="0.3">
      <c r="A902"/>
      <c r="B902"/>
      <c r="C902"/>
      <c r="D902"/>
      <c r="E902"/>
      <c r="F902"/>
      <c r="G902"/>
      <c r="H902"/>
      <c r="I902"/>
      <c r="J902"/>
      <c r="K902"/>
    </row>
    <row r="903" spans="1:11" x14ac:dyDescent="0.3">
      <c r="A903"/>
      <c r="B903"/>
      <c r="C903"/>
      <c r="D903"/>
      <c r="E903"/>
      <c r="F903"/>
      <c r="G903"/>
      <c r="H903"/>
      <c r="I903"/>
      <c r="J903"/>
      <c r="K903"/>
    </row>
    <row r="904" spans="1:11" x14ac:dyDescent="0.3">
      <c r="A904"/>
      <c r="B904"/>
      <c r="C904"/>
      <c r="D904"/>
      <c r="E904"/>
      <c r="F904"/>
      <c r="G904"/>
      <c r="H904"/>
      <c r="I904"/>
      <c r="J904"/>
      <c r="K904"/>
    </row>
    <row r="905" spans="1:11" x14ac:dyDescent="0.3">
      <c r="A905"/>
      <c r="B905"/>
      <c r="C905"/>
      <c r="D905"/>
      <c r="E905"/>
      <c r="F905"/>
      <c r="G905"/>
      <c r="H905"/>
      <c r="I905"/>
      <c r="J905"/>
      <c r="K905"/>
    </row>
    <row r="906" spans="1:11" x14ac:dyDescent="0.3">
      <c r="A906"/>
      <c r="B906"/>
      <c r="C906"/>
      <c r="D906"/>
      <c r="E906"/>
      <c r="F906"/>
      <c r="G906"/>
      <c r="H906"/>
      <c r="I906"/>
      <c r="J906"/>
      <c r="K906"/>
    </row>
    <row r="907" spans="1:11" x14ac:dyDescent="0.3">
      <c r="A907"/>
      <c r="B907"/>
      <c r="C907"/>
      <c r="D907"/>
      <c r="E907"/>
      <c r="F907"/>
      <c r="G907"/>
      <c r="H907"/>
      <c r="I907"/>
      <c r="J907"/>
      <c r="K907"/>
    </row>
    <row r="908" spans="1:11" x14ac:dyDescent="0.3">
      <c r="A908"/>
      <c r="B908"/>
      <c r="C908"/>
      <c r="D908"/>
      <c r="E908"/>
      <c r="F908"/>
      <c r="G908"/>
      <c r="H908"/>
      <c r="I908"/>
      <c r="J908"/>
      <c r="K908"/>
    </row>
    <row r="909" spans="1:11" x14ac:dyDescent="0.3">
      <c r="A909"/>
      <c r="B909"/>
      <c r="C909"/>
      <c r="D909"/>
      <c r="E909"/>
      <c r="F909"/>
      <c r="G909"/>
      <c r="H909"/>
      <c r="I909"/>
      <c r="J909"/>
      <c r="K909"/>
    </row>
    <row r="910" spans="1:11" x14ac:dyDescent="0.3">
      <c r="A910"/>
      <c r="B910"/>
      <c r="C910"/>
      <c r="D910"/>
      <c r="E910"/>
      <c r="F910"/>
      <c r="G910"/>
      <c r="H910"/>
      <c r="I910"/>
      <c r="J910"/>
      <c r="K910"/>
    </row>
    <row r="911" spans="1:11" x14ac:dyDescent="0.3">
      <c r="A911"/>
      <c r="B911"/>
      <c r="C911"/>
      <c r="D911"/>
      <c r="E911"/>
      <c r="F911"/>
      <c r="G911"/>
      <c r="H911"/>
      <c r="I911"/>
      <c r="J911"/>
      <c r="K911"/>
    </row>
    <row r="912" spans="1:11" x14ac:dyDescent="0.3">
      <c r="A912"/>
      <c r="B912"/>
      <c r="C912"/>
      <c r="D912"/>
      <c r="E912"/>
      <c r="F912"/>
      <c r="G912"/>
      <c r="H912"/>
      <c r="I912"/>
      <c r="J912"/>
      <c r="K912"/>
    </row>
    <row r="913" spans="1:11" x14ac:dyDescent="0.3">
      <c r="A913"/>
      <c r="B913"/>
      <c r="C913"/>
      <c r="D913"/>
      <c r="E913"/>
      <c r="F913"/>
      <c r="G913"/>
      <c r="H913"/>
      <c r="I913"/>
      <c r="J913"/>
      <c r="K913"/>
    </row>
    <row r="914" spans="1:11" x14ac:dyDescent="0.3">
      <c r="A914"/>
      <c r="B914"/>
      <c r="C914"/>
      <c r="D914"/>
      <c r="E914"/>
      <c r="F914"/>
      <c r="G914"/>
      <c r="H914"/>
      <c r="I914"/>
      <c r="J914"/>
      <c r="K914"/>
    </row>
    <row r="915" spans="1:11" x14ac:dyDescent="0.3">
      <c r="A915"/>
      <c r="B915"/>
      <c r="C915"/>
      <c r="D915"/>
      <c r="E915"/>
      <c r="F915"/>
      <c r="G915"/>
      <c r="H915"/>
      <c r="I915"/>
      <c r="J915"/>
      <c r="K915"/>
    </row>
    <row r="916" spans="1:11" x14ac:dyDescent="0.3">
      <c r="A916"/>
      <c r="B916"/>
      <c r="C916"/>
      <c r="D916"/>
      <c r="E916"/>
      <c r="F916"/>
      <c r="G916"/>
      <c r="H916"/>
      <c r="I916"/>
      <c r="J916"/>
      <c r="K916"/>
    </row>
    <row r="917" spans="1:11" x14ac:dyDescent="0.3">
      <c r="A917"/>
      <c r="B917"/>
      <c r="C917"/>
      <c r="D917"/>
      <c r="E917"/>
      <c r="F917"/>
      <c r="G917"/>
      <c r="H917"/>
      <c r="I917"/>
      <c r="J917"/>
      <c r="K917"/>
    </row>
    <row r="918" spans="1:11" x14ac:dyDescent="0.3">
      <c r="A918"/>
      <c r="B918"/>
      <c r="C918"/>
      <c r="D918"/>
      <c r="E918"/>
      <c r="F918"/>
      <c r="G918"/>
      <c r="H918"/>
      <c r="I918"/>
      <c r="J918"/>
      <c r="K918"/>
    </row>
    <row r="919" spans="1:11" x14ac:dyDescent="0.3">
      <c r="A919"/>
      <c r="B919"/>
      <c r="C919"/>
      <c r="D919"/>
      <c r="E919"/>
      <c r="F919"/>
      <c r="G919"/>
      <c r="H919"/>
      <c r="I919"/>
      <c r="J919"/>
      <c r="K919"/>
    </row>
    <row r="920" spans="1:11" x14ac:dyDescent="0.3">
      <c r="A920"/>
      <c r="B920"/>
      <c r="C920"/>
      <c r="D920"/>
      <c r="E920"/>
      <c r="F920"/>
      <c r="G920"/>
      <c r="H920"/>
      <c r="I920"/>
      <c r="J920"/>
      <c r="K920"/>
    </row>
    <row r="921" spans="1:11" x14ac:dyDescent="0.3">
      <c r="A921"/>
      <c r="B921"/>
      <c r="C921"/>
      <c r="D921"/>
      <c r="E921"/>
      <c r="F921"/>
      <c r="G921"/>
      <c r="H921"/>
      <c r="I921"/>
      <c r="J921"/>
      <c r="K921"/>
    </row>
    <row r="922" spans="1:11" x14ac:dyDescent="0.3">
      <c r="A922"/>
      <c r="B922"/>
      <c r="C922"/>
      <c r="D922"/>
      <c r="E922"/>
      <c r="F922"/>
      <c r="G922"/>
      <c r="H922"/>
      <c r="I922"/>
      <c r="J922"/>
      <c r="K922"/>
    </row>
    <row r="923" spans="1:11" x14ac:dyDescent="0.3">
      <c r="A923"/>
      <c r="B923"/>
      <c r="C923"/>
      <c r="D923"/>
      <c r="E923"/>
      <c r="F923"/>
      <c r="G923"/>
      <c r="H923"/>
      <c r="I923"/>
      <c r="J923"/>
      <c r="K923"/>
    </row>
    <row r="924" spans="1:11" x14ac:dyDescent="0.3">
      <c r="A924"/>
      <c r="B924"/>
      <c r="C924"/>
      <c r="D924"/>
      <c r="E924"/>
      <c r="F924"/>
      <c r="G924"/>
      <c r="H924"/>
      <c r="I924"/>
      <c r="J924"/>
      <c r="K924"/>
    </row>
    <row r="925" spans="1:11" x14ac:dyDescent="0.3">
      <c r="A925"/>
      <c r="B925"/>
      <c r="C925"/>
      <c r="D925"/>
      <c r="E925"/>
      <c r="F925"/>
      <c r="G925"/>
      <c r="H925"/>
      <c r="I925"/>
      <c r="J925"/>
      <c r="K925"/>
    </row>
    <row r="926" spans="1:11" x14ac:dyDescent="0.3">
      <c r="A926"/>
      <c r="B926"/>
      <c r="C926"/>
      <c r="D926"/>
      <c r="E926"/>
      <c r="F926"/>
      <c r="G926"/>
      <c r="H926"/>
      <c r="I926"/>
      <c r="J926"/>
      <c r="K926"/>
    </row>
    <row r="927" spans="1:11" x14ac:dyDescent="0.3">
      <c r="A927"/>
      <c r="B927"/>
      <c r="C927"/>
      <c r="D927"/>
      <c r="E927"/>
      <c r="F927"/>
      <c r="G927"/>
      <c r="H927"/>
      <c r="I927"/>
      <c r="J927"/>
      <c r="K927"/>
    </row>
    <row r="928" spans="1:11" x14ac:dyDescent="0.3">
      <c r="A928"/>
      <c r="B928"/>
      <c r="C928"/>
      <c r="D928"/>
      <c r="E928"/>
      <c r="F928"/>
      <c r="G928"/>
      <c r="H928"/>
      <c r="I928"/>
      <c r="J928"/>
      <c r="K928"/>
    </row>
    <row r="929" spans="1:11" x14ac:dyDescent="0.3">
      <c r="A929"/>
      <c r="B929"/>
      <c r="C929"/>
      <c r="D929"/>
      <c r="E929"/>
      <c r="F929"/>
      <c r="G929"/>
      <c r="H929"/>
      <c r="I929"/>
      <c r="J929"/>
      <c r="K929"/>
    </row>
    <row r="930" spans="1:11" x14ac:dyDescent="0.3">
      <c r="A930"/>
      <c r="B930"/>
      <c r="C930"/>
      <c r="D930"/>
      <c r="E930"/>
      <c r="F930"/>
      <c r="G930"/>
      <c r="H930"/>
      <c r="I930"/>
      <c r="J930"/>
      <c r="K930"/>
    </row>
    <row r="931" spans="1:11" x14ac:dyDescent="0.3">
      <c r="A931"/>
      <c r="B931"/>
      <c r="C931"/>
      <c r="D931"/>
      <c r="E931"/>
      <c r="F931"/>
      <c r="G931"/>
      <c r="H931"/>
      <c r="I931"/>
      <c r="J931"/>
      <c r="K931"/>
    </row>
    <row r="932" spans="1:11" x14ac:dyDescent="0.3">
      <c r="A932"/>
      <c r="B932"/>
      <c r="C932"/>
      <c r="D932"/>
      <c r="E932"/>
      <c r="F932"/>
      <c r="G932"/>
      <c r="H932"/>
      <c r="I932"/>
      <c r="J932"/>
      <c r="K932"/>
    </row>
    <row r="933" spans="1:11" x14ac:dyDescent="0.3">
      <c r="A933"/>
      <c r="B933"/>
      <c r="C933"/>
      <c r="D933"/>
      <c r="E933"/>
      <c r="F933"/>
      <c r="G933"/>
      <c r="H933"/>
      <c r="I933"/>
      <c r="J933"/>
      <c r="K933"/>
    </row>
    <row r="934" spans="1:11" x14ac:dyDescent="0.3">
      <c r="A934"/>
      <c r="B934"/>
      <c r="C934"/>
      <c r="D934"/>
      <c r="E934"/>
      <c r="F934"/>
      <c r="G934"/>
      <c r="H934"/>
      <c r="I934"/>
      <c r="J934"/>
      <c r="K934"/>
    </row>
    <row r="935" spans="1:11" x14ac:dyDescent="0.3">
      <c r="A935"/>
      <c r="B935"/>
      <c r="C935"/>
      <c r="D935"/>
      <c r="E935"/>
      <c r="F935"/>
      <c r="G935"/>
      <c r="H935"/>
      <c r="I935"/>
      <c r="J935"/>
      <c r="K935"/>
    </row>
    <row r="936" spans="1:11" x14ac:dyDescent="0.3">
      <c r="A936"/>
      <c r="B936"/>
      <c r="C936"/>
      <c r="D936"/>
      <c r="E936"/>
      <c r="F936"/>
      <c r="G936"/>
      <c r="H936"/>
      <c r="I936"/>
      <c r="J936"/>
      <c r="K936"/>
    </row>
    <row r="937" spans="1:11" x14ac:dyDescent="0.3">
      <c r="A937"/>
      <c r="B937"/>
      <c r="C937"/>
      <c r="D937"/>
      <c r="E937"/>
      <c r="F937"/>
      <c r="G937"/>
      <c r="H937"/>
      <c r="I937"/>
      <c r="J937"/>
      <c r="K937"/>
    </row>
    <row r="938" spans="1:11" x14ac:dyDescent="0.3">
      <c r="A938"/>
      <c r="B938"/>
      <c r="C938"/>
      <c r="D938"/>
      <c r="E938"/>
      <c r="F938"/>
      <c r="G938"/>
      <c r="H938"/>
      <c r="I938"/>
      <c r="J938"/>
      <c r="K938"/>
    </row>
    <row r="939" spans="1:11" x14ac:dyDescent="0.3">
      <c r="A939"/>
      <c r="B939"/>
      <c r="C939"/>
      <c r="D939"/>
      <c r="E939"/>
      <c r="F939"/>
      <c r="G939"/>
      <c r="H939"/>
      <c r="I939"/>
      <c r="J939"/>
      <c r="K939"/>
    </row>
    <row r="940" spans="1:11" x14ac:dyDescent="0.3">
      <c r="A940"/>
      <c r="B940"/>
      <c r="C940"/>
      <c r="D940"/>
      <c r="E940"/>
      <c r="F940"/>
      <c r="G940"/>
      <c r="H940"/>
      <c r="I940"/>
      <c r="J940"/>
      <c r="K940"/>
    </row>
    <row r="941" spans="1:11" x14ac:dyDescent="0.3">
      <c r="A941"/>
      <c r="B941"/>
      <c r="C941"/>
      <c r="D941"/>
      <c r="E941"/>
      <c r="F941"/>
      <c r="G941"/>
      <c r="H941"/>
      <c r="I941"/>
      <c r="J941"/>
      <c r="K941"/>
    </row>
    <row r="942" spans="1:11" x14ac:dyDescent="0.3">
      <c r="A942"/>
      <c r="B942"/>
      <c r="C942"/>
      <c r="D942"/>
      <c r="E942"/>
      <c r="F942"/>
      <c r="G942"/>
      <c r="H942"/>
      <c r="I942"/>
      <c r="J942"/>
      <c r="K942"/>
    </row>
    <row r="943" spans="1:11" x14ac:dyDescent="0.3">
      <c r="A943"/>
      <c r="B943"/>
      <c r="C943"/>
      <c r="D943"/>
      <c r="E943"/>
      <c r="F943"/>
      <c r="G943"/>
      <c r="H943"/>
      <c r="I943"/>
      <c r="J943"/>
      <c r="K943"/>
    </row>
    <row r="944" spans="1:11" x14ac:dyDescent="0.3">
      <c r="A944"/>
      <c r="B944"/>
      <c r="C944"/>
      <c r="D944"/>
      <c r="E944"/>
      <c r="F944"/>
      <c r="G944"/>
      <c r="H944"/>
      <c r="I944"/>
      <c r="J944"/>
      <c r="K944"/>
    </row>
    <row r="945" spans="1:11" x14ac:dyDescent="0.3">
      <c r="A945"/>
      <c r="B945"/>
      <c r="C945"/>
      <c r="D945"/>
      <c r="E945"/>
      <c r="F945"/>
      <c r="G945"/>
      <c r="H945"/>
      <c r="I945"/>
      <c r="J945"/>
      <c r="K945"/>
    </row>
    <row r="946" spans="1:11" x14ac:dyDescent="0.3">
      <c r="A946"/>
      <c r="B946"/>
      <c r="C946"/>
      <c r="D946"/>
      <c r="E946"/>
      <c r="F946"/>
      <c r="G946"/>
      <c r="H946"/>
      <c r="I946"/>
      <c r="J946"/>
      <c r="K946"/>
    </row>
    <row r="947" spans="1:11" x14ac:dyDescent="0.3">
      <c r="A947"/>
      <c r="B947"/>
      <c r="C947"/>
      <c r="D947"/>
      <c r="E947"/>
      <c r="F947"/>
      <c r="G947"/>
      <c r="H947"/>
      <c r="I947"/>
      <c r="J947"/>
      <c r="K947"/>
    </row>
    <row r="948" spans="1:11" x14ac:dyDescent="0.3">
      <c r="A948"/>
      <c r="B948"/>
      <c r="C948"/>
      <c r="D948"/>
      <c r="E948"/>
      <c r="F948"/>
      <c r="G948"/>
      <c r="H948"/>
      <c r="I948"/>
      <c r="J948"/>
      <c r="K948"/>
    </row>
    <row r="949" spans="1:11" x14ac:dyDescent="0.3">
      <c r="A949"/>
      <c r="B949"/>
      <c r="C949"/>
      <c r="D949"/>
      <c r="E949"/>
      <c r="F949"/>
      <c r="G949"/>
      <c r="H949"/>
      <c r="I949"/>
      <c r="J949"/>
      <c r="K949"/>
    </row>
    <row r="950" spans="1:11" x14ac:dyDescent="0.3">
      <c r="A950"/>
      <c r="B950"/>
      <c r="C950"/>
      <c r="D950"/>
      <c r="E950"/>
      <c r="F950"/>
      <c r="G950"/>
      <c r="H950"/>
      <c r="I950"/>
      <c r="J950"/>
      <c r="K950"/>
    </row>
    <row r="951" spans="1:11" x14ac:dyDescent="0.3">
      <c r="A951"/>
      <c r="B951"/>
      <c r="C951"/>
      <c r="D951"/>
      <c r="E951"/>
      <c r="F951"/>
      <c r="G951"/>
      <c r="H951"/>
      <c r="I951"/>
      <c r="J951"/>
      <c r="K951"/>
    </row>
    <row r="952" spans="1:11" x14ac:dyDescent="0.3">
      <c r="A952"/>
      <c r="B952"/>
      <c r="C952"/>
      <c r="D952"/>
      <c r="E952"/>
      <c r="F952"/>
      <c r="G952"/>
      <c r="H952"/>
      <c r="I952"/>
      <c r="J952"/>
      <c r="K952"/>
    </row>
    <row r="953" spans="1:11" x14ac:dyDescent="0.3">
      <c r="A953"/>
      <c r="B953"/>
      <c r="C953"/>
      <c r="D953"/>
      <c r="E953"/>
      <c r="F953"/>
      <c r="G953"/>
      <c r="H953"/>
      <c r="I953"/>
      <c r="J953"/>
      <c r="K953"/>
    </row>
    <row r="954" spans="1:11" x14ac:dyDescent="0.3">
      <c r="A954"/>
      <c r="B954"/>
      <c r="C954"/>
      <c r="D954"/>
      <c r="E954"/>
      <c r="F954"/>
      <c r="G954"/>
      <c r="H954"/>
      <c r="I954"/>
      <c r="J954"/>
      <c r="K954"/>
    </row>
    <row r="955" spans="1:11" x14ac:dyDescent="0.3">
      <c r="A955"/>
      <c r="B955"/>
      <c r="C955"/>
      <c r="D955"/>
      <c r="E955"/>
      <c r="F955"/>
      <c r="G955"/>
      <c r="H955"/>
      <c r="I955"/>
      <c r="J955"/>
      <c r="K955"/>
    </row>
    <row r="956" spans="1:11" x14ac:dyDescent="0.3">
      <c r="A956"/>
      <c r="B956"/>
      <c r="C956"/>
      <c r="D956"/>
      <c r="E956"/>
      <c r="F956"/>
      <c r="G956"/>
      <c r="H956"/>
      <c r="I956"/>
      <c r="J956"/>
      <c r="K956"/>
    </row>
    <row r="957" spans="1:11" x14ac:dyDescent="0.3">
      <c r="A957"/>
      <c r="B957"/>
      <c r="C957"/>
      <c r="D957"/>
      <c r="E957"/>
      <c r="F957"/>
      <c r="G957"/>
      <c r="H957"/>
      <c r="I957"/>
      <c r="J957"/>
      <c r="K957"/>
    </row>
    <row r="958" spans="1:11" x14ac:dyDescent="0.3">
      <c r="A958"/>
      <c r="B958"/>
      <c r="C958"/>
      <c r="D958"/>
      <c r="E958"/>
      <c r="F958"/>
      <c r="G958"/>
      <c r="H958"/>
      <c r="I958"/>
      <c r="J958"/>
      <c r="K958"/>
    </row>
    <row r="959" spans="1:11" x14ac:dyDescent="0.3">
      <c r="A959"/>
      <c r="B959"/>
      <c r="C959"/>
      <c r="D959"/>
      <c r="E959"/>
      <c r="F959"/>
      <c r="G959"/>
      <c r="H959"/>
      <c r="I959"/>
      <c r="J959"/>
      <c r="K959"/>
    </row>
    <row r="960" spans="1:11" x14ac:dyDescent="0.3">
      <c r="A960"/>
      <c r="B960"/>
      <c r="C960"/>
      <c r="D960"/>
      <c r="E960"/>
      <c r="F960"/>
      <c r="G960"/>
      <c r="H960"/>
      <c r="I960"/>
      <c r="J960"/>
      <c r="K960"/>
    </row>
    <row r="961" spans="1:11" x14ac:dyDescent="0.3">
      <c r="A961"/>
      <c r="B961"/>
      <c r="C961"/>
      <c r="D961"/>
      <c r="E961"/>
      <c r="F961"/>
      <c r="G961"/>
      <c r="H961"/>
      <c r="I961"/>
      <c r="J961"/>
      <c r="K961"/>
    </row>
    <row r="962" spans="1:11" x14ac:dyDescent="0.3">
      <c r="A962"/>
      <c r="B962"/>
      <c r="C962"/>
      <c r="D962"/>
      <c r="E962"/>
      <c r="F962"/>
      <c r="G962"/>
      <c r="H962"/>
      <c r="I962"/>
      <c r="J962"/>
      <c r="K962"/>
    </row>
    <row r="963" spans="1:11" x14ac:dyDescent="0.3">
      <c r="A963"/>
      <c r="B963"/>
      <c r="C963"/>
      <c r="D963"/>
      <c r="E963"/>
      <c r="F963"/>
      <c r="G963"/>
      <c r="H963"/>
      <c r="I963"/>
      <c r="J963"/>
      <c r="K963"/>
    </row>
    <row r="964" spans="1:11" x14ac:dyDescent="0.3">
      <c r="A964"/>
      <c r="B964"/>
      <c r="C964"/>
      <c r="D964"/>
      <c r="E964"/>
      <c r="F964"/>
      <c r="G964"/>
      <c r="H964"/>
      <c r="I964"/>
      <c r="J964"/>
      <c r="K964"/>
    </row>
    <row r="965" spans="1:11" x14ac:dyDescent="0.3">
      <c r="A965"/>
      <c r="B965"/>
      <c r="C965"/>
      <c r="D965"/>
      <c r="E965"/>
      <c r="F965"/>
      <c r="G965"/>
      <c r="H965"/>
      <c r="I965"/>
      <c r="J965"/>
      <c r="K965"/>
    </row>
    <row r="966" spans="1:11" x14ac:dyDescent="0.3">
      <c r="A966"/>
      <c r="B966"/>
      <c r="C966"/>
      <c r="D966"/>
      <c r="E966"/>
      <c r="F966"/>
      <c r="G966"/>
      <c r="H966"/>
      <c r="I966"/>
      <c r="J966"/>
      <c r="K966"/>
    </row>
    <row r="967" spans="1:11" x14ac:dyDescent="0.3">
      <c r="A967"/>
      <c r="B967"/>
      <c r="C967"/>
      <c r="D967"/>
      <c r="E967"/>
      <c r="F967"/>
      <c r="G967"/>
      <c r="H967"/>
      <c r="I967"/>
      <c r="J967"/>
      <c r="K967"/>
    </row>
    <row r="968" spans="1:11" x14ac:dyDescent="0.3">
      <c r="A968"/>
      <c r="B968"/>
      <c r="C968"/>
      <c r="D968"/>
      <c r="E968"/>
      <c r="F968"/>
      <c r="G968"/>
      <c r="H968"/>
      <c r="I968"/>
      <c r="J968"/>
      <c r="K968"/>
    </row>
    <row r="969" spans="1:11" x14ac:dyDescent="0.3">
      <c r="A969"/>
      <c r="B969"/>
      <c r="C969"/>
      <c r="D969"/>
      <c r="E969"/>
      <c r="F969"/>
      <c r="G969"/>
      <c r="H969"/>
      <c r="I969"/>
      <c r="J969"/>
      <c r="K969"/>
    </row>
    <row r="970" spans="1:11" x14ac:dyDescent="0.3">
      <c r="A970"/>
      <c r="B970"/>
      <c r="C970"/>
      <c r="D970"/>
      <c r="E970"/>
      <c r="F970"/>
      <c r="G970"/>
      <c r="H970"/>
      <c r="I970"/>
      <c r="J970"/>
      <c r="K970"/>
    </row>
    <row r="971" spans="1:11" x14ac:dyDescent="0.3">
      <c r="A971"/>
      <c r="B971"/>
      <c r="C971"/>
      <c r="D971"/>
      <c r="E971"/>
      <c r="F971"/>
      <c r="G971"/>
      <c r="H971"/>
      <c r="I971"/>
      <c r="J971"/>
      <c r="K971"/>
    </row>
    <row r="972" spans="1:11" x14ac:dyDescent="0.3">
      <c r="A972"/>
      <c r="B972"/>
      <c r="C972"/>
      <c r="D972"/>
      <c r="E972"/>
      <c r="F972"/>
      <c r="G972"/>
      <c r="H972"/>
      <c r="I972"/>
      <c r="J972"/>
      <c r="K972"/>
    </row>
    <row r="973" spans="1:11" x14ac:dyDescent="0.3">
      <c r="A973"/>
      <c r="B973"/>
      <c r="C973"/>
      <c r="D973"/>
      <c r="E973"/>
      <c r="F973"/>
      <c r="G973"/>
      <c r="H973"/>
      <c r="I973"/>
      <c r="J973"/>
      <c r="K973"/>
    </row>
    <row r="974" spans="1:11" x14ac:dyDescent="0.3">
      <c r="A974"/>
      <c r="B974"/>
      <c r="C974"/>
      <c r="D974"/>
      <c r="E974"/>
      <c r="F974"/>
      <c r="G974"/>
      <c r="H974"/>
      <c r="I974"/>
      <c r="J974"/>
      <c r="K974"/>
    </row>
    <row r="975" spans="1:11" x14ac:dyDescent="0.3">
      <c r="A975"/>
      <c r="B975"/>
      <c r="C975"/>
      <c r="D975"/>
      <c r="E975"/>
      <c r="F975"/>
      <c r="G975"/>
      <c r="H975"/>
      <c r="I975"/>
      <c r="J975"/>
      <c r="K975"/>
    </row>
    <row r="976" spans="1:11" x14ac:dyDescent="0.3">
      <c r="A976"/>
      <c r="B976"/>
      <c r="C976"/>
      <c r="D976"/>
      <c r="E976"/>
      <c r="F976"/>
      <c r="G976"/>
      <c r="H976"/>
      <c r="I976"/>
      <c r="J976"/>
      <c r="K976"/>
    </row>
    <row r="977" spans="1:11" x14ac:dyDescent="0.3">
      <c r="A977"/>
      <c r="B977"/>
      <c r="C977"/>
      <c r="D977"/>
      <c r="E977"/>
      <c r="F977"/>
      <c r="G977"/>
      <c r="H977"/>
      <c r="I977"/>
      <c r="J977"/>
      <c r="K977"/>
    </row>
    <row r="978" spans="1:11" x14ac:dyDescent="0.3">
      <c r="A978"/>
      <c r="B978"/>
      <c r="C978"/>
      <c r="D978"/>
      <c r="E978"/>
      <c r="F978"/>
      <c r="G978"/>
      <c r="H978"/>
      <c r="I978"/>
      <c r="J978"/>
      <c r="K978"/>
    </row>
    <row r="979" spans="1:11" x14ac:dyDescent="0.3">
      <c r="A979"/>
      <c r="B979"/>
      <c r="C979"/>
      <c r="D979"/>
      <c r="E979"/>
      <c r="F979"/>
      <c r="G979"/>
      <c r="H979"/>
      <c r="I979"/>
      <c r="J979"/>
      <c r="K979"/>
    </row>
    <row r="980" spans="1:11" x14ac:dyDescent="0.3">
      <c r="A980"/>
      <c r="B980"/>
      <c r="C980"/>
      <c r="D980"/>
      <c r="E980"/>
      <c r="F980"/>
      <c r="G980"/>
      <c r="H980"/>
      <c r="I980"/>
      <c r="J980"/>
      <c r="K980"/>
    </row>
    <row r="981" spans="1:11" x14ac:dyDescent="0.3">
      <c r="A981"/>
      <c r="B981"/>
      <c r="C981"/>
      <c r="D981"/>
      <c r="E981"/>
      <c r="F981"/>
      <c r="G981"/>
      <c r="H981"/>
      <c r="I981"/>
      <c r="J981"/>
      <c r="K981"/>
    </row>
    <row r="982" spans="1:11" x14ac:dyDescent="0.3">
      <c r="A982"/>
      <c r="B982"/>
      <c r="C982"/>
      <c r="D982"/>
      <c r="E982"/>
      <c r="F982"/>
      <c r="G982"/>
      <c r="H982"/>
      <c r="I982"/>
      <c r="J982"/>
      <c r="K982"/>
    </row>
    <row r="983" spans="1:11" x14ac:dyDescent="0.3">
      <c r="A983"/>
      <c r="B983"/>
      <c r="C983"/>
      <c r="D983"/>
      <c r="E983"/>
      <c r="F983"/>
      <c r="G983"/>
      <c r="H983"/>
      <c r="I983"/>
      <c r="J983"/>
      <c r="K983"/>
    </row>
    <row r="984" spans="1:11" x14ac:dyDescent="0.3">
      <c r="A984"/>
      <c r="B984"/>
      <c r="C984"/>
      <c r="D984"/>
      <c r="E984"/>
      <c r="F984"/>
      <c r="G984"/>
      <c r="H984"/>
      <c r="I984"/>
      <c r="J984"/>
      <c r="K984"/>
    </row>
    <row r="985" spans="1:11" x14ac:dyDescent="0.3">
      <c r="A985"/>
      <c r="B985"/>
      <c r="C985"/>
      <c r="D985"/>
      <c r="E985"/>
      <c r="F985"/>
      <c r="G985"/>
      <c r="H985"/>
      <c r="I985"/>
      <c r="J985"/>
      <c r="K985"/>
    </row>
    <row r="986" spans="1:11" x14ac:dyDescent="0.3">
      <c r="A986"/>
      <c r="B986"/>
      <c r="C986"/>
      <c r="D986"/>
      <c r="E986"/>
      <c r="F986"/>
      <c r="G986"/>
      <c r="H986"/>
      <c r="I986"/>
      <c r="J986"/>
      <c r="K986"/>
    </row>
    <row r="987" spans="1:11" x14ac:dyDescent="0.3">
      <c r="A987"/>
      <c r="B987"/>
      <c r="C987"/>
      <c r="D987"/>
      <c r="E987"/>
      <c r="F987"/>
      <c r="G987"/>
      <c r="H987"/>
      <c r="I987"/>
      <c r="J987"/>
      <c r="K987"/>
    </row>
    <row r="988" spans="1:11" x14ac:dyDescent="0.3">
      <c r="A988"/>
      <c r="B988"/>
      <c r="C988"/>
      <c r="D988"/>
      <c r="E988"/>
      <c r="F988"/>
      <c r="G988"/>
      <c r="H988"/>
      <c r="I988"/>
      <c r="J988"/>
      <c r="K988"/>
    </row>
    <row r="989" spans="1:11" x14ac:dyDescent="0.3">
      <c r="A989"/>
      <c r="B989"/>
      <c r="C989"/>
      <c r="D989"/>
      <c r="E989"/>
      <c r="F989"/>
      <c r="G989"/>
      <c r="H989"/>
      <c r="I989"/>
      <c r="J989"/>
      <c r="K989"/>
    </row>
    <row r="990" spans="1:11" x14ac:dyDescent="0.3">
      <c r="A990"/>
      <c r="B990"/>
      <c r="C990"/>
      <c r="D990"/>
      <c r="E990"/>
      <c r="F990"/>
      <c r="G990"/>
      <c r="H990"/>
      <c r="I990"/>
      <c r="J990"/>
      <c r="K990"/>
    </row>
    <row r="991" spans="1:11" x14ac:dyDescent="0.3">
      <c r="A991"/>
      <c r="B991"/>
      <c r="C991"/>
      <c r="D991"/>
      <c r="E991"/>
      <c r="F991"/>
      <c r="G991"/>
      <c r="H991"/>
      <c r="I991"/>
      <c r="J991"/>
      <c r="K991"/>
    </row>
    <row r="992" spans="1:11" x14ac:dyDescent="0.3">
      <c r="A992"/>
      <c r="B992"/>
      <c r="C992"/>
      <c r="D992"/>
      <c r="E992"/>
      <c r="F992"/>
      <c r="G992"/>
      <c r="H992"/>
      <c r="I992"/>
      <c r="J992"/>
      <c r="K992"/>
    </row>
    <row r="993" spans="1:11" x14ac:dyDescent="0.3">
      <c r="A993"/>
      <c r="B993"/>
      <c r="C993"/>
      <c r="D993"/>
      <c r="E993"/>
      <c r="F993"/>
      <c r="G993"/>
      <c r="H993"/>
      <c r="I993"/>
      <c r="J993"/>
      <c r="K993"/>
    </row>
    <row r="994" spans="1:11" x14ac:dyDescent="0.3">
      <c r="A994"/>
      <c r="B994"/>
      <c r="C994"/>
      <c r="D994"/>
      <c r="E994"/>
      <c r="F994"/>
      <c r="G994"/>
      <c r="H994"/>
      <c r="I994"/>
      <c r="J994"/>
      <c r="K994"/>
    </row>
    <row r="995" spans="1:11" x14ac:dyDescent="0.3">
      <c r="A995"/>
      <c r="B995"/>
      <c r="C995"/>
      <c r="D995"/>
      <c r="E995"/>
      <c r="F995"/>
      <c r="G995"/>
      <c r="H995"/>
      <c r="I995"/>
      <c r="J995"/>
      <c r="K995"/>
    </row>
    <row r="996" spans="1:11" x14ac:dyDescent="0.3">
      <c r="A996"/>
      <c r="B996"/>
      <c r="C996"/>
      <c r="D996"/>
      <c r="E996"/>
      <c r="F996"/>
      <c r="G996"/>
      <c r="H996"/>
      <c r="I996"/>
      <c r="J996"/>
      <c r="K996"/>
    </row>
    <row r="997" spans="1:11" x14ac:dyDescent="0.3">
      <c r="A997"/>
      <c r="B997"/>
      <c r="C997"/>
      <c r="D997"/>
      <c r="E997"/>
      <c r="F997"/>
      <c r="G997"/>
      <c r="H997"/>
      <c r="I997"/>
      <c r="J997"/>
      <c r="K997"/>
    </row>
    <row r="998" spans="1:11" x14ac:dyDescent="0.3">
      <c r="A998"/>
      <c r="B998"/>
      <c r="C998"/>
      <c r="D998"/>
      <c r="E998"/>
      <c r="F998"/>
      <c r="G998"/>
      <c r="H998"/>
      <c r="I998"/>
      <c r="J998"/>
      <c r="K998"/>
    </row>
    <row r="999" spans="1:11" x14ac:dyDescent="0.3">
      <c r="A999"/>
      <c r="B999"/>
      <c r="C999"/>
      <c r="D999"/>
      <c r="E999"/>
      <c r="F999"/>
      <c r="G999"/>
      <c r="H999"/>
      <c r="I999"/>
      <c r="J999"/>
      <c r="K999"/>
    </row>
    <row r="1000" spans="1:11" x14ac:dyDescent="0.3">
      <c r="A1000"/>
      <c r="B1000"/>
      <c r="C1000"/>
      <c r="D1000"/>
      <c r="E1000"/>
      <c r="F1000"/>
      <c r="G1000"/>
      <c r="H1000"/>
      <c r="I1000"/>
      <c r="J1000"/>
      <c r="K1000"/>
    </row>
    <row r="1001" spans="1:11" x14ac:dyDescent="0.3">
      <c r="A1001"/>
      <c r="B1001"/>
      <c r="C1001"/>
      <c r="D1001"/>
      <c r="E1001"/>
      <c r="F1001"/>
      <c r="G1001"/>
      <c r="H1001"/>
      <c r="I1001"/>
      <c r="J1001"/>
      <c r="K1001"/>
    </row>
    <row r="1002" spans="1:11" x14ac:dyDescent="0.3">
      <c r="A1002"/>
      <c r="B1002"/>
      <c r="C1002"/>
      <c r="D1002"/>
      <c r="E1002"/>
      <c r="F1002"/>
      <c r="G1002"/>
      <c r="H1002"/>
      <c r="I1002"/>
      <c r="J1002"/>
      <c r="K1002"/>
    </row>
    <row r="1003" spans="1:11" x14ac:dyDescent="0.3">
      <c r="A1003"/>
      <c r="B1003"/>
      <c r="C1003"/>
      <c r="D1003"/>
      <c r="E1003"/>
      <c r="F1003"/>
      <c r="G1003"/>
      <c r="H1003"/>
      <c r="I1003"/>
      <c r="J1003"/>
      <c r="K1003"/>
    </row>
    <row r="1004" spans="1:11" x14ac:dyDescent="0.3">
      <c r="A1004"/>
      <c r="B1004"/>
      <c r="C1004"/>
      <c r="D1004"/>
      <c r="E1004"/>
      <c r="F1004"/>
      <c r="G1004"/>
      <c r="H1004"/>
      <c r="I1004"/>
      <c r="J1004"/>
      <c r="K1004"/>
    </row>
    <row r="1005" spans="1:11" x14ac:dyDescent="0.3">
      <c r="A1005"/>
      <c r="B1005"/>
      <c r="C1005"/>
      <c r="D1005"/>
      <c r="E1005"/>
      <c r="F1005"/>
      <c r="G1005"/>
      <c r="H1005"/>
      <c r="I1005"/>
      <c r="J1005"/>
      <c r="K1005"/>
    </row>
    <row r="1006" spans="1:11" x14ac:dyDescent="0.3">
      <c r="A1006"/>
      <c r="B1006"/>
      <c r="C1006"/>
      <c r="D1006"/>
      <c r="E1006"/>
      <c r="F1006"/>
      <c r="G1006"/>
      <c r="H1006"/>
      <c r="I1006"/>
      <c r="J1006"/>
      <c r="K1006"/>
    </row>
    <row r="1007" spans="1:11" x14ac:dyDescent="0.3">
      <c r="A1007"/>
      <c r="B1007"/>
      <c r="C1007"/>
      <c r="D1007"/>
      <c r="E1007"/>
      <c r="F1007"/>
      <c r="G1007"/>
      <c r="H1007"/>
      <c r="I1007"/>
      <c r="J1007"/>
      <c r="K1007"/>
    </row>
    <row r="1008" spans="1:11" x14ac:dyDescent="0.3">
      <c r="A1008"/>
      <c r="B1008"/>
      <c r="C1008"/>
      <c r="D1008"/>
      <c r="E1008"/>
      <c r="F1008"/>
      <c r="G1008"/>
      <c r="H1008"/>
      <c r="I1008"/>
      <c r="J1008"/>
      <c r="K1008"/>
    </row>
    <row r="1009" spans="1:11" x14ac:dyDescent="0.3">
      <c r="A1009"/>
      <c r="B1009"/>
      <c r="C1009"/>
      <c r="D1009"/>
      <c r="E1009"/>
      <c r="F1009"/>
      <c r="G1009"/>
      <c r="H1009"/>
      <c r="I1009"/>
      <c r="J1009"/>
      <c r="K1009"/>
    </row>
    <row r="1010" spans="1:11" x14ac:dyDescent="0.3">
      <c r="A1010"/>
      <c r="B1010"/>
      <c r="C1010"/>
      <c r="D1010"/>
      <c r="E1010"/>
      <c r="F1010"/>
      <c r="G1010"/>
      <c r="H1010"/>
      <c r="I1010"/>
      <c r="J1010"/>
      <c r="K1010"/>
    </row>
    <row r="1011" spans="1:11" x14ac:dyDescent="0.3">
      <c r="A1011"/>
      <c r="B1011"/>
      <c r="C1011"/>
      <c r="D1011"/>
      <c r="E1011"/>
      <c r="F1011"/>
      <c r="G1011"/>
      <c r="H1011"/>
      <c r="I1011"/>
      <c r="J1011"/>
      <c r="K1011"/>
    </row>
    <row r="1012" spans="1:11" x14ac:dyDescent="0.3">
      <c r="A1012"/>
      <c r="B1012"/>
      <c r="C1012"/>
      <c r="D1012"/>
      <c r="E1012"/>
      <c r="F1012"/>
      <c r="G1012"/>
      <c r="H1012"/>
      <c r="I1012"/>
      <c r="J1012"/>
      <c r="K1012"/>
    </row>
    <row r="1013" spans="1:11" x14ac:dyDescent="0.3">
      <c r="A1013"/>
      <c r="B1013"/>
      <c r="C1013"/>
      <c r="D1013"/>
      <c r="E1013"/>
      <c r="F1013"/>
      <c r="G1013"/>
      <c r="H1013"/>
      <c r="I1013"/>
      <c r="J1013"/>
      <c r="K1013"/>
    </row>
    <row r="1014" spans="1:11" x14ac:dyDescent="0.3">
      <c r="A1014"/>
      <c r="B1014"/>
      <c r="C1014"/>
      <c r="D1014"/>
      <c r="E1014"/>
      <c r="F1014"/>
      <c r="G1014"/>
      <c r="H1014"/>
      <c r="I1014"/>
      <c r="J1014"/>
      <c r="K1014"/>
    </row>
    <row r="1015" spans="1:11" x14ac:dyDescent="0.3">
      <c r="A1015"/>
      <c r="B1015"/>
      <c r="C1015"/>
      <c r="D1015"/>
      <c r="E1015"/>
      <c r="F1015"/>
      <c r="G1015"/>
      <c r="H1015"/>
      <c r="I1015"/>
      <c r="J1015"/>
      <c r="K1015"/>
    </row>
    <row r="1016" spans="1:11" x14ac:dyDescent="0.3">
      <c r="A1016"/>
      <c r="B1016"/>
      <c r="C1016"/>
      <c r="D1016"/>
      <c r="E1016"/>
      <c r="F1016"/>
      <c r="G1016"/>
      <c r="H1016"/>
      <c r="I1016"/>
      <c r="J1016"/>
      <c r="K1016"/>
    </row>
    <row r="1017" spans="1:11" x14ac:dyDescent="0.3">
      <c r="A1017"/>
      <c r="B1017"/>
      <c r="C1017"/>
      <c r="D1017"/>
      <c r="E1017"/>
      <c r="F1017"/>
      <c r="G1017"/>
      <c r="H1017"/>
      <c r="I1017"/>
      <c r="J1017"/>
      <c r="K1017"/>
    </row>
    <row r="1018" spans="1:11" x14ac:dyDescent="0.3">
      <c r="A1018"/>
      <c r="B1018"/>
      <c r="C1018"/>
      <c r="D1018"/>
      <c r="E1018"/>
      <c r="F1018"/>
      <c r="G1018"/>
      <c r="H1018"/>
      <c r="I1018"/>
      <c r="J1018"/>
      <c r="K1018"/>
    </row>
    <row r="1019" spans="1:11" x14ac:dyDescent="0.3">
      <c r="A1019"/>
      <c r="B1019"/>
      <c r="C1019"/>
      <c r="D1019"/>
      <c r="E1019"/>
      <c r="F1019"/>
      <c r="G1019"/>
      <c r="H1019"/>
      <c r="I1019"/>
      <c r="J1019"/>
      <c r="K1019"/>
    </row>
    <row r="1020" spans="1:11" x14ac:dyDescent="0.3">
      <c r="A1020"/>
      <c r="B1020"/>
      <c r="C1020"/>
      <c r="D1020"/>
      <c r="E1020"/>
      <c r="F1020"/>
      <c r="G1020"/>
      <c r="H1020"/>
      <c r="I1020"/>
      <c r="J1020"/>
      <c r="K1020"/>
    </row>
    <row r="1021" spans="1:11" x14ac:dyDescent="0.3">
      <c r="A1021"/>
      <c r="B1021"/>
      <c r="C1021"/>
      <c r="D1021"/>
      <c r="E1021"/>
      <c r="F1021"/>
      <c r="G1021"/>
      <c r="H1021"/>
      <c r="I1021"/>
      <c r="J1021"/>
      <c r="K1021"/>
    </row>
    <row r="1022" spans="1:11" x14ac:dyDescent="0.3">
      <c r="A1022"/>
      <c r="B1022"/>
      <c r="C1022"/>
      <c r="D1022"/>
      <c r="E1022"/>
      <c r="F1022"/>
      <c r="G1022"/>
      <c r="H1022"/>
      <c r="I1022"/>
      <c r="J1022"/>
      <c r="K1022"/>
    </row>
    <row r="1023" spans="1:11" x14ac:dyDescent="0.3">
      <c r="A1023"/>
      <c r="B1023"/>
      <c r="C1023"/>
      <c r="D1023"/>
      <c r="E1023"/>
      <c r="F1023"/>
      <c r="G1023"/>
      <c r="H1023"/>
      <c r="I1023"/>
      <c r="J1023"/>
      <c r="K1023"/>
    </row>
    <row r="1024" spans="1:11" x14ac:dyDescent="0.3">
      <c r="A1024"/>
      <c r="B1024"/>
      <c r="C1024"/>
      <c r="D1024"/>
      <c r="E1024"/>
      <c r="F1024"/>
      <c r="G1024"/>
      <c r="H1024"/>
      <c r="I1024"/>
      <c r="J1024"/>
      <c r="K1024"/>
    </row>
    <row r="1025" spans="1:11" x14ac:dyDescent="0.3">
      <c r="A1025"/>
      <c r="B1025"/>
      <c r="C1025"/>
      <c r="D1025"/>
      <c r="E1025"/>
      <c r="F1025"/>
      <c r="G1025"/>
      <c r="H1025"/>
      <c r="I1025"/>
      <c r="J1025"/>
      <c r="K1025"/>
    </row>
    <row r="1026" spans="1:11" x14ac:dyDescent="0.3">
      <c r="A1026"/>
      <c r="B1026"/>
      <c r="C1026"/>
      <c r="D1026"/>
      <c r="E1026"/>
      <c r="F1026"/>
      <c r="G1026"/>
      <c r="H1026"/>
      <c r="I1026"/>
      <c r="J1026"/>
      <c r="K1026"/>
    </row>
    <row r="1027" spans="1:11" x14ac:dyDescent="0.3">
      <c r="A1027"/>
      <c r="B1027"/>
      <c r="C1027"/>
      <c r="D1027"/>
      <c r="E1027"/>
      <c r="F1027"/>
      <c r="G1027"/>
      <c r="H1027"/>
      <c r="I1027"/>
      <c r="J1027"/>
      <c r="K1027"/>
    </row>
    <row r="1028" spans="1:11" x14ac:dyDescent="0.3">
      <c r="A1028"/>
      <c r="B1028"/>
      <c r="C1028"/>
      <c r="D1028"/>
      <c r="E1028"/>
      <c r="F1028"/>
      <c r="G1028"/>
      <c r="H1028"/>
      <c r="I1028"/>
      <c r="J1028"/>
      <c r="K1028"/>
    </row>
    <row r="1029" spans="1:11" x14ac:dyDescent="0.3">
      <c r="A1029"/>
      <c r="B1029"/>
      <c r="C1029"/>
      <c r="D1029"/>
      <c r="E1029"/>
      <c r="F1029"/>
      <c r="G1029"/>
      <c r="H1029"/>
      <c r="I1029"/>
      <c r="J1029"/>
      <c r="K1029"/>
    </row>
    <row r="1030" spans="1:11" x14ac:dyDescent="0.3">
      <c r="A1030"/>
      <c r="B1030"/>
      <c r="C1030"/>
      <c r="D1030"/>
      <c r="E1030"/>
      <c r="F1030"/>
      <c r="G1030"/>
      <c r="H1030"/>
      <c r="I1030"/>
      <c r="J1030"/>
      <c r="K1030"/>
    </row>
    <row r="1031" spans="1:11" x14ac:dyDescent="0.3">
      <c r="A1031"/>
      <c r="B1031"/>
      <c r="C1031"/>
      <c r="D1031"/>
      <c r="E1031"/>
      <c r="F1031"/>
      <c r="G1031"/>
      <c r="H1031"/>
      <c r="I1031"/>
      <c r="J1031"/>
      <c r="K1031"/>
    </row>
    <row r="1032" spans="1:11" x14ac:dyDescent="0.3">
      <c r="A1032"/>
      <c r="B1032"/>
      <c r="C1032"/>
      <c r="D1032"/>
      <c r="E1032"/>
      <c r="F1032"/>
      <c r="G1032"/>
      <c r="H1032"/>
      <c r="I1032"/>
      <c r="J1032"/>
      <c r="K1032"/>
    </row>
    <row r="1033" spans="1:11" x14ac:dyDescent="0.3">
      <c r="A1033"/>
      <c r="B1033"/>
      <c r="C1033"/>
      <c r="D1033"/>
      <c r="E1033"/>
      <c r="F1033"/>
      <c r="G1033"/>
      <c r="H1033"/>
      <c r="I1033"/>
      <c r="J1033"/>
      <c r="K1033"/>
    </row>
    <row r="1034" spans="1:11" x14ac:dyDescent="0.3">
      <c r="A1034"/>
      <c r="B1034"/>
      <c r="C1034"/>
      <c r="D1034"/>
      <c r="E1034"/>
      <c r="F1034"/>
      <c r="G1034"/>
      <c r="H1034"/>
      <c r="I1034"/>
      <c r="J1034"/>
      <c r="K1034"/>
    </row>
    <row r="1035" spans="1:11" x14ac:dyDescent="0.3">
      <c r="A1035"/>
      <c r="B1035"/>
      <c r="C1035"/>
      <c r="D1035"/>
      <c r="E1035"/>
      <c r="F1035"/>
      <c r="G1035"/>
      <c r="H1035"/>
      <c r="I1035"/>
      <c r="J1035"/>
      <c r="K1035"/>
    </row>
    <row r="1036" spans="1:11" x14ac:dyDescent="0.3">
      <c r="A1036"/>
      <c r="B1036"/>
      <c r="C1036"/>
      <c r="D1036"/>
      <c r="E1036"/>
      <c r="F1036"/>
      <c r="G1036"/>
      <c r="H1036"/>
      <c r="I1036"/>
      <c r="J1036"/>
      <c r="K1036"/>
    </row>
    <row r="1037" spans="1:11" x14ac:dyDescent="0.3">
      <c r="A1037"/>
      <c r="B1037"/>
      <c r="C1037"/>
      <c r="D1037"/>
      <c r="E1037"/>
      <c r="F1037"/>
      <c r="G1037"/>
      <c r="H1037"/>
      <c r="I1037"/>
      <c r="J1037"/>
      <c r="K1037"/>
    </row>
    <row r="1038" spans="1:11" x14ac:dyDescent="0.3">
      <c r="A1038"/>
      <c r="B1038"/>
      <c r="C1038"/>
      <c r="D1038"/>
      <c r="E1038"/>
      <c r="F1038"/>
      <c r="G1038"/>
      <c r="H1038"/>
      <c r="I1038"/>
      <c r="J1038"/>
      <c r="K1038"/>
    </row>
    <row r="1039" spans="1:11" x14ac:dyDescent="0.3">
      <c r="A1039"/>
      <c r="B1039"/>
      <c r="C1039"/>
      <c r="D1039"/>
      <c r="E1039"/>
      <c r="F1039"/>
      <c r="G1039"/>
      <c r="H1039"/>
      <c r="I1039"/>
      <c r="J1039"/>
      <c r="K1039"/>
    </row>
    <row r="1040" spans="1:11" x14ac:dyDescent="0.3">
      <c r="A1040"/>
      <c r="B1040"/>
      <c r="C1040"/>
      <c r="D1040"/>
      <c r="E1040"/>
      <c r="F1040"/>
      <c r="G1040"/>
      <c r="H1040"/>
      <c r="I1040"/>
      <c r="J1040"/>
      <c r="K1040"/>
    </row>
    <row r="1041" spans="1:11" x14ac:dyDescent="0.3">
      <c r="A1041"/>
      <c r="B1041"/>
      <c r="C1041"/>
      <c r="D1041"/>
      <c r="E1041"/>
      <c r="F1041"/>
      <c r="G1041"/>
      <c r="H1041"/>
      <c r="I1041"/>
      <c r="J1041"/>
      <c r="K1041"/>
    </row>
    <row r="1042" spans="1:11" x14ac:dyDescent="0.3">
      <c r="A1042"/>
      <c r="B1042"/>
      <c r="C1042"/>
      <c r="D1042"/>
      <c r="E1042"/>
      <c r="F1042"/>
      <c r="G1042"/>
      <c r="H1042"/>
      <c r="I1042"/>
      <c r="J1042"/>
      <c r="K1042"/>
    </row>
    <row r="1043" spans="1:11" x14ac:dyDescent="0.3">
      <c r="A1043"/>
      <c r="B1043"/>
      <c r="C1043"/>
      <c r="D1043"/>
      <c r="E1043"/>
      <c r="F1043"/>
      <c r="G1043"/>
      <c r="H1043"/>
      <c r="I1043"/>
      <c r="J1043"/>
      <c r="K1043"/>
    </row>
    <row r="1044" spans="1:11" x14ac:dyDescent="0.3">
      <c r="A1044"/>
      <c r="B1044"/>
      <c r="C1044"/>
      <c r="D1044"/>
      <c r="E1044"/>
      <c r="F1044"/>
      <c r="G1044"/>
      <c r="H1044"/>
      <c r="I1044"/>
      <c r="J1044"/>
      <c r="K1044"/>
    </row>
    <row r="1045" spans="1:11" x14ac:dyDescent="0.3">
      <c r="A1045"/>
      <c r="B1045"/>
      <c r="C1045"/>
      <c r="D1045"/>
      <c r="E1045"/>
      <c r="F1045"/>
      <c r="G1045"/>
      <c r="H1045"/>
      <c r="I1045"/>
      <c r="J1045"/>
      <c r="K1045"/>
    </row>
    <row r="1046" spans="1:11" x14ac:dyDescent="0.3">
      <c r="A1046"/>
      <c r="B1046"/>
      <c r="C1046"/>
      <c r="D1046"/>
      <c r="E1046"/>
      <c r="F1046"/>
      <c r="G1046"/>
      <c r="H1046"/>
      <c r="I1046"/>
      <c r="J1046"/>
      <c r="K1046"/>
    </row>
    <row r="1047" spans="1:11" x14ac:dyDescent="0.3">
      <c r="A1047"/>
      <c r="B1047"/>
      <c r="C1047"/>
      <c r="D1047"/>
      <c r="E1047"/>
      <c r="F1047"/>
      <c r="G1047"/>
      <c r="H1047"/>
      <c r="I1047"/>
      <c r="J1047"/>
      <c r="K1047"/>
    </row>
    <row r="1048" spans="1:11" x14ac:dyDescent="0.3">
      <c r="A1048"/>
      <c r="B1048"/>
      <c r="C1048"/>
      <c r="D1048"/>
      <c r="E1048"/>
      <c r="F1048"/>
      <c r="G1048"/>
      <c r="H1048"/>
      <c r="I1048"/>
      <c r="J1048"/>
      <c r="K1048"/>
    </row>
    <row r="1049" spans="1:11" x14ac:dyDescent="0.3">
      <c r="A1049"/>
      <c r="B1049"/>
      <c r="C1049"/>
      <c r="D1049"/>
      <c r="E1049"/>
      <c r="F1049"/>
      <c r="G1049"/>
      <c r="H1049"/>
      <c r="I1049"/>
      <c r="J1049"/>
      <c r="K1049"/>
    </row>
    <row r="1050" spans="1:11" x14ac:dyDescent="0.3">
      <c r="A1050"/>
      <c r="B1050"/>
      <c r="C1050"/>
      <c r="D1050"/>
      <c r="E1050"/>
      <c r="F1050"/>
      <c r="G1050"/>
      <c r="H1050"/>
      <c r="I1050"/>
      <c r="J1050"/>
      <c r="K1050"/>
    </row>
    <row r="1051" spans="1:11" x14ac:dyDescent="0.3">
      <c r="A1051"/>
      <c r="B1051"/>
      <c r="C1051"/>
      <c r="D1051"/>
      <c r="E1051"/>
      <c r="F1051"/>
      <c r="G1051"/>
      <c r="H1051"/>
      <c r="I1051"/>
      <c r="J1051"/>
      <c r="K1051"/>
    </row>
    <row r="1052" spans="1:11" x14ac:dyDescent="0.3">
      <c r="A1052"/>
      <c r="B1052"/>
      <c r="C1052"/>
      <c r="D1052"/>
      <c r="E1052"/>
      <c r="F1052"/>
      <c r="G1052"/>
      <c r="H1052"/>
      <c r="I1052"/>
      <c r="J1052"/>
      <c r="K1052"/>
    </row>
    <row r="1053" spans="1:11" x14ac:dyDescent="0.3">
      <c r="A1053"/>
      <c r="B1053"/>
      <c r="C1053"/>
      <c r="D1053"/>
      <c r="E1053"/>
      <c r="F1053"/>
      <c r="G1053"/>
      <c r="H1053"/>
      <c r="I1053"/>
      <c r="J1053"/>
      <c r="K1053"/>
    </row>
    <row r="1054" spans="1:11" x14ac:dyDescent="0.3">
      <c r="A1054"/>
      <c r="B1054"/>
      <c r="C1054"/>
      <c r="D1054"/>
      <c r="E1054"/>
      <c r="F1054"/>
      <c r="G1054"/>
      <c r="H1054"/>
      <c r="I1054"/>
      <c r="J1054"/>
      <c r="K1054"/>
    </row>
    <row r="1055" spans="1:11" x14ac:dyDescent="0.3">
      <c r="A1055"/>
      <c r="B1055"/>
      <c r="C1055"/>
      <c r="D1055"/>
      <c r="E1055"/>
      <c r="F1055"/>
      <c r="G1055"/>
      <c r="H1055"/>
      <c r="I1055"/>
      <c r="J1055"/>
      <c r="K1055"/>
    </row>
    <row r="1056" spans="1:11" x14ac:dyDescent="0.3">
      <c r="A1056"/>
      <c r="B1056"/>
      <c r="C1056"/>
      <c r="D1056"/>
      <c r="E1056"/>
      <c r="F1056"/>
      <c r="G1056"/>
      <c r="H1056"/>
      <c r="I1056"/>
      <c r="J1056"/>
      <c r="K1056"/>
    </row>
    <row r="1057" spans="1:11" x14ac:dyDescent="0.3">
      <c r="A1057"/>
      <c r="B1057"/>
      <c r="C1057"/>
      <c r="D1057"/>
      <c r="E1057"/>
      <c r="F1057"/>
      <c r="G1057"/>
      <c r="H1057"/>
      <c r="I1057"/>
      <c r="J1057"/>
      <c r="K1057"/>
    </row>
    <row r="1058" spans="1:11" x14ac:dyDescent="0.3">
      <c r="A1058"/>
      <c r="B1058"/>
      <c r="C1058"/>
      <c r="D1058"/>
      <c r="E1058"/>
      <c r="F1058"/>
      <c r="G1058"/>
      <c r="H1058"/>
      <c r="I1058"/>
      <c r="J1058"/>
      <c r="K1058"/>
    </row>
    <row r="1059" spans="1:11" x14ac:dyDescent="0.3">
      <c r="A1059"/>
      <c r="B1059"/>
      <c r="C1059"/>
      <c r="D1059"/>
      <c r="E1059"/>
      <c r="F1059"/>
      <c r="G1059"/>
      <c r="H1059"/>
      <c r="I1059"/>
      <c r="J1059"/>
      <c r="K1059"/>
    </row>
    <row r="1060" spans="1:11" x14ac:dyDescent="0.3">
      <c r="A1060"/>
      <c r="B1060"/>
      <c r="C1060"/>
      <c r="D1060"/>
      <c r="E1060"/>
      <c r="F1060"/>
      <c r="G1060"/>
      <c r="H1060"/>
      <c r="I1060"/>
      <c r="J1060"/>
      <c r="K1060"/>
    </row>
    <row r="1061" spans="1:11" x14ac:dyDescent="0.3">
      <c r="A1061"/>
      <c r="B1061"/>
      <c r="C1061"/>
      <c r="D1061"/>
      <c r="E1061"/>
      <c r="F1061"/>
      <c r="G1061"/>
      <c r="H1061"/>
      <c r="I1061"/>
      <c r="J1061"/>
      <c r="K1061"/>
    </row>
    <row r="1062" spans="1:11" x14ac:dyDescent="0.3">
      <c r="A1062"/>
      <c r="B1062"/>
      <c r="C1062"/>
      <c r="D1062"/>
      <c r="E1062"/>
      <c r="F1062"/>
      <c r="G1062"/>
      <c r="H1062"/>
      <c r="I1062"/>
      <c r="J1062"/>
      <c r="K1062"/>
    </row>
    <row r="1063" spans="1:11" x14ac:dyDescent="0.3">
      <c r="A1063"/>
      <c r="B1063"/>
      <c r="C1063"/>
      <c r="D1063"/>
      <c r="E1063"/>
      <c r="F1063"/>
      <c r="G1063"/>
      <c r="H1063"/>
      <c r="I1063"/>
      <c r="J1063"/>
      <c r="K1063"/>
    </row>
    <row r="1064" spans="1:11" x14ac:dyDescent="0.3">
      <c r="A1064"/>
      <c r="B1064"/>
      <c r="C1064"/>
      <c r="D1064"/>
      <c r="E1064"/>
      <c r="F1064"/>
      <c r="G1064"/>
      <c r="H1064"/>
      <c r="I1064"/>
      <c r="J1064"/>
      <c r="K1064"/>
    </row>
    <row r="1065" spans="1:11" x14ac:dyDescent="0.3">
      <c r="A1065"/>
      <c r="B1065"/>
      <c r="C1065"/>
      <c r="D1065"/>
      <c r="E1065"/>
      <c r="F1065"/>
      <c r="G1065"/>
      <c r="H1065"/>
      <c r="I1065"/>
      <c r="J1065"/>
      <c r="K1065"/>
    </row>
    <row r="1066" spans="1:11" x14ac:dyDescent="0.3">
      <c r="A1066"/>
      <c r="B1066"/>
      <c r="C1066"/>
      <c r="D1066"/>
      <c r="E1066"/>
      <c r="F1066"/>
      <c r="G1066"/>
      <c r="H1066"/>
      <c r="I1066"/>
      <c r="J1066"/>
      <c r="K1066"/>
    </row>
    <row r="1067" spans="1:11" x14ac:dyDescent="0.3">
      <c r="A1067"/>
      <c r="B1067"/>
      <c r="C1067"/>
      <c r="D1067"/>
      <c r="E1067"/>
      <c r="F1067"/>
      <c r="G1067"/>
      <c r="H1067"/>
      <c r="I1067"/>
      <c r="J1067"/>
      <c r="K1067"/>
    </row>
    <row r="1068" spans="1:11" x14ac:dyDescent="0.3">
      <c r="A1068"/>
      <c r="B1068"/>
      <c r="C1068"/>
      <c r="D1068"/>
      <c r="E1068"/>
      <c r="F1068"/>
      <c r="G1068"/>
      <c r="H1068"/>
      <c r="I1068"/>
      <c r="J1068"/>
      <c r="K1068"/>
    </row>
    <row r="1069" spans="1:11" x14ac:dyDescent="0.3">
      <c r="A1069"/>
      <c r="B1069"/>
      <c r="C1069"/>
      <c r="D1069"/>
      <c r="E1069"/>
      <c r="F1069"/>
      <c r="G1069"/>
      <c r="H1069"/>
      <c r="I1069"/>
      <c r="J1069"/>
      <c r="K1069"/>
    </row>
    <row r="1070" spans="1:11" x14ac:dyDescent="0.3">
      <c r="A1070"/>
      <c r="B1070"/>
      <c r="C1070"/>
      <c r="D1070"/>
      <c r="E1070"/>
      <c r="F1070"/>
      <c r="G1070"/>
      <c r="H1070"/>
      <c r="I1070"/>
      <c r="J1070"/>
      <c r="K1070"/>
    </row>
    <row r="1071" spans="1:11" x14ac:dyDescent="0.3">
      <c r="A1071"/>
      <c r="B1071"/>
      <c r="C1071"/>
      <c r="D1071"/>
      <c r="E1071"/>
      <c r="F1071"/>
      <c r="G1071"/>
      <c r="H1071"/>
      <c r="I1071"/>
      <c r="J1071"/>
      <c r="K1071"/>
    </row>
    <row r="1072" spans="1:11" x14ac:dyDescent="0.3">
      <c r="A1072"/>
      <c r="B1072"/>
      <c r="C1072"/>
      <c r="D1072"/>
      <c r="E1072"/>
      <c r="F1072"/>
      <c r="G1072"/>
      <c r="H1072"/>
      <c r="I1072"/>
      <c r="J1072"/>
      <c r="K1072"/>
    </row>
    <row r="1073" spans="1:11" x14ac:dyDescent="0.3">
      <c r="A1073"/>
      <c r="B1073"/>
      <c r="C1073"/>
      <c r="D1073"/>
      <c r="E1073"/>
      <c r="F1073"/>
      <c r="G1073"/>
      <c r="H1073"/>
      <c r="I1073"/>
      <c r="J1073"/>
      <c r="K1073"/>
    </row>
    <row r="1074" spans="1:11" x14ac:dyDescent="0.3">
      <c r="A1074"/>
      <c r="B1074"/>
      <c r="C1074"/>
      <c r="D1074"/>
      <c r="E1074"/>
      <c r="F1074"/>
      <c r="G1074"/>
      <c r="H1074"/>
      <c r="I1074"/>
      <c r="J1074"/>
      <c r="K1074"/>
    </row>
    <row r="1075" spans="1:11" x14ac:dyDescent="0.3">
      <c r="A1075"/>
      <c r="B1075"/>
      <c r="C1075"/>
      <c r="D1075"/>
      <c r="E1075"/>
      <c r="F1075"/>
      <c r="G1075"/>
      <c r="H1075"/>
      <c r="I1075"/>
      <c r="J1075"/>
      <c r="K1075"/>
    </row>
    <row r="1076" spans="1:11" x14ac:dyDescent="0.3">
      <c r="A1076"/>
      <c r="B1076"/>
      <c r="C1076"/>
      <c r="D1076"/>
      <c r="E1076"/>
      <c r="F1076"/>
      <c r="G1076"/>
      <c r="H1076"/>
      <c r="I1076"/>
      <c r="J1076"/>
      <c r="K1076"/>
    </row>
    <row r="1077" spans="1:11" x14ac:dyDescent="0.3">
      <c r="A1077"/>
      <c r="B1077"/>
      <c r="C1077"/>
      <c r="D1077"/>
      <c r="E1077"/>
      <c r="F1077"/>
      <c r="G1077"/>
      <c r="H1077"/>
      <c r="I1077"/>
      <c r="J1077"/>
      <c r="K1077"/>
    </row>
    <row r="1078" spans="1:11" x14ac:dyDescent="0.3">
      <c r="A1078"/>
      <c r="B1078"/>
      <c r="C1078"/>
      <c r="D1078"/>
      <c r="E1078"/>
      <c r="F1078"/>
      <c r="G1078"/>
      <c r="H1078"/>
      <c r="I1078"/>
      <c r="J1078"/>
      <c r="K1078"/>
    </row>
    <row r="1079" spans="1:11" x14ac:dyDescent="0.3">
      <c r="A1079"/>
      <c r="B1079"/>
      <c r="C1079"/>
      <c r="D1079"/>
      <c r="E1079"/>
      <c r="F1079"/>
      <c r="G1079"/>
      <c r="H1079"/>
      <c r="I1079"/>
      <c r="J1079"/>
      <c r="K1079"/>
    </row>
    <row r="1080" spans="1:11" x14ac:dyDescent="0.3">
      <c r="A1080"/>
      <c r="B1080"/>
      <c r="C1080"/>
      <c r="D1080"/>
      <c r="E1080"/>
      <c r="F1080"/>
      <c r="G1080"/>
      <c r="H1080"/>
      <c r="I1080"/>
      <c r="J1080"/>
      <c r="K1080"/>
    </row>
    <row r="1081" spans="1:11" x14ac:dyDescent="0.3">
      <c r="A1081"/>
      <c r="B1081"/>
      <c r="C1081"/>
      <c r="D1081"/>
      <c r="E1081"/>
      <c r="F1081"/>
      <c r="G1081"/>
      <c r="H1081"/>
      <c r="I1081"/>
      <c r="J1081"/>
      <c r="K1081"/>
    </row>
    <row r="1082" spans="1:11" x14ac:dyDescent="0.3">
      <c r="A1082"/>
      <c r="B1082"/>
      <c r="C1082"/>
      <c r="D1082"/>
      <c r="E1082"/>
      <c r="F1082"/>
      <c r="G1082"/>
      <c r="H1082"/>
      <c r="I1082"/>
      <c r="J1082"/>
      <c r="K1082"/>
    </row>
    <row r="1083" spans="1:11" x14ac:dyDescent="0.3">
      <c r="A1083"/>
      <c r="B1083"/>
      <c r="C1083"/>
      <c r="D1083"/>
      <c r="E1083"/>
      <c r="F1083"/>
      <c r="G1083"/>
      <c r="H1083"/>
      <c r="I1083"/>
      <c r="J1083"/>
      <c r="K1083"/>
    </row>
    <row r="1084" spans="1:11" x14ac:dyDescent="0.3">
      <c r="A1084"/>
      <c r="B1084"/>
      <c r="C1084"/>
      <c r="D1084"/>
      <c r="E1084"/>
      <c r="F1084"/>
      <c r="G1084"/>
      <c r="H1084"/>
      <c r="I1084"/>
      <c r="J1084"/>
      <c r="K1084"/>
    </row>
    <row r="1085" spans="1:11" x14ac:dyDescent="0.3">
      <c r="A1085"/>
      <c r="B1085"/>
      <c r="C1085"/>
      <c r="D1085"/>
      <c r="E1085"/>
      <c r="F1085"/>
      <c r="G1085"/>
      <c r="H1085"/>
      <c r="I1085"/>
      <c r="J1085"/>
      <c r="K1085"/>
    </row>
    <row r="1086" spans="1:11" x14ac:dyDescent="0.3">
      <c r="A1086"/>
      <c r="B1086"/>
      <c r="C1086"/>
      <c r="D1086"/>
      <c r="E1086"/>
      <c r="F1086"/>
      <c r="G1086"/>
      <c r="H1086"/>
      <c r="I1086"/>
      <c r="J1086"/>
      <c r="K1086"/>
    </row>
    <row r="1087" spans="1:11" x14ac:dyDescent="0.3">
      <c r="A1087"/>
      <c r="B1087"/>
      <c r="C1087"/>
      <c r="D1087"/>
      <c r="E1087"/>
      <c r="F1087"/>
      <c r="G1087"/>
      <c r="H1087"/>
      <c r="I1087"/>
      <c r="J1087"/>
      <c r="K1087"/>
    </row>
    <row r="1088" spans="1:11" x14ac:dyDescent="0.3">
      <c r="A1088"/>
      <c r="B1088"/>
      <c r="C1088"/>
      <c r="D1088"/>
      <c r="E1088"/>
      <c r="F1088"/>
      <c r="G1088"/>
      <c r="H1088"/>
      <c r="I1088"/>
      <c r="J1088"/>
      <c r="K1088"/>
    </row>
    <row r="1089" spans="1:11" x14ac:dyDescent="0.3">
      <c r="A1089"/>
      <c r="B1089"/>
      <c r="C1089"/>
      <c r="D1089"/>
      <c r="E1089"/>
      <c r="F1089"/>
      <c r="G1089"/>
      <c r="H1089"/>
      <c r="I1089"/>
      <c r="J1089"/>
      <c r="K1089"/>
    </row>
    <row r="1090" spans="1:11" x14ac:dyDescent="0.3">
      <c r="A1090"/>
      <c r="B1090"/>
      <c r="C1090"/>
      <c r="D1090"/>
      <c r="E1090"/>
      <c r="F1090"/>
      <c r="G1090"/>
      <c r="H1090"/>
      <c r="I1090"/>
      <c r="J1090"/>
      <c r="K1090"/>
    </row>
    <row r="1091" spans="1:11" x14ac:dyDescent="0.3">
      <c r="A1091"/>
      <c r="B1091"/>
      <c r="C1091"/>
      <c r="D1091"/>
      <c r="E1091"/>
      <c r="F1091"/>
      <c r="G1091"/>
      <c r="H1091"/>
      <c r="I1091"/>
      <c r="J1091"/>
      <c r="K1091"/>
    </row>
    <row r="1092" spans="1:11" x14ac:dyDescent="0.3">
      <c r="A1092"/>
      <c r="B1092"/>
      <c r="C1092"/>
      <c r="D1092"/>
      <c r="E1092"/>
      <c r="F1092"/>
      <c r="G1092"/>
      <c r="H1092"/>
      <c r="I1092"/>
      <c r="J1092"/>
      <c r="K1092"/>
    </row>
    <row r="1093" spans="1:11" x14ac:dyDescent="0.3">
      <c r="A1093"/>
      <c r="B1093"/>
      <c r="C1093"/>
      <c r="D1093"/>
      <c r="E1093"/>
      <c r="F1093"/>
      <c r="G1093"/>
      <c r="H1093"/>
      <c r="I1093"/>
      <c r="J1093"/>
      <c r="K1093"/>
    </row>
    <row r="1094" spans="1:11" x14ac:dyDescent="0.3">
      <c r="A1094"/>
      <c r="B1094"/>
      <c r="C1094"/>
      <c r="D1094"/>
      <c r="E1094"/>
      <c r="F1094"/>
      <c r="G1094"/>
      <c r="H1094"/>
      <c r="I1094"/>
      <c r="J1094"/>
      <c r="K1094"/>
    </row>
    <row r="1095" spans="1:11" x14ac:dyDescent="0.3">
      <c r="A1095"/>
      <c r="B1095"/>
      <c r="C1095"/>
      <c r="D1095"/>
      <c r="E1095"/>
      <c r="F1095"/>
      <c r="G1095"/>
      <c r="H1095"/>
      <c r="I1095"/>
      <c r="J1095"/>
      <c r="K1095"/>
    </row>
    <row r="1096" spans="1:11" x14ac:dyDescent="0.3">
      <c r="A1096"/>
      <c r="B1096"/>
      <c r="C1096"/>
      <c r="D1096"/>
      <c r="E1096"/>
      <c r="F1096"/>
      <c r="G1096"/>
      <c r="H1096"/>
      <c r="I1096"/>
      <c r="J1096"/>
      <c r="K1096"/>
    </row>
    <row r="1097" spans="1:11" x14ac:dyDescent="0.3">
      <c r="A1097"/>
      <c r="B1097"/>
      <c r="C1097"/>
      <c r="D1097"/>
      <c r="E1097"/>
      <c r="F1097"/>
      <c r="G1097"/>
      <c r="H1097"/>
      <c r="I1097"/>
      <c r="J1097"/>
      <c r="K1097"/>
    </row>
    <row r="1098" spans="1:11" x14ac:dyDescent="0.3">
      <c r="A1098"/>
      <c r="B1098"/>
      <c r="C1098"/>
      <c r="D1098"/>
      <c r="E1098"/>
      <c r="F1098"/>
      <c r="G1098"/>
      <c r="H1098"/>
      <c r="I1098"/>
      <c r="J1098"/>
      <c r="K1098"/>
    </row>
    <row r="1099" spans="1:11" x14ac:dyDescent="0.3">
      <c r="A1099"/>
      <c r="B1099"/>
      <c r="C1099"/>
      <c r="D1099"/>
      <c r="E1099"/>
      <c r="F1099"/>
      <c r="G1099"/>
      <c r="H1099"/>
      <c r="I1099"/>
      <c r="J1099"/>
      <c r="K1099"/>
    </row>
    <row r="1100" spans="1:11" x14ac:dyDescent="0.3">
      <c r="A1100"/>
      <c r="B1100"/>
      <c r="C1100"/>
      <c r="D1100"/>
      <c r="E1100"/>
      <c r="F1100"/>
      <c r="G1100"/>
      <c r="H1100"/>
      <c r="I1100"/>
      <c r="J1100"/>
      <c r="K1100"/>
    </row>
    <row r="1101" spans="1:11" x14ac:dyDescent="0.3">
      <c r="A1101"/>
      <c r="B1101"/>
      <c r="C1101"/>
      <c r="D1101"/>
      <c r="E1101"/>
      <c r="F1101"/>
      <c r="G1101"/>
      <c r="H1101"/>
      <c r="I1101"/>
      <c r="J1101"/>
      <c r="K1101"/>
    </row>
    <row r="1102" spans="1:11" x14ac:dyDescent="0.3">
      <c r="A1102"/>
      <c r="B1102"/>
      <c r="C1102"/>
      <c r="D1102"/>
      <c r="E1102"/>
      <c r="F1102"/>
      <c r="G1102"/>
      <c r="H1102"/>
      <c r="I1102"/>
      <c r="J1102"/>
      <c r="K1102"/>
    </row>
    <row r="1103" spans="1:11" x14ac:dyDescent="0.3">
      <c r="A1103"/>
      <c r="B1103"/>
      <c r="C1103"/>
      <c r="D1103"/>
      <c r="E1103"/>
      <c r="F1103"/>
      <c r="G1103"/>
      <c r="H1103"/>
      <c r="I1103"/>
      <c r="J1103"/>
      <c r="K1103"/>
    </row>
    <row r="1104" spans="1:11" x14ac:dyDescent="0.3">
      <c r="A1104"/>
      <c r="B1104"/>
      <c r="C1104"/>
      <c r="D1104"/>
      <c r="E1104"/>
      <c r="F1104"/>
      <c r="G1104"/>
      <c r="H1104"/>
      <c r="I1104"/>
      <c r="J1104"/>
      <c r="K1104"/>
    </row>
    <row r="1105" spans="1:11" x14ac:dyDescent="0.3">
      <c r="A1105"/>
      <c r="B1105"/>
      <c r="C1105"/>
      <c r="D1105"/>
      <c r="E1105"/>
      <c r="F1105"/>
      <c r="G1105"/>
      <c r="H1105"/>
      <c r="I1105"/>
      <c r="J1105"/>
      <c r="K1105"/>
    </row>
    <row r="1106" spans="1:11" x14ac:dyDescent="0.3">
      <c r="A1106"/>
      <c r="B1106"/>
      <c r="C1106"/>
      <c r="D1106"/>
      <c r="E1106"/>
      <c r="F1106"/>
      <c r="G1106"/>
      <c r="H1106"/>
      <c r="I1106"/>
      <c r="J1106"/>
      <c r="K1106"/>
    </row>
    <row r="1107" spans="1:11" x14ac:dyDescent="0.3">
      <c r="A1107"/>
      <c r="B1107"/>
      <c r="C1107"/>
      <c r="D1107"/>
      <c r="E1107"/>
      <c r="F1107"/>
      <c r="G1107"/>
      <c r="H1107"/>
      <c r="I1107"/>
      <c r="J1107"/>
      <c r="K1107"/>
    </row>
    <row r="1108" spans="1:11" x14ac:dyDescent="0.3">
      <c r="A1108"/>
      <c r="B1108"/>
      <c r="C1108"/>
      <c r="D1108"/>
      <c r="E1108"/>
      <c r="F1108"/>
      <c r="G1108"/>
      <c r="H1108"/>
      <c r="I1108"/>
      <c r="J1108"/>
      <c r="K1108"/>
    </row>
    <row r="1109" spans="1:11" x14ac:dyDescent="0.3">
      <c r="A1109"/>
      <c r="B1109"/>
      <c r="C1109"/>
      <c r="D1109"/>
      <c r="E1109"/>
      <c r="F1109"/>
      <c r="G1109"/>
      <c r="H1109"/>
      <c r="I1109"/>
      <c r="J1109"/>
      <c r="K1109"/>
    </row>
    <row r="1110" spans="1:11" x14ac:dyDescent="0.3">
      <c r="A1110"/>
      <c r="B1110"/>
      <c r="C1110"/>
      <c r="D1110"/>
      <c r="E1110"/>
      <c r="F1110"/>
      <c r="G1110"/>
      <c r="H1110"/>
      <c r="I1110"/>
      <c r="J1110"/>
      <c r="K1110"/>
    </row>
    <row r="1111" spans="1:11" x14ac:dyDescent="0.3">
      <c r="A1111"/>
      <c r="B1111"/>
      <c r="C1111"/>
      <c r="D1111"/>
      <c r="E1111"/>
      <c r="F1111"/>
      <c r="G1111"/>
      <c r="H1111"/>
      <c r="I1111"/>
      <c r="J1111"/>
      <c r="K1111"/>
    </row>
    <row r="1112" spans="1:11" x14ac:dyDescent="0.3">
      <c r="A1112"/>
      <c r="B1112"/>
      <c r="C1112"/>
      <c r="D1112"/>
      <c r="E1112"/>
      <c r="F1112"/>
      <c r="G1112"/>
      <c r="H1112"/>
      <c r="I1112"/>
      <c r="J1112"/>
      <c r="K1112"/>
    </row>
    <row r="1113" spans="1:11" x14ac:dyDescent="0.3">
      <c r="A1113"/>
      <c r="B1113"/>
      <c r="C1113"/>
      <c r="D1113"/>
      <c r="E1113"/>
      <c r="F1113"/>
      <c r="G1113"/>
      <c r="H1113"/>
      <c r="I1113"/>
      <c r="J1113"/>
      <c r="K1113"/>
    </row>
    <row r="1114" spans="1:11" x14ac:dyDescent="0.3">
      <c r="A1114"/>
      <c r="B1114"/>
      <c r="C1114"/>
      <c r="D1114"/>
      <c r="E1114"/>
      <c r="F1114"/>
      <c r="G1114"/>
      <c r="H1114"/>
      <c r="I1114"/>
      <c r="J1114"/>
      <c r="K1114"/>
    </row>
    <row r="1115" spans="1:11" x14ac:dyDescent="0.3">
      <c r="A1115"/>
      <c r="B1115"/>
      <c r="C1115"/>
      <c r="D1115"/>
      <c r="E1115"/>
      <c r="F1115"/>
      <c r="G1115"/>
      <c r="H1115"/>
      <c r="I1115"/>
      <c r="J1115"/>
      <c r="K1115"/>
    </row>
    <row r="1116" spans="1:11" x14ac:dyDescent="0.3">
      <c r="A1116"/>
      <c r="B1116"/>
      <c r="C1116"/>
      <c r="D1116"/>
      <c r="E1116"/>
      <c r="F1116"/>
      <c r="G1116"/>
      <c r="H1116"/>
      <c r="I1116"/>
      <c r="J1116"/>
      <c r="K1116"/>
    </row>
    <row r="1117" spans="1:11" x14ac:dyDescent="0.3">
      <c r="A1117"/>
      <c r="B1117"/>
      <c r="C1117"/>
      <c r="D1117"/>
      <c r="E1117"/>
      <c r="F1117"/>
      <c r="G1117"/>
      <c r="H1117"/>
      <c r="I1117"/>
      <c r="J1117"/>
      <c r="K1117"/>
    </row>
    <row r="1118" spans="1:11" x14ac:dyDescent="0.3">
      <c r="A1118"/>
      <c r="B1118"/>
      <c r="C1118"/>
      <c r="D1118"/>
      <c r="E1118"/>
      <c r="F1118"/>
      <c r="G1118"/>
      <c r="H1118"/>
      <c r="I1118"/>
      <c r="J1118"/>
      <c r="K1118"/>
    </row>
    <row r="1119" spans="1:11" x14ac:dyDescent="0.3">
      <c r="A1119"/>
      <c r="B1119"/>
      <c r="C1119"/>
      <c r="D1119"/>
      <c r="E1119"/>
      <c r="F1119"/>
      <c r="G1119"/>
      <c r="H1119"/>
      <c r="I1119"/>
      <c r="J1119"/>
      <c r="K1119"/>
    </row>
    <row r="1120" spans="1:11" x14ac:dyDescent="0.3">
      <c r="A1120"/>
      <c r="B1120"/>
      <c r="C1120"/>
      <c r="D1120"/>
      <c r="E1120"/>
      <c r="F1120"/>
      <c r="G1120"/>
      <c r="H1120"/>
      <c r="I1120"/>
      <c r="J1120"/>
      <c r="K1120"/>
    </row>
    <row r="1121" spans="1:11" x14ac:dyDescent="0.3">
      <c r="A1121"/>
      <c r="B1121"/>
      <c r="C1121"/>
      <c r="D1121"/>
      <c r="E1121"/>
      <c r="F1121"/>
      <c r="G1121"/>
      <c r="H1121"/>
      <c r="I1121"/>
      <c r="J1121"/>
      <c r="K1121"/>
    </row>
    <row r="1122" spans="1:11" x14ac:dyDescent="0.3">
      <c r="A1122"/>
      <c r="B1122"/>
      <c r="C1122"/>
      <c r="D1122"/>
      <c r="E1122"/>
      <c r="F1122"/>
      <c r="G1122"/>
      <c r="H1122"/>
      <c r="I1122"/>
      <c r="J1122"/>
      <c r="K1122"/>
    </row>
    <row r="1123" spans="1:11" x14ac:dyDescent="0.3">
      <c r="A1123"/>
      <c r="B1123"/>
      <c r="C1123"/>
      <c r="D1123"/>
      <c r="E1123"/>
      <c r="F1123"/>
      <c r="G1123"/>
      <c r="H1123"/>
      <c r="I1123"/>
      <c r="J1123"/>
      <c r="K1123"/>
    </row>
    <row r="1124" spans="1:11" x14ac:dyDescent="0.3">
      <c r="A1124"/>
      <c r="B1124"/>
      <c r="C1124"/>
      <c r="D1124"/>
      <c r="E1124"/>
      <c r="F1124"/>
      <c r="G1124"/>
      <c r="H1124"/>
      <c r="I1124"/>
      <c r="J1124"/>
      <c r="K1124"/>
    </row>
    <row r="1125" spans="1:11" x14ac:dyDescent="0.3">
      <c r="A1125"/>
      <c r="B1125"/>
      <c r="C1125"/>
      <c r="D1125"/>
      <c r="E1125"/>
      <c r="F1125"/>
      <c r="G1125"/>
      <c r="H1125"/>
      <c r="I1125"/>
      <c r="J1125"/>
      <c r="K1125"/>
    </row>
    <row r="1126" spans="1:11" x14ac:dyDescent="0.3">
      <c r="A1126"/>
      <c r="B1126"/>
      <c r="C1126"/>
      <c r="D1126"/>
      <c r="E1126"/>
      <c r="F1126"/>
      <c r="G1126"/>
      <c r="H1126"/>
      <c r="I1126"/>
      <c r="J1126"/>
      <c r="K1126"/>
    </row>
    <row r="1127" spans="1:11" x14ac:dyDescent="0.3">
      <c r="A1127"/>
      <c r="B1127"/>
      <c r="C1127"/>
      <c r="D1127"/>
      <c r="E1127"/>
      <c r="F1127"/>
      <c r="G1127"/>
      <c r="H1127"/>
      <c r="I1127"/>
      <c r="J1127"/>
      <c r="K1127"/>
    </row>
    <row r="1128" spans="1:11" x14ac:dyDescent="0.3">
      <c r="A1128"/>
      <c r="B1128"/>
      <c r="C1128"/>
      <c r="D1128"/>
      <c r="E1128"/>
      <c r="F1128"/>
      <c r="G1128"/>
      <c r="H1128"/>
      <c r="I1128"/>
      <c r="J1128"/>
      <c r="K1128"/>
    </row>
    <row r="1129" spans="1:11" x14ac:dyDescent="0.3">
      <c r="A1129"/>
      <c r="B1129"/>
      <c r="C1129"/>
      <c r="D1129"/>
      <c r="E1129"/>
      <c r="F1129"/>
      <c r="G1129"/>
      <c r="H1129"/>
      <c r="I1129"/>
      <c r="J1129"/>
      <c r="K1129"/>
    </row>
    <row r="1130" spans="1:11" x14ac:dyDescent="0.3">
      <c r="A1130"/>
      <c r="B1130"/>
      <c r="C1130"/>
      <c r="D1130"/>
      <c r="E1130"/>
      <c r="F1130"/>
      <c r="G1130"/>
      <c r="H1130"/>
      <c r="I1130"/>
      <c r="J1130"/>
      <c r="K1130"/>
    </row>
    <row r="1131" spans="1:11" x14ac:dyDescent="0.3">
      <c r="A1131"/>
      <c r="B1131"/>
      <c r="C1131"/>
      <c r="D1131"/>
      <c r="E1131"/>
      <c r="F1131"/>
      <c r="G1131"/>
      <c r="H1131"/>
      <c r="I1131"/>
      <c r="J1131"/>
      <c r="K1131"/>
    </row>
    <row r="1132" spans="1:11" x14ac:dyDescent="0.3">
      <c r="A1132"/>
      <c r="B1132"/>
      <c r="C1132"/>
      <c r="D1132"/>
      <c r="E1132"/>
      <c r="F1132"/>
      <c r="G1132"/>
      <c r="H1132"/>
      <c r="I1132"/>
      <c r="J1132"/>
      <c r="K1132"/>
    </row>
    <row r="1133" spans="1:11" x14ac:dyDescent="0.3">
      <c r="A1133"/>
      <c r="B1133"/>
      <c r="C1133"/>
      <c r="D1133"/>
      <c r="E1133"/>
      <c r="F1133"/>
      <c r="G1133"/>
      <c r="H1133"/>
      <c r="I1133"/>
      <c r="J1133"/>
      <c r="K1133"/>
    </row>
    <row r="1134" spans="1:11" x14ac:dyDescent="0.3">
      <c r="A1134"/>
      <c r="B1134"/>
      <c r="C1134"/>
      <c r="D1134"/>
      <c r="E1134"/>
      <c r="F1134"/>
      <c r="G1134"/>
      <c r="H1134"/>
      <c r="I1134"/>
      <c r="J1134"/>
      <c r="K1134"/>
    </row>
    <row r="1135" spans="1:11" x14ac:dyDescent="0.3">
      <c r="A1135"/>
      <c r="B1135"/>
      <c r="C1135"/>
      <c r="D1135"/>
      <c r="E1135"/>
      <c r="F1135"/>
      <c r="G1135"/>
      <c r="H1135"/>
      <c r="I1135"/>
      <c r="J1135"/>
      <c r="K1135"/>
    </row>
    <row r="1136" spans="1:11" x14ac:dyDescent="0.3">
      <c r="A1136"/>
      <c r="B1136"/>
      <c r="C1136"/>
      <c r="D1136"/>
      <c r="E1136"/>
      <c r="F1136"/>
      <c r="G1136"/>
      <c r="H1136"/>
      <c r="I1136"/>
      <c r="J1136"/>
      <c r="K1136"/>
    </row>
    <row r="1137" spans="1:11" x14ac:dyDescent="0.3">
      <c r="A1137"/>
      <c r="B1137"/>
      <c r="C1137"/>
      <c r="D1137"/>
      <c r="E1137"/>
      <c r="F1137"/>
      <c r="G1137"/>
      <c r="H1137"/>
      <c r="I1137"/>
      <c r="J1137"/>
      <c r="K1137"/>
    </row>
    <row r="1138" spans="1:11" x14ac:dyDescent="0.3">
      <c r="A1138"/>
      <c r="B1138"/>
      <c r="C1138"/>
      <c r="D1138"/>
      <c r="E1138"/>
      <c r="F1138"/>
      <c r="G1138"/>
      <c r="H1138"/>
      <c r="I1138"/>
      <c r="J1138"/>
      <c r="K1138"/>
    </row>
    <row r="1139" spans="1:11" x14ac:dyDescent="0.3">
      <c r="A1139"/>
      <c r="B1139"/>
      <c r="C1139"/>
      <c r="D1139"/>
      <c r="E1139"/>
      <c r="F1139"/>
      <c r="G1139"/>
      <c r="H1139"/>
      <c r="I1139"/>
      <c r="J1139"/>
      <c r="K1139"/>
    </row>
    <row r="1140" spans="1:11" x14ac:dyDescent="0.3">
      <c r="A1140"/>
      <c r="B1140"/>
      <c r="C1140"/>
      <c r="D1140"/>
      <c r="E1140"/>
      <c r="F1140"/>
      <c r="G1140"/>
      <c r="H1140"/>
      <c r="I1140"/>
      <c r="J1140"/>
      <c r="K1140"/>
    </row>
    <row r="1141" spans="1:11" x14ac:dyDescent="0.3">
      <c r="A1141"/>
      <c r="B1141"/>
      <c r="C1141"/>
      <c r="D1141"/>
      <c r="E1141"/>
      <c r="F1141"/>
      <c r="G1141"/>
      <c r="H1141"/>
      <c r="I1141"/>
      <c r="J1141"/>
      <c r="K1141"/>
    </row>
    <row r="1142" spans="1:11" x14ac:dyDescent="0.3">
      <c r="A1142"/>
      <c r="B1142"/>
      <c r="C1142"/>
      <c r="D1142"/>
      <c r="E1142"/>
      <c r="F1142"/>
      <c r="G1142"/>
      <c r="H1142"/>
      <c r="I1142"/>
      <c r="J1142"/>
      <c r="K1142"/>
    </row>
    <row r="1143" spans="1:11" x14ac:dyDescent="0.3">
      <c r="A1143"/>
      <c r="B1143"/>
      <c r="C1143"/>
      <c r="D1143"/>
      <c r="E1143"/>
      <c r="F1143"/>
      <c r="G1143"/>
      <c r="H1143"/>
      <c r="I1143"/>
      <c r="J1143"/>
      <c r="K1143"/>
    </row>
    <row r="1144" spans="1:11" x14ac:dyDescent="0.3">
      <c r="A1144"/>
      <c r="B1144"/>
      <c r="C1144"/>
      <c r="D1144"/>
      <c r="E1144"/>
      <c r="F1144"/>
      <c r="G1144"/>
      <c r="H1144"/>
      <c r="I1144"/>
      <c r="J1144"/>
      <c r="K1144"/>
    </row>
    <row r="1145" spans="1:11" x14ac:dyDescent="0.3">
      <c r="A1145"/>
      <c r="B1145"/>
      <c r="C1145"/>
      <c r="D1145"/>
      <c r="E1145"/>
      <c r="F1145"/>
      <c r="G1145"/>
      <c r="H1145"/>
      <c r="I1145"/>
      <c r="J1145"/>
      <c r="K1145"/>
    </row>
    <row r="1146" spans="1:11" x14ac:dyDescent="0.3">
      <c r="A1146"/>
      <c r="B1146"/>
      <c r="C1146"/>
      <c r="D1146"/>
      <c r="E1146"/>
      <c r="F1146"/>
      <c r="G1146"/>
      <c r="H1146"/>
      <c r="I1146"/>
      <c r="J1146"/>
      <c r="K1146"/>
    </row>
    <row r="1147" spans="1:11" x14ac:dyDescent="0.3">
      <c r="A1147"/>
      <c r="B1147"/>
      <c r="C1147"/>
      <c r="D1147"/>
      <c r="E1147"/>
      <c r="F1147"/>
      <c r="G1147"/>
      <c r="H1147"/>
      <c r="I1147"/>
      <c r="J1147"/>
      <c r="K1147"/>
    </row>
    <row r="1148" spans="1:11" x14ac:dyDescent="0.3">
      <c r="A1148"/>
      <c r="B1148"/>
      <c r="C1148"/>
      <c r="D1148"/>
      <c r="E1148"/>
      <c r="F1148"/>
      <c r="G1148"/>
      <c r="H1148"/>
      <c r="I1148"/>
      <c r="J1148"/>
      <c r="K1148"/>
    </row>
    <row r="1149" spans="1:11" x14ac:dyDescent="0.3">
      <c r="A1149"/>
      <c r="B1149"/>
      <c r="C1149"/>
      <c r="D1149"/>
      <c r="E1149"/>
      <c r="F1149"/>
      <c r="G1149"/>
      <c r="H1149"/>
      <c r="I1149"/>
      <c r="J1149"/>
      <c r="K1149"/>
    </row>
    <row r="1150" spans="1:11" x14ac:dyDescent="0.3">
      <c r="A1150"/>
      <c r="B1150"/>
      <c r="C1150"/>
      <c r="D1150"/>
      <c r="E1150"/>
      <c r="F1150"/>
      <c r="G1150"/>
      <c r="H1150"/>
      <c r="I1150"/>
      <c r="J1150"/>
      <c r="K1150"/>
    </row>
    <row r="1151" spans="1:11" x14ac:dyDescent="0.3">
      <c r="A1151"/>
      <c r="B1151"/>
      <c r="C1151"/>
      <c r="D1151"/>
      <c r="E1151"/>
      <c r="F1151"/>
      <c r="G1151"/>
      <c r="H1151"/>
      <c r="I1151"/>
      <c r="J1151"/>
      <c r="K1151"/>
    </row>
    <row r="1152" spans="1:11" x14ac:dyDescent="0.3">
      <c r="A1152"/>
      <c r="B1152"/>
      <c r="C1152"/>
      <c r="D1152"/>
      <c r="E1152"/>
      <c r="F1152"/>
      <c r="G1152"/>
      <c r="H1152"/>
      <c r="I1152"/>
      <c r="J1152"/>
      <c r="K1152"/>
    </row>
    <row r="1153" spans="1:11" x14ac:dyDescent="0.3">
      <c r="A1153"/>
      <c r="B1153"/>
      <c r="C1153"/>
      <c r="D1153"/>
      <c r="E1153"/>
      <c r="F1153"/>
      <c r="G1153"/>
      <c r="H1153"/>
      <c r="I1153"/>
      <c r="J1153"/>
      <c r="K1153"/>
    </row>
    <row r="1154" spans="1:11" x14ac:dyDescent="0.3">
      <c r="A1154"/>
      <c r="B1154"/>
      <c r="C1154"/>
      <c r="D1154"/>
      <c r="E1154"/>
      <c r="F1154"/>
      <c r="G1154"/>
      <c r="H1154"/>
      <c r="I1154"/>
      <c r="J1154"/>
      <c r="K1154"/>
    </row>
    <row r="1155" spans="1:11" x14ac:dyDescent="0.3">
      <c r="A1155"/>
      <c r="B1155"/>
      <c r="C1155"/>
      <c r="D1155"/>
      <c r="E1155"/>
      <c r="F1155"/>
      <c r="G1155"/>
      <c r="H1155"/>
      <c r="I1155"/>
      <c r="J1155"/>
      <c r="K1155"/>
    </row>
    <row r="1156" spans="1:11" x14ac:dyDescent="0.3">
      <c r="A1156"/>
      <c r="B1156"/>
      <c r="C1156"/>
      <c r="D1156"/>
      <c r="E1156"/>
      <c r="F1156"/>
      <c r="G1156"/>
      <c r="H1156"/>
      <c r="I1156"/>
      <c r="J1156"/>
      <c r="K1156"/>
    </row>
    <row r="1157" spans="1:11" x14ac:dyDescent="0.3">
      <c r="A1157"/>
      <c r="B1157"/>
      <c r="C1157"/>
      <c r="D1157"/>
      <c r="E1157"/>
      <c r="F1157"/>
      <c r="G1157"/>
      <c r="H1157"/>
      <c r="I1157"/>
      <c r="J1157"/>
      <c r="K1157"/>
    </row>
    <row r="1158" spans="1:11" x14ac:dyDescent="0.3">
      <c r="A1158"/>
      <c r="B1158"/>
      <c r="C1158"/>
      <c r="D1158"/>
      <c r="E1158"/>
      <c r="F1158"/>
      <c r="G1158"/>
      <c r="H1158"/>
      <c r="I1158"/>
      <c r="J1158"/>
      <c r="K1158"/>
    </row>
    <row r="1159" spans="1:11" x14ac:dyDescent="0.3">
      <c r="A1159"/>
      <c r="B1159"/>
      <c r="C1159"/>
      <c r="D1159"/>
      <c r="E1159"/>
      <c r="F1159"/>
      <c r="G1159"/>
      <c r="H1159"/>
      <c r="I1159"/>
      <c r="J1159"/>
      <c r="K1159"/>
    </row>
    <row r="1160" spans="1:11" x14ac:dyDescent="0.3">
      <c r="A1160"/>
      <c r="B1160"/>
      <c r="C1160"/>
      <c r="D1160"/>
      <c r="E1160"/>
      <c r="F1160"/>
      <c r="G1160"/>
      <c r="H1160"/>
      <c r="I1160"/>
      <c r="J1160"/>
      <c r="K1160"/>
    </row>
    <row r="1161" spans="1:11" x14ac:dyDescent="0.3">
      <c r="A1161"/>
      <c r="B1161"/>
      <c r="C1161"/>
      <c r="D1161"/>
      <c r="E1161"/>
      <c r="F1161"/>
      <c r="G1161"/>
      <c r="H1161"/>
      <c r="I1161"/>
      <c r="J1161"/>
      <c r="K1161"/>
    </row>
    <row r="1162" spans="1:11" x14ac:dyDescent="0.3">
      <c r="A1162"/>
      <c r="B1162"/>
      <c r="C1162"/>
      <c r="D1162"/>
      <c r="E1162"/>
      <c r="F1162"/>
      <c r="G1162"/>
      <c r="H1162"/>
      <c r="I1162"/>
      <c r="J1162"/>
      <c r="K1162"/>
    </row>
    <row r="1163" spans="1:11" x14ac:dyDescent="0.3">
      <c r="A1163"/>
      <c r="B1163"/>
      <c r="C1163"/>
      <c r="D1163"/>
      <c r="E1163"/>
      <c r="F1163"/>
      <c r="G1163"/>
      <c r="H1163"/>
      <c r="I1163"/>
      <c r="J1163"/>
      <c r="K1163"/>
    </row>
    <row r="1164" spans="1:11" x14ac:dyDescent="0.3">
      <c r="A1164"/>
      <c r="B1164"/>
      <c r="C1164"/>
      <c r="D1164"/>
      <c r="E1164"/>
      <c r="F1164"/>
      <c r="G1164"/>
      <c r="H1164"/>
      <c r="I1164"/>
      <c r="J1164"/>
      <c r="K1164"/>
    </row>
    <row r="1165" spans="1:11" x14ac:dyDescent="0.3">
      <c r="A1165"/>
      <c r="B1165"/>
      <c r="C1165"/>
      <c r="D1165"/>
      <c r="E1165"/>
      <c r="F1165"/>
      <c r="G1165"/>
      <c r="H1165"/>
      <c r="I1165"/>
      <c r="J1165"/>
      <c r="K1165"/>
    </row>
    <row r="1166" spans="1:11" x14ac:dyDescent="0.3">
      <c r="A1166"/>
      <c r="B1166"/>
      <c r="C1166"/>
      <c r="D1166"/>
      <c r="E1166"/>
      <c r="F1166"/>
      <c r="G1166"/>
      <c r="H1166"/>
      <c r="I1166"/>
      <c r="J1166"/>
      <c r="K1166"/>
    </row>
    <row r="1167" spans="1:11" x14ac:dyDescent="0.3">
      <c r="A1167"/>
      <c r="B1167"/>
      <c r="C1167"/>
      <c r="D1167"/>
      <c r="E1167"/>
      <c r="F1167"/>
      <c r="G1167"/>
      <c r="H1167"/>
      <c r="I1167"/>
      <c r="J1167"/>
      <c r="K1167"/>
    </row>
    <row r="1168" spans="1:11" x14ac:dyDescent="0.3">
      <c r="A1168"/>
      <c r="B1168"/>
      <c r="C1168"/>
      <c r="D1168"/>
      <c r="E1168"/>
      <c r="F1168"/>
      <c r="G1168"/>
      <c r="H1168"/>
      <c r="I1168"/>
      <c r="J1168"/>
      <c r="K1168"/>
    </row>
    <row r="1169" spans="1:11" x14ac:dyDescent="0.3">
      <c r="A1169"/>
      <c r="B1169"/>
      <c r="C1169"/>
      <c r="D1169"/>
      <c r="E1169"/>
      <c r="F1169"/>
      <c r="G1169"/>
      <c r="H1169"/>
      <c r="I1169"/>
      <c r="J1169"/>
      <c r="K1169"/>
    </row>
    <row r="1170" spans="1:11" x14ac:dyDescent="0.3">
      <c r="A1170"/>
      <c r="B1170"/>
      <c r="C1170"/>
      <c r="D1170"/>
      <c r="E1170"/>
      <c r="F1170"/>
      <c r="G1170"/>
      <c r="H1170"/>
      <c r="I1170"/>
      <c r="J1170"/>
      <c r="K1170"/>
    </row>
    <row r="1171" spans="1:11" x14ac:dyDescent="0.3">
      <c r="A1171"/>
      <c r="B1171"/>
      <c r="C1171"/>
      <c r="D1171"/>
      <c r="E1171"/>
      <c r="F1171"/>
      <c r="G1171"/>
      <c r="H1171"/>
      <c r="I1171"/>
      <c r="J1171"/>
      <c r="K1171"/>
    </row>
    <row r="1172" spans="1:11" x14ac:dyDescent="0.3">
      <c r="A1172"/>
      <c r="B1172"/>
      <c r="C1172"/>
      <c r="D1172"/>
      <c r="E1172"/>
      <c r="F1172"/>
      <c r="G1172"/>
      <c r="H1172"/>
      <c r="I1172"/>
      <c r="J1172"/>
      <c r="K1172"/>
    </row>
    <row r="1173" spans="1:11" x14ac:dyDescent="0.3">
      <c r="A1173"/>
      <c r="B1173"/>
      <c r="C1173"/>
      <c r="D1173"/>
      <c r="E1173"/>
      <c r="F1173"/>
      <c r="G1173"/>
      <c r="H1173"/>
      <c r="I1173"/>
      <c r="J1173"/>
      <c r="K1173"/>
    </row>
    <row r="1174" spans="1:11" x14ac:dyDescent="0.3">
      <c r="A1174"/>
      <c r="B1174"/>
      <c r="C1174"/>
      <c r="D1174"/>
      <c r="E1174"/>
      <c r="F1174"/>
      <c r="G1174"/>
      <c r="H1174"/>
      <c r="I1174"/>
      <c r="J1174"/>
      <c r="K1174"/>
    </row>
    <row r="1175" spans="1:11" x14ac:dyDescent="0.3">
      <c r="A1175"/>
      <c r="B1175"/>
      <c r="C1175"/>
      <c r="D1175"/>
      <c r="E1175"/>
      <c r="F1175"/>
      <c r="G1175"/>
      <c r="H1175"/>
      <c r="I1175"/>
      <c r="J1175"/>
      <c r="K1175"/>
    </row>
    <row r="1176" spans="1:11" x14ac:dyDescent="0.3">
      <c r="A1176"/>
      <c r="B1176"/>
      <c r="C1176"/>
      <c r="D1176"/>
      <c r="E1176"/>
      <c r="F1176"/>
      <c r="G1176"/>
      <c r="H1176"/>
      <c r="I1176"/>
      <c r="J1176"/>
      <c r="K1176"/>
    </row>
    <row r="1177" spans="1:11" x14ac:dyDescent="0.3">
      <c r="A1177"/>
      <c r="B1177"/>
      <c r="C1177"/>
      <c r="D1177"/>
      <c r="E1177"/>
      <c r="F1177"/>
      <c r="G1177"/>
      <c r="H1177"/>
      <c r="I1177"/>
      <c r="J1177"/>
      <c r="K1177"/>
    </row>
    <row r="1178" spans="1:11" x14ac:dyDescent="0.3">
      <c r="A1178"/>
      <c r="B1178"/>
      <c r="C1178"/>
      <c r="D1178"/>
      <c r="E1178"/>
      <c r="F1178"/>
      <c r="G1178"/>
      <c r="H1178"/>
      <c r="I1178"/>
      <c r="J1178"/>
      <c r="K1178"/>
    </row>
    <row r="1179" spans="1:11" x14ac:dyDescent="0.3">
      <c r="A1179"/>
      <c r="B1179"/>
      <c r="C1179"/>
      <c r="D1179"/>
      <c r="E1179"/>
      <c r="F1179"/>
      <c r="G1179"/>
      <c r="H1179"/>
      <c r="I1179"/>
      <c r="J1179"/>
      <c r="K1179"/>
    </row>
    <row r="1180" spans="1:11" x14ac:dyDescent="0.3">
      <c r="A1180"/>
      <c r="B1180"/>
      <c r="C1180"/>
      <c r="D1180"/>
      <c r="E1180"/>
      <c r="F1180"/>
      <c r="G1180"/>
      <c r="H1180"/>
      <c r="I1180"/>
      <c r="J1180"/>
      <c r="K1180"/>
    </row>
    <row r="1181" spans="1:11" x14ac:dyDescent="0.3">
      <c r="A1181"/>
      <c r="B1181"/>
      <c r="C1181"/>
      <c r="D1181"/>
      <c r="E1181"/>
      <c r="F1181"/>
      <c r="G1181"/>
      <c r="H1181"/>
      <c r="I1181"/>
      <c r="J1181"/>
      <c r="K1181"/>
    </row>
    <row r="1182" spans="1:11" x14ac:dyDescent="0.3">
      <c r="A1182"/>
      <c r="B1182"/>
      <c r="C1182"/>
      <c r="D1182"/>
      <c r="E1182"/>
      <c r="F1182"/>
      <c r="G1182"/>
      <c r="H1182"/>
      <c r="I1182"/>
      <c r="J1182"/>
      <c r="K1182"/>
    </row>
    <row r="1183" spans="1:11" x14ac:dyDescent="0.3">
      <c r="A1183"/>
      <c r="B1183"/>
      <c r="C1183"/>
      <c r="D1183"/>
      <c r="E1183"/>
      <c r="F1183"/>
      <c r="G1183"/>
      <c r="H1183"/>
      <c r="I1183"/>
      <c r="J1183"/>
      <c r="K1183"/>
    </row>
    <row r="1184" spans="1:11" x14ac:dyDescent="0.3">
      <c r="A1184"/>
      <c r="B1184"/>
      <c r="C1184"/>
      <c r="D1184"/>
      <c r="E1184"/>
      <c r="F1184"/>
      <c r="G1184"/>
      <c r="H1184"/>
      <c r="I1184"/>
      <c r="J1184"/>
      <c r="K1184"/>
    </row>
    <row r="1185" spans="1:11" x14ac:dyDescent="0.3">
      <c r="A1185"/>
      <c r="B1185"/>
      <c r="C1185"/>
      <c r="D1185"/>
      <c r="E1185"/>
      <c r="F1185"/>
      <c r="G1185"/>
      <c r="H1185"/>
      <c r="I1185"/>
      <c r="J1185"/>
      <c r="K1185"/>
    </row>
    <row r="1186" spans="1:11" x14ac:dyDescent="0.3">
      <c r="A1186"/>
      <c r="B1186"/>
      <c r="C1186"/>
      <c r="D1186"/>
      <c r="E1186"/>
      <c r="F1186"/>
      <c r="G1186"/>
      <c r="H1186"/>
      <c r="I1186"/>
      <c r="J1186"/>
      <c r="K1186"/>
    </row>
    <row r="1187" spans="1:11" x14ac:dyDescent="0.3">
      <c r="A1187"/>
      <c r="B1187"/>
      <c r="C1187"/>
      <c r="D1187"/>
      <c r="E1187"/>
      <c r="F1187"/>
      <c r="G1187"/>
      <c r="H1187"/>
      <c r="I1187"/>
      <c r="J1187"/>
      <c r="K1187"/>
    </row>
    <row r="1188" spans="1:11" x14ac:dyDescent="0.3">
      <c r="A1188"/>
      <c r="B1188"/>
      <c r="C1188"/>
      <c r="D1188"/>
      <c r="E1188"/>
      <c r="F1188"/>
      <c r="G1188"/>
      <c r="H1188"/>
      <c r="I1188"/>
      <c r="J1188"/>
      <c r="K1188"/>
    </row>
    <row r="1189" spans="1:11" x14ac:dyDescent="0.3">
      <c r="A1189"/>
      <c r="B1189"/>
      <c r="C1189"/>
      <c r="D1189"/>
      <c r="E1189"/>
      <c r="F1189"/>
      <c r="G1189"/>
      <c r="H1189"/>
      <c r="I1189"/>
      <c r="J1189"/>
      <c r="K1189"/>
    </row>
    <row r="1190" spans="1:11" x14ac:dyDescent="0.3">
      <c r="A1190"/>
      <c r="B1190"/>
      <c r="C1190"/>
      <c r="D1190"/>
      <c r="E1190"/>
      <c r="F1190"/>
      <c r="G1190"/>
      <c r="H1190"/>
      <c r="I1190"/>
      <c r="J1190"/>
      <c r="K1190"/>
    </row>
    <row r="1191" spans="1:11" x14ac:dyDescent="0.3">
      <c r="A1191"/>
      <c r="B1191"/>
      <c r="C1191"/>
      <c r="D1191"/>
      <c r="E1191"/>
      <c r="F1191"/>
      <c r="G1191"/>
      <c r="H1191"/>
      <c r="I1191"/>
      <c r="J1191"/>
      <c r="K1191"/>
    </row>
    <row r="1192" spans="1:11" x14ac:dyDescent="0.3">
      <c r="A1192"/>
      <c r="B1192"/>
      <c r="C1192"/>
      <c r="D1192"/>
      <c r="E1192"/>
      <c r="F1192"/>
      <c r="G1192"/>
      <c r="H1192"/>
      <c r="I1192"/>
      <c r="J1192"/>
      <c r="K1192"/>
    </row>
    <row r="1193" spans="1:11" x14ac:dyDescent="0.3">
      <c r="A1193"/>
      <c r="B1193"/>
      <c r="C1193"/>
      <c r="D1193"/>
      <c r="E1193"/>
      <c r="F1193"/>
      <c r="G1193"/>
      <c r="H1193"/>
      <c r="I1193"/>
      <c r="J1193"/>
      <c r="K1193"/>
    </row>
    <row r="1194" spans="1:11" x14ac:dyDescent="0.3">
      <c r="A1194"/>
      <c r="B1194"/>
      <c r="C1194"/>
      <c r="D1194"/>
      <c r="E1194"/>
      <c r="F1194"/>
      <c r="G1194"/>
      <c r="H1194"/>
      <c r="I1194"/>
      <c r="J1194"/>
      <c r="K1194"/>
    </row>
    <row r="1195" spans="1:11" x14ac:dyDescent="0.3">
      <c r="A1195"/>
      <c r="B1195"/>
      <c r="C1195"/>
      <c r="D1195"/>
      <c r="E1195"/>
      <c r="F1195"/>
      <c r="G1195"/>
      <c r="H1195"/>
      <c r="I1195"/>
      <c r="J1195"/>
      <c r="K1195"/>
    </row>
    <row r="1196" spans="1:11" x14ac:dyDescent="0.3">
      <c r="A1196"/>
      <c r="B1196"/>
      <c r="C1196"/>
      <c r="D1196"/>
      <c r="E1196"/>
      <c r="F1196"/>
      <c r="G1196"/>
      <c r="H1196"/>
      <c r="I1196"/>
      <c r="J1196"/>
      <c r="K1196"/>
    </row>
    <row r="1197" spans="1:11" x14ac:dyDescent="0.3">
      <c r="A1197"/>
      <c r="B1197"/>
      <c r="C1197"/>
      <c r="D1197"/>
      <c r="E1197"/>
      <c r="F1197"/>
      <c r="G1197"/>
      <c r="H1197"/>
      <c r="I1197"/>
      <c r="J1197"/>
      <c r="K1197"/>
    </row>
    <row r="1198" spans="1:11" x14ac:dyDescent="0.3">
      <c r="A1198"/>
      <c r="B1198"/>
      <c r="C1198"/>
      <c r="D1198"/>
      <c r="E1198"/>
      <c r="F1198"/>
      <c r="G1198"/>
      <c r="H1198"/>
      <c r="I1198"/>
      <c r="J1198"/>
      <c r="K1198"/>
    </row>
    <row r="1199" spans="1:11" x14ac:dyDescent="0.3">
      <c r="A1199"/>
      <c r="B1199"/>
      <c r="C1199"/>
      <c r="D1199"/>
      <c r="E1199"/>
      <c r="F1199"/>
      <c r="G1199"/>
      <c r="H1199"/>
      <c r="I1199"/>
      <c r="J1199"/>
      <c r="K1199"/>
    </row>
    <row r="1200" spans="1:11" x14ac:dyDescent="0.3">
      <c r="A1200"/>
      <c r="B1200"/>
      <c r="C1200"/>
      <c r="D1200"/>
      <c r="E1200"/>
      <c r="F1200"/>
      <c r="G1200"/>
      <c r="H1200"/>
      <c r="I1200"/>
      <c r="J1200"/>
      <c r="K1200"/>
    </row>
    <row r="1201" spans="1:11" x14ac:dyDescent="0.3">
      <c r="A1201"/>
      <c r="B1201"/>
      <c r="C1201"/>
      <c r="D1201"/>
      <c r="E1201"/>
      <c r="F1201"/>
      <c r="G1201"/>
      <c r="H1201"/>
      <c r="I1201"/>
      <c r="J1201"/>
      <c r="K1201"/>
    </row>
    <row r="1202" spans="1:11" x14ac:dyDescent="0.3">
      <c r="A1202"/>
      <c r="B1202"/>
      <c r="C1202"/>
      <c r="D1202"/>
      <c r="E1202"/>
      <c r="F1202"/>
      <c r="G1202"/>
      <c r="H1202"/>
      <c r="I1202"/>
      <c r="J1202"/>
      <c r="K1202"/>
    </row>
    <row r="1203" spans="1:11" x14ac:dyDescent="0.3">
      <c r="A1203"/>
      <c r="B1203"/>
      <c r="C1203"/>
      <c r="D1203"/>
      <c r="E1203"/>
      <c r="F1203"/>
      <c r="G1203"/>
      <c r="H1203"/>
      <c r="I1203"/>
      <c r="J1203"/>
      <c r="K1203"/>
    </row>
    <row r="1204" spans="1:11" x14ac:dyDescent="0.3">
      <c r="A1204"/>
      <c r="B1204"/>
      <c r="C1204"/>
      <c r="D1204"/>
      <c r="E1204"/>
      <c r="F1204"/>
      <c r="G1204"/>
      <c r="H1204"/>
      <c r="I1204"/>
      <c r="J1204"/>
      <c r="K1204"/>
    </row>
    <row r="1205" spans="1:11" x14ac:dyDescent="0.3">
      <c r="A1205"/>
      <c r="B1205"/>
      <c r="C1205"/>
      <c r="D1205"/>
      <c r="E1205"/>
      <c r="F1205"/>
      <c r="G1205"/>
      <c r="H1205"/>
      <c r="I1205"/>
      <c r="J1205"/>
      <c r="K1205"/>
    </row>
    <row r="1206" spans="1:11" x14ac:dyDescent="0.3">
      <c r="A1206"/>
      <c r="B1206"/>
      <c r="C1206"/>
      <c r="D1206"/>
      <c r="E1206"/>
      <c r="F1206"/>
      <c r="G1206"/>
      <c r="H1206"/>
      <c r="I1206"/>
      <c r="J1206"/>
      <c r="K1206"/>
    </row>
    <row r="1207" spans="1:11" x14ac:dyDescent="0.3">
      <c r="A1207"/>
      <c r="B1207"/>
      <c r="C1207"/>
      <c r="D1207"/>
      <c r="E1207"/>
      <c r="F1207"/>
      <c r="G1207"/>
      <c r="H1207"/>
      <c r="I1207"/>
      <c r="J1207"/>
      <c r="K1207"/>
    </row>
    <row r="1208" spans="1:11" x14ac:dyDescent="0.3">
      <c r="A1208"/>
      <c r="B1208"/>
      <c r="C1208"/>
      <c r="D1208"/>
      <c r="E1208"/>
      <c r="F1208"/>
      <c r="G1208"/>
      <c r="H1208"/>
      <c r="I1208"/>
      <c r="J1208"/>
      <c r="K1208"/>
    </row>
    <row r="1209" spans="1:11" x14ac:dyDescent="0.3">
      <c r="A1209"/>
      <c r="B1209"/>
      <c r="C1209"/>
      <c r="D1209"/>
      <c r="E1209"/>
      <c r="F1209"/>
      <c r="G1209"/>
      <c r="H1209"/>
      <c r="I1209"/>
      <c r="J1209"/>
      <c r="K1209"/>
    </row>
    <row r="1210" spans="1:11" x14ac:dyDescent="0.3">
      <c r="A1210"/>
      <c r="B1210"/>
      <c r="C1210"/>
      <c r="D1210"/>
      <c r="E1210"/>
      <c r="F1210"/>
      <c r="G1210"/>
      <c r="H1210"/>
      <c r="I1210"/>
      <c r="J1210"/>
      <c r="K1210"/>
    </row>
    <row r="1211" spans="1:11" x14ac:dyDescent="0.3">
      <c r="A1211"/>
      <c r="B1211"/>
      <c r="C1211"/>
      <c r="D1211"/>
      <c r="E1211"/>
      <c r="F1211"/>
      <c r="G1211"/>
      <c r="H1211"/>
      <c r="I1211"/>
      <c r="J1211"/>
      <c r="K1211"/>
    </row>
    <row r="1212" spans="1:11" x14ac:dyDescent="0.3">
      <c r="A1212"/>
      <c r="B1212"/>
      <c r="C1212"/>
      <c r="D1212"/>
      <c r="E1212"/>
      <c r="F1212"/>
      <c r="G1212"/>
      <c r="H1212"/>
      <c r="I1212"/>
      <c r="J1212"/>
      <c r="K1212"/>
    </row>
    <row r="1213" spans="1:11" x14ac:dyDescent="0.3">
      <c r="A1213"/>
      <c r="B1213"/>
      <c r="C1213"/>
      <c r="D1213"/>
      <c r="E1213"/>
      <c r="F1213"/>
      <c r="G1213"/>
      <c r="H1213"/>
      <c r="I1213"/>
      <c r="J1213"/>
      <c r="K1213"/>
    </row>
    <row r="1214" spans="1:11" x14ac:dyDescent="0.3">
      <c r="A1214"/>
      <c r="B1214"/>
      <c r="C1214"/>
      <c r="D1214"/>
      <c r="E1214"/>
      <c r="F1214"/>
      <c r="G1214"/>
      <c r="H1214"/>
      <c r="I1214"/>
      <c r="J1214"/>
      <c r="K1214"/>
    </row>
    <row r="1215" spans="1:11" x14ac:dyDescent="0.3">
      <c r="A1215"/>
      <c r="B1215"/>
      <c r="C1215"/>
      <c r="D1215"/>
      <c r="E1215"/>
      <c r="F1215"/>
      <c r="G1215"/>
      <c r="H1215"/>
      <c r="I1215"/>
      <c r="J1215"/>
      <c r="K1215"/>
    </row>
    <row r="1216" spans="1:11" x14ac:dyDescent="0.3">
      <c r="A1216"/>
      <c r="B1216"/>
      <c r="C1216"/>
      <c r="D1216"/>
      <c r="E1216"/>
      <c r="F1216"/>
      <c r="G1216"/>
      <c r="H1216"/>
      <c r="I1216"/>
      <c r="J1216"/>
      <c r="K1216"/>
    </row>
    <row r="1217" spans="1:11" x14ac:dyDescent="0.3">
      <c r="A1217"/>
      <c r="B1217"/>
      <c r="C1217"/>
      <c r="D1217"/>
      <c r="E1217"/>
      <c r="F1217"/>
      <c r="G1217"/>
      <c r="H1217"/>
      <c r="I1217"/>
      <c r="J1217"/>
      <c r="K1217"/>
    </row>
    <row r="1218" spans="1:11" x14ac:dyDescent="0.3">
      <c r="A1218"/>
      <c r="B1218"/>
      <c r="C1218"/>
      <c r="D1218"/>
      <c r="E1218"/>
      <c r="F1218"/>
      <c r="G1218"/>
      <c r="H1218"/>
      <c r="I1218"/>
      <c r="J1218"/>
      <c r="K1218"/>
    </row>
    <row r="1219" spans="1:11" x14ac:dyDescent="0.3">
      <c r="A1219"/>
      <c r="B1219"/>
      <c r="C1219"/>
      <c r="D1219"/>
      <c r="E1219"/>
      <c r="F1219"/>
      <c r="G1219"/>
      <c r="H1219"/>
      <c r="I1219"/>
      <c r="J1219"/>
      <c r="K1219"/>
    </row>
    <row r="1220" spans="1:11" x14ac:dyDescent="0.3">
      <c r="A1220"/>
      <c r="B1220"/>
      <c r="C1220"/>
      <c r="D1220"/>
      <c r="E1220"/>
      <c r="F1220"/>
      <c r="G1220"/>
      <c r="H1220"/>
      <c r="I1220"/>
      <c r="J1220"/>
      <c r="K1220"/>
    </row>
    <row r="1221" spans="1:11" x14ac:dyDescent="0.3">
      <c r="A1221"/>
      <c r="B1221"/>
      <c r="C1221"/>
      <c r="D1221"/>
      <c r="E1221"/>
      <c r="F1221"/>
      <c r="G1221"/>
      <c r="H1221"/>
      <c r="I1221"/>
      <c r="J1221"/>
      <c r="K1221"/>
    </row>
    <row r="1222" spans="1:11" x14ac:dyDescent="0.3">
      <c r="A1222"/>
      <c r="B1222"/>
      <c r="C1222"/>
      <c r="D1222"/>
      <c r="E1222"/>
      <c r="F1222"/>
      <c r="G1222"/>
      <c r="H1222"/>
      <c r="I1222"/>
      <c r="J1222"/>
      <c r="K1222"/>
    </row>
    <row r="1223" spans="1:11" x14ac:dyDescent="0.3">
      <c r="A1223"/>
      <c r="B1223"/>
      <c r="C1223"/>
      <c r="D1223"/>
      <c r="E1223"/>
      <c r="F1223"/>
      <c r="G1223"/>
      <c r="H1223"/>
      <c r="I1223"/>
      <c r="J1223"/>
      <c r="K1223"/>
    </row>
    <row r="1224" spans="1:11" x14ac:dyDescent="0.3">
      <c r="A1224"/>
      <c r="B1224"/>
      <c r="C1224"/>
      <c r="D1224"/>
      <c r="E1224"/>
      <c r="F1224"/>
      <c r="G1224"/>
      <c r="H1224"/>
      <c r="I1224"/>
      <c r="J1224"/>
      <c r="K1224"/>
    </row>
    <row r="1225" spans="1:11" x14ac:dyDescent="0.3">
      <c r="A1225"/>
      <c r="B1225"/>
      <c r="C1225"/>
      <c r="D1225"/>
      <c r="E1225"/>
      <c r="F1225"/>
      <c r="G1225"/>
      <c r="H1225"/>
      <c r="I1225"/>
      <c r="J1225"/>
      <c r="K1225"/>
    </row>
    <row r="1226" spans="1:11" x14ac:dyDescent="0.3">
      <c r="A1226"/>
      <c r="B1226"/>
      <c r="C1226"/>
      <c r="D1226"/>
      <c r="E1226"/>
      <c r="F1226"/>
      <c r="G1226"/>
      <c r="H1226"/>
      <c r="I1226"/>
      <c r="J1226"/>
      <c r="K1226"/>
    </row>
    <row r="1227" spans="1:11" x14ac:dyDescent="0.3">
      <c r="A1227"/>
      <c r="B1227"/>
      <c r="C1227"/>
      <c r="D1227"/>
      <c r="E1227"/>
      <c r="F1227"/>
      <c r="G1227"/>
      <c r="H1227"/>
      <c r="I1227"/>
      <c r="J1227"/>
      <c r="K1227"/>
    </row>
    <row r="1228" spans="1:11" x14ac:dyDescent="0.3">
      <c r="A1228"/>
      <c r="B1228"/>
      <c r="C1228"/>
      <c r="D1228"/>
      <c r="E1228"/>
      <c r="F1228"/>
      <c r="G1228"/>
      <c r="H1228"/>
      <c r="I1228"/>
      <c r="J1228"/>
      <c r="K1228"/>
    </row>
    <row r="1229" spans="1:11" x14ac:dyDescent="0.3">
      <c r="A1229"/>
      <c r="B1229"/>
      <c r="C1229"/>
      <c r="D1229"/>
      <c r="E1229"/>
      <c r="F1229"/>
      <c r="G1229"/>
      <c r="H1229"/>
      <c r="I1229"/>
      <c r="J1229"/>
      <c r="K1229"/>
    </row>
    <row r="1230" spans="1:11" x14ac:dyDescent="0.3">
      <c r="A1230"/>
      <c r="B1230"/>
      <c r="C1230"/>
      <c r="D1230"/>
      <c r="E1230"/>
      <c r="F1230"/>
      <c r="G1230"/>
      <c r="H1230"/>
      <c r="I1230"/>
      <c r="J1230"/>
      <c r="K1230"/>
    </row>
    <row r="1231" spans="1:11" x14ac:dyDescent="0.3">
      <c r="A1231"/>
      <c r="B1231"/>
      <c r="C1231"/>
      <c r="D1231"/>
      <c r="E1231"/>
      <c r="F1231"/>
      <c r="G1231"/>
      <c r="H1231"/>
      <c r="I1231"/>
      <c r="J1231"/>
      <c r="K1231"/>
    </row>
    <row r="1232" spans="1:11" x14ac:dyDescent="0.3">
      <c r="A1232"/>
      <c r="B1232"/>
      <c r="C1232"/>
      <c r="D1232"/>
      <c r="E1232"/>
      <c r="F1232"/>
      <c r="G1232"/>
      <c r="H1232"/>
      <c r="I1232"/>
      <c r="J1232"/>
      <c r="K1232"/>
    </row>
    <row r="1233" spans="1:11" x14ac:dyDescent="0.3">
      <c r="A1233"/>
      <c r="B1233"/>
      <c r="C1233"/>
      <c r="D1233"/>
      <c r="E1233"/>
      <c r="F1233"/>
      <c r="G1233"/>
      <c r="H1233"/>
      <c r="I1233"/>
      <c r="J1233"/>
      <c r="K1233"/>
    </row>
    <row r="1234" spans="1:11" x14ac:dyDescent="0.3">
      <c r="A1234"/>
      <c r="B1234"/>
      <c r="C1234"/>
      <c r="D1234"/>
      <c r="E1234"/>
      <c r="F1234"/>
      <c r="G1234"/>
      <c r="H1234"/>
      <c r="I1234"/>
      <c r="J1234"/>
      <c r="K1234"/>
    </row>
    <row r="1235" spans="1:11" x14ac:dyDescent="0.3">
      <c r="A1235"/>
      <c r="B1235"/>
      <c r="C1235"/>
      <c r="D1235"/>
      <c r="E1235"/>
      <c r="F1235"/>
      <c r="G1235"/>
      <c r="H1235"/>
      <c r="I1235"/>
      <c r="J1235"/>
      <c r="K1235"/>
    </row>
    <row r="1236" spans="1:11" x14ac:dyDescent="0.3">
      <c r="A1236"/>
      <c r="B1236"/>
      <c r="C1236"/>
      <c r="D1236"/>
      <c r="E1236"/>
      <c r="F1236"/>
      <c r="G1236"/>
      <c r="H1236"/>
      <c r="I1236"/>
      <c r="J1236"/>
      <c r="K1236"/>
    </row>
    <row r="1237" spans="1:11" x14ac:dyDescent="0.3">
      <c r="A1237"/>
      <c r="B1237"/>
      <c r="C1237"/>
      <c r="D1237"/>
      <c r="E1237"/>
      <c r="F1237"/>
      <c r="G1237"/>
      <c r="H1237"/>
      <c r="I1237"/>
      <c r="J1237"/>
      <c r="K1237"/>
    </row>
    <row r="1238" spans="1:11" x14ac:dyDescent="0.3">
      <c r="A1238"/>
      <c r="B1238"/>
      <c r="C1238"/>
      <c r="D1238"/>
      <c r="E1238"/>
      <c r="F1238"/>
      <c r="G1238"/>
      <c r="H1238"/>
      <c r="I1238"/>
      <c r="J1238"/>
      <c r="K1238"/>
    </row>
    <row r="1239" spans="1:11" x14ac:dyDescent="0.3">
      <c r="A1239"/>
      <c r="B1239"/>
      <c r="C1239"/>
      <c r="D1239"/>
      <c r="E1239"/>
      <c r="F1239"/>
      <c r="G1239"/>
      <c r="H1239"/>
      <c r="I1239"/>
      <c r="J1239"/>
      <c r="K1239"/>
    </row>
    <row r="1240" spans="1:11" x14ac:dyDescent="0.3">
      <c r="A1240"/>
      <c r="B1240"/>
      <c r="C1240"/>
      <c r="D1240"/>
      <c r="E1240"/>
      <c r="F1240"/>
      <c r="G1240"/>
      <c r="H1240"/>
      <c r="I1240"/>
      <c r="J1240"/>
      <c r="K1240"/>
    </row>
    <row r="1241" spans="1:11" x14ac:dyDescent="0.3">
      <c r="A1241"/>
      <c r="B1241"/>
      <c r="C1241"/>
      <c r="D1241"/>
      <c r="E1241"/>
      <c r="F1241"/>
      <c r="G1241"/>
      <c r="H1241"/>
      <c r="I1241"/>
      <c r="J1241"/>
      <c r="K1241"/>
    </row>
    <row r="1242" spans="1:11" x14ac:dyDescent="0.3">
      <c r="A1242"/>
      <c r="B1242"/>
      <c r="C1242"/>
      <c r="D1242"/>
      <c r="E1242"/>
      <c r="F1242"/>
      <c r="G1242"/>
      <c r="H1242"/>
      <c r="I1242"/>
      <c r="J1242"/>
      <c r="K1242"/>
    </row>
    <row r="1243" spans="1:11" x14ac:dyDescent="0.3">
      <c r="A1243"/>
      <c r="B1243"/>
      <c r="C1243"/>
      <c r="D1243"/>
      <c r="E1243"/>
      <c r="F1243"/>
      <c r="G1243"/>
      <c r="H1243"/>
      <c r="I1243"/>
      <c r="J1243"/>
      <c r="K1243"/>
    </row>
    <row r="1244" spans="1:11" x14ac:dyDescent="0.3">
      <c r="A1244"/>
      <c r="B1244"/>
      <c r="C1244"/>
      <c r="D1244"/>
      <c r="E1244"/>
      <c r="F1244"/>
      <c r="G1244"/>
      <c r="H1244"/>
      <c r="I1244"/>
      <c r="J1244"/>
      <c r="K1244"/>
    </row>
    <row r="1245" spans="1:11" x14ac:dyDescent="0.3">
      <c r="A1245"/>
      <c r="B1245"/>
      <c r="C1245"/>
      <c r="D1245"/>
      <c r="E1245"/>
      <c r="F1245"/>
      <c r="G1245"/>
      <c r="H1245"/>
      <c r="I1245"/>
      <c r="J1245"/>
      <c r="K1245"/>
    </row>
    <row r="1246" spans="1:11" x14ac:dyDescent="0.3">
      <c r="A1246"/>
      <c r="B1246"/>
      <c r="C1246"/>
      <c r="D1246"/>
      <c r="E1246"/>
      <c r="F1246"/>
      <c r="G1246"/>
      <c r="H1246"/>
      <c r="I1246"/>
      <c r="J1246"/>
      <c r="K1246"/>
    </row>
    <row r="1247" spans="1:11" x14ac:dyDescent="0.3">
      <c r="A1247"/>
      <c r="B1247"/>
      <c r="C1247"/>
      <c r="D1247"/>
      <c r="E1247"/>
      <c r="F1247"/>
      <c r="G1247"/>
      <c r="H1247"/>
      <c r="I1247"/>
      <c r="J1247"/>
      <c r="K1247"/>
    </row>
    <row r="1248" spans="1:11" x14ac:dyDescent="0.3">
      <c r="A1248"/>
      <c r="B1248"/>
      <c r="C1248"/>
      <c r="D1248"/>
      <c r="E1248"/>
      <c r="F1248"/>
      <c r="G1248"/>
      <c r="H1248"/>
      <c r="I1248"/>
      <c r="J1248"/>
      <c r="K1248"/>
    </row>
    <row r="1249" spans="1:11" x14ac:dyDescent="0.3">
      <c r="A1249"/>
      <c r="B1249"/>
      <c r="C1249"/>
      <c r="D1249"/>
      <c r="E1249"/>
      <c r="F1249"/>
      <c r="G1249"/>
      <c r="H1249"/>
      <c r="I1249"/>
      <c r="J1249"/>
      <c r="K1249"/>
    </row>
    <row r="1250" spans="1:11" x14ac:dyDescent="0.3">
      <c r="A1250"/>
      <c r="B1250"/>
      <c r="C1250"/>
      <c r="D1250"/>
      <c r="E1250"/>
      <c r="F1250"/>
      <c r="G1250"/>
      <c r="H1250"/>
      <c r="I1250"/>
      <c r="J1250"/>
      <c r="K1250"/>
    </row>
    <row r="1251" spans="1:11" x14ac:dyDescent="0.3">
      <c r="A1251"/>
      <c r="B1251"/>
      <c r="C1251"/>
      <c r="D1251"/>
      <c r="E1251"/>
      <c r="F1251"/>
      <c r="G1251"/>
      <c r="H1251"/>
      <c r="I1251"/>
      <c r="J1251"/>
      <c r="K1251"/>
    </row>
    <row r="1252" spans="1:11" x14ac:dyDescent="0.3">
      <c r="A1252"/>
      <c r="B1252"/>
      <c r="C1252"/>
      <c r="D1252"/>
      <c r="E1252"/>
      <c r="F1252"/>
      <c r="G1252"/>
      <c r="H1252"/>
      <c r="I1252"/>
      <c r="J1252"/>
      <c r="K1252"/>
    </row>
    <row r="1253" spans="1:11" x14ac:dyDescent="0.3">
      <c r="A1253"/>
      <c r="B1253"/>
      <c r="C1253"/>
      <c r="D1253"/>
      <c r="E1253"/>
      <c r="F1253"/>
      <c r="G1253"/>
      <c r="H1253"/>
      <c r="I1253"/>
      <c r="J1253"/>
      <c r="K1253"/>
    </row>
    <row r="1254" spans="1:11" x14ac:dyDescent="0.3">
      <c r="A1254"/>
      <c r="B1254"/>
      <c r="C1254"/>
      <c r="D1254"/>
      <c r="E1254"/>
      <c r="F1254"/>
      <c r="G1254"/>
      <c r="H1254"/>
      <c r="I1254"/>
      <c r="J1254"/>
      <c r="K1254"/>
    </row>
    <row r="1255" spans="1:11" x14ac:dyDescent="0.3">
      <c r="A1255"/>
      <c r="B1255"/>
      <c r="C1255"/>
      <c r="D1255"/>
      <c r="E1255"/>
      <c r="F1255"/>
      <c r="G1255"/>
      <c r="H1255"/>
      <c r="I1255"/>
      <c r="J1255"/>
      <c r="K1255"/>
    </row>
    <row r="1256" spans="1:11" x14ac:dyDescent="0.3">
      <c r="A1256"/>
      <c r="B1256"/>
      <c r="C1256"/>
      <c r="D1256"/>
      <c r="E1256"/>
      <c r="F1256"/>
      <c r="G1256"/>
      <c r="H1256"/>
      <c r="I1256"/>
      <c r="J1256"/>
      <c r="K1256"/>
    </row>
    <row r="1257" spans="1:11" x14ac:dyDescent="0.3">
      <c r="A1257"/>
      <c r="B1257"/>
      <c r="C1257"/>
      <c r="D1257"/>
      <c r="E1257"/>
      <c r="F1257"/>
      <c r="G1257"/>
      <c r="H1257"/>
      <c r="I1257"/>
      <c r="J1257"/>
      <c r="K1257"/>
    </row>
    <row r="1258" spans="1:11" x14ac:dyDescent="0.3">
      <c r="A1258"/>
      <c r="B1258"/>
      <c r="C1258"/>
      <c r="D1258"/>
      <c r="E1258"/>
      <c r="F1258"/>
      <c r="G1258"/>
      <c r="H1258"/>
      <c r="I1258"/>
      <c r="J1258"/>
      <c r="K1258"/>
    </row>
    <row r="1259" spans="1:11" x14ac:dyDescent="0.3">
      <c r="A1259"/>
      <c r="B1259"/>
      <c r="C1259"/>
      <c r="D1259"/>
      <c r="E1259"/>
      <c r="F1259"/>
      <c r="G1259"/>
      <c r="H1259"/>
      <c r="I1259"/>
      <c r="J1259"/>
      <c r="K1259"/>
    </row>
    <row r="1260" spans="1:11" x14ac:dyDescent="0.3">
      <c r="A1260"/>
      <c r="B1260"/>
      <c r="C1260"/>
      <c r="D1260"/>
      <c r="E1260"/>
      <c r="F1260"/>
      <c r="G1260"/>
      <c r="H1260"/>
      <c r="I1260"/>
      <c r="J1260"/>
      <c r="K1260"/>
    </row>
    <row r="1261" spans="1:11" x14ac:dyDescent="0.3">
      <c r="A1261"/>
      <c r="B1261"/>
      <c r="C1261"/>
      <c r="D1261"/>
      <c r="E1261"/>
      <c r="F1261"/>
      <c r="G1261"/>
      <c r="H1261"/>
      <c r="I1261"/>
      <c r="J1261"/>
      <c r="K1261"/>
    </row>
    <row r="1262" spans="1:11" x14ac:dyDescent="0.3">
      <c r="A1262"/>
      <c r="B1262"/>
      <c r="C1262"/>
      <c r="D1262"/>
      <c r="E1262"/>
      <c r="F1262"/>
      <c r="G1262"/>
      <c r="H1262"/>
      <c r="I1262"/>
      <c r="J1262"/>
      <c r="K1262"/>
    </row>
    <row r="1263" spans="1:11" x14ac:dyDescent="0.3">
      <c r="A1263"/>
      <c r="B1263"/>
      <c r="C1263"/>
      <c r="D1263"/>
      <c r="E1263"/>
      <c r="F1263"/>
      <c r="G1263"/>
      <c r="H1263"/>
      <c r="I1263"/>
      <c r="J1263"/>
      <c r="K1263"/>
    </row>
    <row r="1264" spans="1:11" x14ac:dyDescent="0.3">
      <c r="A1264"/>
      <c r="B1264"/>
      <c r="C1264"/>
      <c r="D1264"/>
      <c r="E1264"/>
      <c r="F1264"/>
      <c r="G1264"/>
      <c r="H1264"/>
      <c r="I1264"/>
      <c r="J1264"/>
      <c r="K1264"/>
    </row>
    <row r="1265" spans="1:11" x14ac:dyDescent="0.3">
      <c r="A1265"/>
      <c r="B1265"/>
      <c r="C1265"/>
      <c r="D1265"/>
      <c r="E1265"/>
      <c r="F1265"/>
      <c r="G1265"/>
      <c r="H1265"/>
      <c r="I1265"/>
      <c r="J1265"/>
      <c r="K1265"/>
    </row>
    <row r="1266" spans="1:11" x14ac:dyDescent="0.3">
      <c r="A1266"/>
      <c r="B1266"/>
      <c r="C1266"/>
      <c r="D1266"/>
      <c r="E1266"/>
      <c r="F1266"/>
      <c r="G1266"/>
      <c r="H1266"/>
      <c r="I1266"/>
      <c r="J1266"/>
      <c r="K1266"/>
    </row>
    <row r="1267" spans="1:11" x14ac:dyDescent="0.3">
      <c r="A1267"/>
      <c r="B1267"/>
      <c r="C1267"/>
      <c r="D1267"/>
      <c r="E1267"/>
      <c r="F1267"/>
      <c r="G1267"/>
      <c r="H1267"/>
      <c r="I1267"/>
      <c r="J1267"/>
      <c r="K1267"/>
    </row>
    <row r="1268" spans="1:11" x14ac:dyDescent="0.3">
      <c r="A1268"/>
      <c r="B1268"/>
      <c r="C1268"/>
      <c r="D1268"/>
      <c r="E1268"/>
      <c r="F1268"/>
      <c r="G1268"/>
      <c r="H1268"/>
      <c r="I1268"/>
      <c r="J1268"/>
      <c r="K1268"/>
    </row>
    <row r="1269" spans="1:11" x14ac:dyDescent="0.3">
      <c r="A1269"/>
      <c r="B1269"/>
      <c r="C1269"/>
      <c r="D1269"/>
      <c r="E1269"/>
      <c r="F1269"/>
      <c r="G1269"/>
      <c r="H1269"/>
      <c r="I1269"/>
      <c r="J1269"/>
      <c r="K1269"/>
    </row>
    <row r="1270" spans="1:11" x14ac:dyDescent="0.3">
      <c r="A1270"/>
      <c r="B1270"/>
      <c r="C1270"/>
      <c r="D1270"/>
      <c r="E1270"/>
      <c r="F1270"/>
      <c r="G1270"/>
      <c r="H1270"/>
      <c r="I1270"/>
      <c r="J1270"/>
      <c r="K1270"/>
    </row>
    <row r="1271" spans="1:11" x14ac:dyDescent="0.3">
      <c r="A1271"/>
      <c r="B1271"/>
      <c r="C1271"/>
      <c r="D1271"/>
      <c r="E1271"/>
      <c r="F1271"/>
      <c r="G1271"/>
      <c r="H1271"/>
      <c r="I1271"/>
      <c r="J1271"/>
      <c r="K1271"/>
    </row>
    <row r="1272" spans="1:11" x14ac:dyDescent="0.3">
      <c r="A1272"/>
      <c r="B1272"/>
      <c r="C1272"/>
      <c r="D1272"/>
      <c r="E1272"/>
      <c r="F1272"/>
      <c r="G1272"/>
      <c r="H1272"/>
      <c r="I1272"/>
      <c r="J1272"/>
      <c r="K1272"/>
    </row>
    <row r="1273" spans="1:11" x14ac:dyDescent="0.3">
      <c r="A1273"/>
      <c r="B1273"/>
      <c r="C1273"/>
      <c r="D1273"/>
      <c r="E1273"/>
      <c r="F1273"/>
      <c r="G1273"/>
      <c r="H1273"/>
      <c r="I1273"/>
      <c r="J1273"/>
      <c r="K1273"/>
    </row>
    <row r="1274" spans="1:11" x14ac:dyDescent="0.3">
      <c r="A1274"/>
      <c r="B1274"/>
      <c r="C1274"/>
      <c r="D1274"/>
      <c r="E1274"/>
      <c r="F1274"/>
      <c r="G1274"/>
      <c r="H1274"/>
      <c r="I1274"/>
      <c r="J1274"/>
      <c r="K1274"/>
    </row>
    <row r="1275" spans="1:11" x14ac:dyDescent="0.3">
      <c r="A1275"/>
      <c r="B1275"/>
      <c r="C1275"/>
      <c r="D1275"/>
      <c r="E1275"/>
      <c r="F1275"/>
      <c r="G1275"/>
      <c r="H1275"/>
      <c r="I1275"/>
      <c r="J1275"/>
      <c r="K1275"/>
    </row>
    <row r="1276" spans="1:11" x14ac:dyDescent="0.3">
      <c r="A1276"/>
      <c r="B1276"/>
      <c r="C1276"/>
      <c r="D1276"/>
      <c r="E1276"/>
      <c r="F1276"/>
      <c r="G1276"/>
      <c r="H1276"/>
      <c r="I1276"/>
      <c r="J1276"/>
      <c r="K1276"/>
    </row>
    <row r="1277" spans="1:11" x14ac:dyDescent="0.3">
      <c r="A1277"/>
      <c r="B1277"/>
      <c r="C1277"/>
      <c r="D1277"/>
      <c r="E1277"/>
      <c r="F1277"/>
      <c r="G1277"/>
      <c r="H1277"/>
      <c r="I1277"/>
      <c r="J1277"/>
      <c r="K1277"/>
    </row>
    <row r="1278" spans="1:11" x14ac:dyDescent="0.3">
      <c r="A1278"/>
      <c r="B1278"/>
      <c r="C1278"/>
      <c r="D1278"/>
      <c r="E1278"/>
      <c r="F1278"/>
      <c r="G1278"/>
      <c r="H1278"/>
      <c r="I1278"/>
      <c r="J1278"/>
      <c r="K1278"/>
    </row>
    <row r="1279" spans="1:11" x14ac:dyDescent="0.3">
      <c r="A1279"/>
      <c r="B1279"/>
      <c r="C1279"/>
      <c r="D1279"/>
      <c r="E1279"/>
      <c r="F1279"/>
      <c r="G1279"/>
      <c r="H1279"/>
      <c r="I1279"/>
      <c r="J1279"/>
      <c r="K1279"/>
    </row>
    <row r="1280" spans="1:11" x14ac:dyDescent="0.3">
      <c r="A1280"/>
      <c r="B1280"/>
      <c r="C1280"/>
      <c r="D1280"/>
      <c r="E1280"/>
      <c r="F1280"/>
      <c r="G1280"/>
      <c r="H1280"/>
      <c r="I1280"/>
      <c r="J1280"/>
      <c r="K1280"/>
    </row>
    <row r="1281" spans="1:11" x14ac:dyDescent="0.3">
      <c r="A1281"/>
      <c r="B1281"/>
      <c r="C1281"/>
      <c r="D1281"/>
      <c r="E1281"/>
      <c r="F1281"/>
      <c r="G1281"/>
      <c r="H1281"/>
      <c r="I1281"/>
      <c r="J1281"/>
      <c r="K1281"/>
    </row>
    <row r="1282" spans="1:11" x14ac:dyDescent="0.3">
      <c r="A1282"/>
      <c r="B1282"/>
      <c r="C1282"/>
      <c r="D1282"/>
      <c r="E1282"/>
      <c r="F1282"/>
      <c r="G1282"/>
      <c r="H1282"/>
      <c r="I1282"/>
      <c r="J1282"/>
      <c r="K1282"/>
    </row>
    <row r="1283" spans="1:11" x14ac:dyDescent="0.3">
      <c r="A1283"/>
      <c r="B1283"/>
      <c r="C1283"/>
      <c r="D1283"/>
      <c r="E1283"/>
      <c r="F1283"/>
      <c r="G1283"/>
      <c r="H1283"/>
      <c r="I1283"/>
      <c r="J1283"/>
      <c r="K1283"/>
    </row>
    <row r="1284" spans="1:11" x14ac:dyDescent="0.3">
      <c r="A1284"/>
      <c r="B1284"/>
      <c r="C1284"/>
      <c r="D1284"/>
      <c r="E1284"/>
      <c r="F1284"/>
      <c r="G1284"/>
      <c r="H1284"/>
      <c r="I1284"/>
      <c r="J1284"/>
      <c r="K1284"/>
    </row>
    <row r="1285" spans="1:11" x14ac:dyDescent="0.3">
      <c r="A1285"/>
      <c r="B1285"/>
      <c r="C1285"/>
      <c r="D1285"/>
      <c r="E1285"/>
      <c r="F1285"/>
      <c r="G1285"/>
      <c r="H1285"/>
      <c r="I1285"/>
      <c r="J1285"/>
      <c r="K1285"/>
    </row>
    <row r="1286" spans="1:11" x14ac:dyDescent="0.3">
      <c r="A1286"/>
      <c r="B1286"/>
      <c r="C1286"/>
      <c r="D1286"/>
      <c r="E1286"/>
      <c r="F1286"/>
      <c r="G1286"/>
      <c r="H1286"/>
      <c r="I1286"/>
      <c r="J1286"/>
      <c r="K1286"/>
    </row>
    <row r="1287" spans="1:11" x14ac:dyDescent="0.3">
      <c r="A1287"/>
      <c r="B1287"/>
      <c r="C1287"/>
      <c r="D1287"/>
      <c r="E1287"/>
      <c r="F1287"/>
      <c r="G1287"/>
      <c r="H1287"/>
      <c r="I1287"/>
      <c r="J1287"/>
      <c r="K1287"/>
    </row>
    <row r="1288" spans="1:11" x14ac:dyDescent="0.3">
      <c r="A1288"/>
      <c r="B1288"/>
      <c r="C1288"/>
      <c r="D1288"/>
      <c r="E1288"/>
      <c r="F1288"/>
      <c r="G1288"/>
      <c r="H1288"/>
      <c r="I1288"/>
      <c r="J1288"/>
      <c r="K1288"/>
    </row>
    <row r="1289" spans="1:11" x14ac:dyDescent="0.3">
      <c r="A1289"/>
      <c r="B1289"/>
      <c r="C1289"/>
      <c r="D1289"/>
      <c r="E1289"/>
      <c r="F1289"/>
      <c r="G1289"/>
      <c r="H1289"/>
      <c r="I1289"/>
      <c r="J1289"/>
      <c r="K1289"/>
    </row>
    <row r="1290" spans="1:11" x14ac:dyDescent="0.3">
      <c r="A1290"/>
      <c r="B1290"/>
      <c r="C1290"/>
      <c r="D1290"/>
      <c r="E1290"/>
      <c r="F1290"/>
      <c r="G1290"/>
      <c r="H1290"/>
      <c r="I1290"/>
      <c r="J1290"/>
      <c r="K1290"/>
    </row>
    <row r="1291" spans="1:11" x14ac:dyDescent="0.3">
      <c r="A1291"/>
      <c r="B1291"/>
      <c r="C1291"/>
      <c r="D1291"/>
      <c r="E1291"/>
      <c r="F1291"/>
      <c r="G1291"/>
      <c r="H1291"/>
      <c r="I1291"/>
      <c r="J1291"/>
      <c r="K1291"/>
    </row>
    <row r="1292" spans="1:11" x14ac:dyDescent="0.3">
      <c r="A1292"/>
      <c r="B1292"/>
      <c r="C1292"/>
      <c r="D1292"/>
      <c r="E1292"/>
      <c r="F1292"/>
      <c r="G1292"/>
      <c r="H1292"/>
      <c r="I1292"/>
      <c r="J1292"/>
      <c r="K1292"/>
    </row>
    <row r="1293" spans="1:11" x14ac:dyDescent="0.3">
      <c r="A1293"/>
      <c r="B1293"/>
      <c r="C1293"/>
      <c r="D1293"/>
      <c r="E1293"/>
      <c r="F1293"/>
      <c r="G1293"/>
      <c r="H1293"/>
      <c r="I1293"/>
      <c r="J1293"/>
      <c r="K1293"/>
    </row>
    <row r="1294" spans="1:11" x14ac:dyDescent="0.3">
      <c r="A1294"/>
      <c r="B1294"/>
      <c r="C1294"/>
      <c r="D1294"/>
      <c r="E1294"/>
      <c r="F1294"/>
      <c r="G1294"/>
      <c r="H1294"/>
      <c r="I1294"/>
      <c r="J1294"/>
      <c r="K1294"/>
    </row>
    <row r="1295" spans="1:11" x14ac:dyDescent="0.3">
      <c r="A1295"/>
      <c r="B1295"/>
      <c r="C1295"/>
      <c r="D1295"/>
      <c r="E1295"/>
      <c r="F1295"/>
      <c r="G1295"/>
      <c r="H1295"/>
      <c r="I1295"/>
      <c r="J1295"/>
      <c r="K1295"/>
    </row>
    <row r="1296" spans="1:11" x14ac:dyDescent="0.3">
      <c r="A1296"/>
      <c r="B1296"/>
      <c r="C1296"/>
      <c r="D1296"/>
      <c r="E1296"/>
      <c r="F1296"/>
      <c r="G1296"/>
      <c r="H1296"/>
      <c r="I1296"/>
      <c r="J1296"/>
      <c r="K1296"/>
    </row>
    <row r="1297" spans="1:11" x14ac:dyDescent="0.3">
      <c r="A1297"/>
      <c r="B1297"/>
      <c r="C1297"/>
      <c r="D1297"/>
      <c r="E1297"/>
      <c r="F1297"/>
      <c r="G1297"/>
      <c r="H1297"/>
      <c r="I1297"/>
      <c r="J1297"/>
      <c r="K1297"/>
    </row>
    <row r="1298" spans="1:11" x14ac:dyDescent="0.3">
      <c r="A1298"/>
      <c r="B1298"/>
      <c r="C1298"/>
      <c r="D1298"/>
      <c r="E1298"/>
      <c r="F1298"/>
      <c r="G1298"/>
      <c r="H1298"/>
      <c r="I1298"/>
      <c r="J1298"/>
      <c r="K1298"/>
    </row>
    <row r="1299" spans="1:11" x14ac:dyDescent="0.3">
      <c r="A1299"/>
      <c r="B1299"/>
      <c r="C1299"/>
      <c r="D1299"/>
      <c r="E1299"/>
      <c r="F1299"/>
      <c r="G1299"/>
      <c r="H1299"/>
      <c r="I1299"/>
      <c r="J1299"/>
      <c r="K1299"/>
    </row>
    <row r="1300" spans="1:11" x14ac:dyDescent="0.3">
      <c r="A1300"/>
      <c r="B1300"/>
      <c r="C1300"/>
      <c r="D1300"/>
      <c r="E1300"/>
      <c r="F1300"/>
      <c r="G1300"/>
      <c r="H1300"/>
      <c r="I1300"/>
      <c r="J1300"/>
      <c r="K1300"/>
    </row>
    <row r="1301" spans="1:11" x14ac:dyDescent="0.3">
      <c r="A1301"/>
      <c r="B1301"/>
      <c r="C1301"/>
      <c r="D1301"/>
      <c r="E1301"/>
      <c r="F1301"/>
      <c r="G1301"/>
      <c r="H1301"/>
      <c r="I1301"/>
      <c r="J1301"/>
      <c r="K1301"/>
    </row>
    <row r="1302" spans="1:11" x14ac:dyDescent="0.3">
      <c r="A1302"/>
      <c r="B1302"/>
      <c r="C1302"/>
      <c r="D1302"/>
      <c r="E1302"/>
      <c r="F1302"/>
      <c r="G1302"/>
      <c r="H1302"/>
      <c r="I1302"/>
      <c r="J1302"/>
      <c r="K1302"/>
    </row>
    <row r="1303" spans="1:11" x14ac:dyDescent="0.3">
      <c r="A1303"/>
      <c r="B1303"/>
      <c r="C1303"/>
      <c r="D1303"/>
      <c r="E1303"/>
      <c r="F1303"/>
      <c r="G1303"/>
      <c r="H1303"/>
      <c r="I1303"/>
      <c r="J1303"/>
      <c r="K1303"/>
    </row>
    <row r="1304" spans="1:11" x14ac:dyDescent="0.3">
      <c r="A1304"/>
      <c r="B1304"/>
      <c r="C1304"/>
      <c r="D1304"/>
      <c r="E1304"/>
      <c r="F1304"/>
      <c r="G1304"/>
      <c r="H1304"/>
      <c r="I1304"/>
      <c r="J1304"/>
      <c r="K1304"/>
    </row>
    <row r="1305" spans="1:11" x14ac:dyDescent="0.3">
      <c r="A1305"/>
      <c r="B1305"/>
      <c r="C1305"/>
      <c r="D1305"/>
      <c r="E1305"/>
      <c r="F1305"/>
      <c r="G1305"/>
      <c r="H1305"/>
      <c r="I1305"/>
      <c r="J1305"/>
      <c r="K1305"/>
    </row>
    <row r="1306" spans="1:11" x14ac:dyDescent="0.3">
      <c r="A1306"/>
      <c r="B1306"/>
      <c r="C1306"/>
      <c r="D1306"/>
      <c r="E1306"/>
      <c r="F1306"/>
      <c r="G1306"/>
      <c r="H1306"/>
      <c r="I1306"/>
      <c r="J1306"/>
      <c r="K1306"/>
    </row>
    <row r="1307" spans="1:11" x14ac:dyDescent="0.3">
      <c r="A1307"/>
      <c r="B1307"/>
      <c r="C1307"/>
      <c r="D1307"/>
      <c r="E1307"/>
      <c r="F1307"/>
      <c r="G1307"/>
      <c r="H1307"/>
      <c r="I1307"/>
      <c r="J1307"/>
      <c r="K1307"/>
    </row>
    <row r="1308" spans="1:11" x14ac:dyDescent="0.3">
      <c r="A1308"/>
      <c r="B1308"/>
      <c r="C1308"/>
      <c r="D1308"/>
      <c r="E1308"/>
      <c r="F1308"/>
      <c r="G1308"/>
      <c r="H1308"/>
      <c r="I1308"/>
      <c r="J1308"/>
      <c r="K1308"/>
    </row>
    <row r="1309" spans="1:11" x14ac:dyDescent="0.3">
      <c r="A1309"/>
      <c r="B1309"/>
      <c r="C1309"/>
      <c r="D1309"/>
      <c r="E1309"/>
      <c r="F1309"/>
      <c r="G1309"/>
      <c r="H1309"/>
      <c r="I1309"/>
      <c r="J1309"/>
      <c r="K1309"/>
    </row>
    <row r="1310" spans="1:11" x14ac:dyDescent="0.3">
      <c r="A1310"/>
      <c r="B1310"/>
      <c r="C1310"/>
      <c r="D1310"/>
      <c r="E1310"/>
      <c r="F1310"/>
      <c r="G1310"/>
      <c r="H1310"/>
      <c r="I1310"/>
      <c r="J1310"/>
      <c r="K1310"/>
    </row>
    <row r="1311" spans="1:11" x14ac:dyDescent="0.3">
      <c r="A1311"/>
      <c r="B1311"/>
      <c r="C1311"/>
      <c r="D1311"/>
      <c r="E1311"/>
      <c r="F1311"/>
      <c r="G1311"/>
      <c r="H1311"/>
      <c r="I1311"/>
      <c r="J1311"/>
      <c r="K1311"/>
    </row>
    <row r="1312" spans="1:11" x14ac:dyDescent="0.3">
      <c r="A1312"/>
      <c r="B1312"/>
      <c r="C1312"/>
      <c r="D1312"/>
      <c r="E1312"/>
      <c r="F1312"/>
      <c r="G1312"/>
      <c r="H1312"/>
      <c r="I1312"/>
      <c r="J1312"/>
      <c r="K1312"/>
    </row>
    <row r="1313" spans="1:11" x14ac:dyDescent="0.3">
      <c r="A1313"/>
      <c r="B1313"/>
      <c r="C1313"/>
      <c r="D1313"/>
      <c r="E1313"/>
      <c r="F1313"/>
      <c r="G1313"/>
      <c r="H1313"/>
      <c r="I1313"/>
      <c r="J1313"/>
      <c r="K1313"/>
    </row>
    <row r="1314" spans="1:11" x14ac:dyDescent="0.3">
      <c r="A1314"/>
      <c r="B1314"/>
      <c r="C1314"/>
      <c r="D1314"/>
      <c r="E1314"/>
      <c r="F1314"/>
      <c r="G1314"/>
      <c r="H1314"/>
      <c r="I1314"/>
      <c r="J1314"/>
      <c r="K1314"/>
    </row>
    <row r="1315" spans="1:11" x14ac:dyDescent="0.3">
      <c r="A1315"/>
      <c r="B1315"/>
      <c r="C1315"/>
      <c r="D1315"/>
      <c r="E1315"/>
      <c r="F1315"/>
      <c r="G1315"/>
      <c r="H1315"/>
      <c r="I1315"/>
      <c r="J1315"/>
      <c r="K1315"/>
    </row>
    <row r="1316" spans="1:11" x14ac:dyDescent="0.3">
      <c r="A1316"/>
      <c r="B1316"/>
      <c r="C1316"/>
      <c r="D1316"/>
      <c r="E1316"/>
      <c r="F1316"/>
      <c r="G1316"/>
      <c r="H1316"/>
      <c r="I1316"/>
      <c r="J1316"/>
      <c r="K1316"/>
    </row>
    <row r="1317" spans="1:11" x14ac:dyDescent="0.3">
      <c r="A1317"/>
      <c r="B1317"/>
      <c r="C1317"/>
      <c r="D1317"/>
      <c r="E1317"/>
      <c r="F1317"/>
      <c r="G1317"/>
      <c r="H1317"/>
      <c r="I1317"/>
      <c r="J1317"/>
      <c r="K1317"/>
    </row>
    <row r="1318" spans="1:11" x14ac:dyDescent="0.3">
      <c r="A1318"/>
      <c r="B1318"/>
      <c r="C1318"/>
      <c r="D1318"/>
      <c r="E1318"/>
      <c r="F1318"/>
      <c r="G1318"/>
      <c r="H1318"/>
      <c r="I1318"/>
      <c r="J1318"/>
      <c r="K1318"/>
    </row>
    <row r="1319" spans="1:11" x14ac:dyDescent="0.3">
      <c r="A1319"/>
      <c r="B1319"/>
      <c r="C1319"/>
      <c r="D1319"/>
      <c r="E1319"/>
      <c r="F1319"/>
      <c r="G1319"/>
      <c r="H1319"/>
      <c r="I1319"/>
      <c r="J1319"/>
      <c r="K1319"/>
    </row>
    <row r="1320" spans="1:11" x14ac:dyDescent="0.3">
      <c r="A1320"/>
      <c r="B1320"/>
      <c r="C1320"/>
      <c r="D1320"/>
      <c r="E1320"/>
      <c r="F1320"/>
      <c r="G1320"/>
      <c r="H1320"/>
      <c r="I1320"/>
      <c r="J1320"/>
      <c r="K1320"/>
    </row>
    <row r="1321" spans="1:11" x14ac:dyDescent="0.3">
      <c r="A1321"/>
      <c r="B1321"/>
      <c r="C1321"/>
      <c r="D1321"/>
      <c r="E1321"/>
      <c r="F1321"/>
      <c r="G1321"/>
      <c r="H1321"/>
      <c r="I1321"/>
      <c r="J1321"/>
      <c r="K1321"/>
    </row>
    <row r="1322" spans="1:11" x14ac:dyDescent="0.3">
      <c r="A1322"/>
      <c r="B1322"/>
      <c r="C1322"/>
      <c r="D1322"/>
      <c r="E1322"/>
      <c r="F1322"/>
      <c r="G1322"/>
      <c r="H1322"/>
      <c r="I1322"/>
      <c r="J1322"/>
      <c r="K1322"/>
    </row>
    <row r="1323" spans="1:11" x14ac:dyDescent="0.3">
      <c r="A1323"/>
      <c r="B1323"/>
      <c r="C1323"/>
      <c r="D1323"/>
      <c r="E1323"/>
      <c r="F1323"/>
      <c r="G1323"/>
      <c r="H1323"/>
      <c r="I1323"/>
      <c r="J1323"/>
      <c r="K1323"/>
    </row>
    <row r="1324" spans="1:11" x14ac:dyDescent="0.3">
      <c r="A1324"/>
      <c r="B1324"/>
      <c r="C1324"/>
      <c r="D1324"/>
      <c r="E1324"/>
      <c r="F1324"/>
      <c r="G1324"/>
      <c r="H1324"/>
      <c r="I1324"/>
      <c r="J1324"/>
      <c r="K1324"/>
    </row>
    <row r="1325" spans="1:11" x14ac:dyDescent="0.3">
      <c r="A1325"/>
      <c r="B1325"/>
      <c r="C1325"/>
      <c r="D1325"/>
      <c r="E1325"/>
      <c r="F1325"/>
      <c r="G1325"/>
      <c r="H1325"/>
      <c r="I1325"/>
      <c r="J1325"/>
      <c r="K1325"/>
    </row>
    <row r="1326" spans="1:11" x14ac:dyDescent="0.3">
      <c r="A1326"/>
      <c r="B1326"/>
      <c r="C1326"/>
      <c r="D1326"/>
      <c r="E1326"/>
      <c r="F1326"/>
      <c r="G1326"/>
      <c r="H1326"/>
      <c r="I1326"/>
      <c r="J1326"/>
      <c r="K1326"/>
    </row>
    <row r="1327" spans="1:11" x14ac:dyDescent="0.3">
      <c r="A1327"/>
      <c r="B1327"/>
      <c r="C1327"/>
      <c r="D1327"/>
      <c r="E1327"/>
      <c r="F1327"/>
      <c r="G1327"/>
      <c r="H1327"/>
      <c r="I1327"/>
      <c r="J1327"/>
      <c r="K1327"/>
    </row>
    <row r="1328" spans="1:11" x14ac:dyDescent="0.3">
      <c r="A1328"/>
      <c r="B1328"/>
      <c r="C1328"/>
      <c r="D1328"/>
      <c r="E1328"/>
      <c r="F1328"/>
      <c r="G1328"/>
      <c r="H1328"/>
      <c r="I1328"/>
      <c r="J1328"/>
      <c r="K1328"/>
    </row>
    <row r="1329" spans="1:11" x14ac:dyDescent="0.3">
      <c r="A1329"/>
      <c r="B1329"/>
      <c r="C1329"/>
      <c r="D1329"/>
      <c r="E1329"/>
      <c r="F1329"/>
      <c r="G1329"/>
      <c r="H1329"/>
      <c r="I1329"/>
      <c r="J1329"/>
      <c r="K1329"/>
    </row>
    <row r="1330" spans="1:11" x14ac:dyDescent="0.3">
      <c r="A1330"/>
      <c r="B1330"/>
      <c r="C1330"/>
      <c r="D1330"/>
      <c r="E1330"/>
      <c r="F1330"/>
      <c r="G1330"/>
      <c r="H1330"/>
      <c r="I1330"/>
      <c r="J1330"/>
      <c r="K1330"/>
    </row>
    <row r="1331" spans="1:11" x14ac:dyDescent="0.3">
      <c r="A1331"/>
      <c r="B1331"/>
      <c r="C1331"/>
      <c r="D1331"/>
      <c r="E1331"/>
      <c r="F1331"/>
      <c r="G1331"/>
      <c r="H1331"/>
      <c r="I1331"/>
      <c r="J1331"/>
      <c r="K1331"/>
    </row>
    <row r="1332" spans="1:11" x14ac:dyDescent="0.3">
      <c r="A1332"/>
      <c r="B1332"/>
      <c r="C1332"/>
      <c r="D1332"/>
      <c r="E1332"/>
      <c r="F1332"/>
      <c r="G1332"/>
      <c r="H1332"/>
      <c r="I1332"/>
      <c r="J1332"/>
      <c r="K1332"/>
    </row>
    <row r="1333" spans="1:11" x14ac:dyDescent="0.3">
      <c r="A1333"/>
      <c r="B1333"/>
      <c r="C1333"/>
      <c r="D1333"/>
      <c r="E1333"/>
      <c r="F1333"/>
      <c r="G1333"/>
      <c r="H1333"/>
      <c r="I1333"/>
      <c r="J1333"/>
      <c r="K1333"/>
    </row>
    <row r="1334" spans="1:11" x14ac:dyDescent="0.3">
      <c r="A1334"/>
      <c r="B1334"/>
      <c r="C1334"/>
      <c r="D1334"/>
      <c r="E1334"/>
      <c r="F1334"/>
      <c r="G1334"/>
      <c r="H1334"/>
      <c r="I1334"/>
      <c r="J1334"/>
      <c r="K1334"/>
    </row>
    <row r="1335" spans="1:11" x14ac:dyDescent="0.3">
      <c r="A1335"/>
      <c r="B1335"/>
      <c r="C1335"/>
      <c r="D1335"/>
      <c r="E1335"/>
      <c r="F1335"/>
      <c r="G1335"/>
      <c r="H1335"/>
      <c r="I1335"/>
      <c r="J1335"/>
      <c r="K1335"/>
    </row>
    <row r="1336" spans="1:11" x14ac:dyDescent="0.3">
      <c r="A1336"/>
      <c r="B1336"/>
      <c r="C1336"/>
      <c r="D1336"/>
      <c r="E1336"/>
      <c r="F1336"/>
      <c r="G1336"/>
      <c r="H1336"/>
      <c r="I1336"/>
      <c r="J1336"/>
      <c r="K1336"/>
    </row>
    <row r="1337" spans="1:11" x14ac:dyDescent="0.3">
      <c r="A1337"/>
      <c r="B1337"/>
      <c r="C1337"/>
      <c r="D1337"/>
      <c r="E1337"/>
      <c r="F1337"/>
      <c r="G1337"/>
      <c r="H1337"/>
      <c r="I1337"/>
      <c r="J1337"/>
      <c r="K1337"/>
    </row>
    <row r="1338" spans="1:11" x14ac:dyDescent="0.3">
      <c r="A1338"/>
      <c r="B1338"/>
      <c r="C1338"/>
      <c r="D1338"/>
      <c r="E1338"/>
      <c r="F1338"/>
      <c r="G1338"/>
      <c r="H1338"/>
      <c r="I1338"/>
      <c r="J1338"/>
      <c r="K1338"/>
    </row>
    <row r="1339" spans="1:11" x14ac:dyDescent="0.3">
      <c r="A1339"/>
      <c r="B1339"/>
      <c r="C1339"/>
      <c r="D1339"/>
      <c r="E1339"/>
      <c r="F1339"/>
      <c r="G1339"/>
      <c r="H1339"/>
      <c r="I1339"/>
      <c r="J1339"/>
      <c r="K1339"/>
    </row>
    <row r="1340" spans="1:11" x14ac:dyDescent="0.3">
      <c r="A1340"/>
      <c r="B1340"/>
      <c r="C1340"/>
      <c r="D1340"/>
      <c r="E1340"/>
      <c r="F1340"/>
      <c r="G1340"/>
      <c r="H1340"/>
      <c r="I1340"/>
      <c r="J1340"/>
      <c r="K1340"/>
    </row>
    <row r="1341" spans="1:11" x14ac:dyDescent="0.3">
      <c r="A1341"/>
      <c r="B1341"/>
      <c r="C1341"/>
      <c r="D1341"/>
      <c r="E1341"/>
      <c r="F1341"/>
      <c r="G1341"/>
      <c r="H1341"/>
      <c r="I1341"/>
      <c r="J1341"/>
      <c r="K1341"/>
    </row>
    <row r="1342" spans="1:11" x14ac:dyDescent="0.3">
      <c r="A1342"/>
      <c r="B1342"/>
      <c r="C1342"/>
      <c r="D1342"/>
      <c r="E1342"/>
      <c r="F1342"/>
      <c r="G1342"/>
      <c r="H1342"/>
      <c r="I1342"/>
      <c r="J1342"/>
      <c r="K1342"/>
    </row>
    <row r="1343" spans="1:11" x14ac:dyDescent="0.3">
      <c r="A1343"/>
      <c r="B1343"/>
      <c r="C1343"/>
      <c r="D1343"/>
      <c r="E1343"/>
      <c r="F1343"/>
      <c r="G1343"/>
      <c r="H1343"/>
      <c r="I1343"/>
      <c r="J1343"/>
      <c r="K1343"/>
    </row>
    <row r="1344" spans="1:11" x14ac:dyDescent="0.3">
      <c r="A1344"/>
      <c r="B1344"/>
      <c r="C1344"/>
      <c r="D1344"/>
      <c r="E1344"/>
      <c r="F1344"/>
      <c r="G1344"/>
      <c r="H1344"/>
      <c r="I1344"/>
      <c r="J1344"/>
      <c r="K1344"/>
    </row>
    <row r="1345" spans="1:11" x14ac:dyDescent="0.3">
      <c r="A1345"/>
      <c r="B1345"/>
      <c r="C1345"/>
      <c r="D1345"/>
      <c r="E1345"/>
      <c r="F1345"/>
      <c r="G1345"/>
      <c r="H1345"/>
      <c r="I1345"/>
      <c r="J1345"/>
      <c r="K1345"/>
    </row>
    <row r="1346" spans="1:11" x14ac:dyDescent="0.3">
      <c r="A1346"/>
      <c r="B1346"/>
      <c r="C1346"/>
      <c r="D1346"/>
      <c r="E1346"/>
      <c r="F1346"/>
      <c r="G1346"/>
      <c r="H1346"/>
      <c r="I1346"/>
      <c r="J1346"/>
      <c r="K1346"/>
    </row>
    <row r="1347" spans="1:11" x14ac:dyDescent="0.3">
      <c r="A1347"/>
      <c r="B1347"/>
      <c r="C1347"/>
      <c r="D1347"/>
      <c r="E1347"/>
      <c r="F1347"/>
      <c r="G1347"/>
      <c r="H1347"/>
      <c r="I1347"/>
      <c r="J1347"/>
      <c r="K1347"/>
    </row>
    <row r="1348" spans="1:11" x14ac:dyDescent="0.3">
      <c r="A1348"/>
      <c r="B1348"/>
      <c r="C1348"/>
      <c r="D1348"/>
      <c r="E1348"/>
      <c r="F1348"/>
      <c r="G1348"/>
      <c r="H1348"/>
      <c r="I1348"/>
      <c r="J1348"/>
      <c r="K1348"/>
    </row>
    <row r="1349" spans="1:11" x14ac:dyDescent="0.3">
      <c r="A1349"/>
      <c r="B1349"/>
      <c r="C1349"/>
      <c r="D1349"/>
      <c r="E1349"/>
      <c r="F1349"/>
      <c r="G1349"/>
      <c r="H1349"/>
      <c r="I1349"/>
      <c r="J1349"/>
      <c r="K1349"/>
    </row>
    <row r="1350" spans="1:11" x14ac:dyDescent="0.3">
      <c r="A1350"/>
      <c r="B1350"/>
      <c r="C1350"/>
      <c r="D1350"/>
      <c r="E1350"/>
      <c r="F1350"/>
      <c r="G1350"/>
      <c r="H1350"/>
      <c r="I1350"/>
      <c r="J1350"/>
      <c r="K1350"/>
    </row>
    <row r="1351" spans="1:11" x14ac:dyDescent="0.3">
      <c r="A1351"/>
      <c r="B1351"/>
      <c r="C1351"/>
      <c r="D1351"/>
      <c r="E1351"/>
      <c r="F1351"/>
      <c r="G1351"/>
      <c r="H1351"/>
      <c r="I1351"/>
      <c r="J1351"/>
      <c r="K1351"/>
    </row>
    <row r="1352" spans="1:11" x14ac:dyDescent="0.3">
      <c r="A1352"/>
      <c r="B1352"/>
      <c r="C1352"/>
      <c r="D1352"/>
      <c r="E1352"/>
      <c r="F1352"/>
      <c r="G1352"/>
      <c r="H1352"/>
      <c r="I1352"/>
      <c r="J1352"/>
      <c r="K1352"/>
    </row>
    <row r="1353" spans="1:11" x14ac:dyDescent="0.3">
      <c r="A1353"/>
      <c r="B1353"/>
      <c r="C1353"/>
      <c r="D1353"/>
      <c r="E1353"/>
      <c r="F1353"/>
      <c r="G1353"/>
      <c r="H1353"/>
      <c r="I1353"/>
      <c r="J1353"/>
      <c r="K1353"/>
    </row>
    <row r="1354" spans="1:11" x14ac:dyDescent="0.3">
      <c r="A1354"/>
      <c r="B1354"/>
      <c r="C1354"/>
      <c r="D1354"/>
      <c r="E1354"/>
      <c r="F1354"/>
      <c r="G1354"/>
      <c r="H1354"/>
      <c r="I1354"/>
      <c r="J1354"/>
      <c r="K1354"/>
    </row>
    <row r="1355" spans="1:11" x14ac:dyDescent="0.3">
      <c r="A1355"/>
      <c r="B1355"/>
      <c r="C1355"/>
      <c r="D1355"/>
      <c r="E1355"/>
      <c r="F1355"/>
      <c r="G1355"/>
      <c r="H1355"/>
      <c r="I1355"/>
      <c r="J1355"/>
      <c r="K1355"/>
    </row>
    <row r="1356" spans="1:11" x14ac:dyDescent="0.3">
      <c r="A1356"/>
      <c r="B1356"/>
      <c r="C1356"/>
      <c r="D1356"/>
      <c r="E1356"/>
      <c r="F1356"/>
      <c r="G1356"/>
      <c r="H1356"/>
      <c r="I1356"/>
      <c r="J1356"/>
      <c r="K1356"/>
    </row>
    <row r="1357" spans="1:11" x14ac:dyDescent="0.3">
      <c r="A1357"/>
      <c r="B1357"/>
      <c r="C1357"/>
      <c r="D1357"/>
      <c r="E1357"/>
      <c r="F1357"/>
      <c r="G1357"/>
      <c r="H1357"/>
      <c r="I1357"/>
      <c r="J1357"/>
      <c r="K1357"/>
    </row>
    <row r="1358" spans="1:11" x14ac:dyDescent="0.3">
      <c r="A1358"/>
      <c r="B1358"/>
      <c r="C1358"/>
      <c r="D1358"/>
      <c r="E1358"/>
      <c r="F1358"/>
      <c r="G1358"/>
      <c r="H1358"/>
      <c r="I1358"/>
      <c r="J1358"/>
      <c r="K1358"/>
    </row>
    <row r="1359" spans="1:11" x14ac:dyDescent="0.3">
      <c r="A1359"/>
      <c r="B1359"/>
      <c r="C1359"/>
      <c r="D1359"/>
      <c r="E1359"/>
      <c r="F1359"/>
      <c r="G1359"/>
      <c r="H1359"/>
      <c r="I1359"/>
      <c r="J1359"/>
      <c r="K1359"/>
    </row>
    <row r="1360" spans="1:11" x14ac:dyDescent="0.3">
      <c r="A1360"/>
      <c r="B1360"/>
      <c r="C1360"/>
      <c r="D1360"/>
      <c r="E1360"/>
      <c r="F1360"/>
      <c r="G1360"/>
      <c r="H1360"/>
      <c r="I1360"/>
      <c r="J1360"/>
      <c r="K1360"/>
    </row>
    <row r="1361" spans="1:11" x14ac:dyDescent="0.3">
      <c r="A1361"/>
      <c r="B1361"/>
      <c r="C1361"/>
      <c r="D1361"/>
      <c r="E1361"/>
      <c r="F1361"/>
      <c r="G1361"/>
      <c r="H1361"/>
      <c r="I1361"/>
      <c r="J1361"/>
      <c r="K1361"/>
    </row>
    <row r="1362" spans="1:11" x14ac:dyDescent="0.3">
      <c r="A1362"/>
      <c r="B1362"/>
      <c r="C1362"/>
      <c r="D1362"/>
      <c r="E1362"/>
      <c r="F1362"/>
      <c r="G1362"/>
      <c r="H1362"/>
      <c r="I1362"/>
      <c r="J1362"/>
      <c r="K1362"/>
    </row>
    <row r="1363" spans="1:11" x14ac:dyDescent="0.3">
      <c r="A1363"/>
      <c r="B1363"/>
      <c r="C1363"/>
      <c r="D1363"/>
      <c r="E1363"/>
      <c r="F1363"/>
      <c r="G1363"/>
      <c r="H1363"/>
      <c r="I1363"/>
      <c r="J1363"/>
      <c r="K1363"/>
    </row>
    <row r="1364" spans="1:11" x14ac:dyDescent="0.3">
      <c r="A1364"/>
      <c r="B1364"/>
      <c r="C1364"/>
      <c r="D1364"/>
      <c r="E1364"/>
      <c r="F1364"/>
      <c r="G1364"/>
      <c r="H1364"/>
      <c r="I1364"/>
      <c r="J1364"/>
      <c r="K1364"/>
    </row>
    <row r="1365" spans="1:11" x14ac:dyDescent="0.3">
      <c r="A1365"/>
      <c r="B1365"/>
      <c r="C1365"/>
      <c r="D1365"/>
      <c r="E1365"/>
      <c r="F1365"/>
      <c r="G1365"/>
      <c r="H1365"/>
      <c r="I1365"/>
      <c r="J1365"/>
      <c r="K1365"/>
    </row>
    <row r="1366" spans="1:11" x14ac:dyDescent="0.3">
      <c r="A1366"/>
      <c r="B1366"/>
      <c r="C1366"/>
      <c r="D1366"/>
      <c r="E1366"/>
      <c r="F1366"/>
      <c r="G1366"/>
      <c r="H1366"/>
      <c r="I1366"/>
      <c r="J1366"/>
      <c r="K1366"/>
    </row>
    <row r="1367" spans="1:11" x14ac:dyDescent="0.3">
      <c r="A1367"/>
      <c r="B1367"/>
      <c r="C1367"/>
      <c r="D1367"/>
      <c r="E1367"/>
      <c r="F1367"/>
      <c r="G1367"/>
      <c r="H1367"/>
      <c r="I1367"/>
      <c r="J1367"/>
      <c r="K1367"/>
    </row>
    <row r="1368" spans="1:11" x14ac:dyDescent="0.3">
      <c r="A1368"/>
      <c r="B1368"/>
      <c r="C1368"/>
      <c r="D1368"/>
      <c r="E1368"/>
      <c r="F1368"/>
      <c r="G1368"/>
      <c r="H1368"/>
      <c r="I1368"/>
      <c r="J1368"/>
      <c r="K1368"/>
    </row>
    <row r="1369" spans="1:11" x14ac:dyDescent="0.3">
      <c r="A1369"/>
      <c r="B1369"/>
      <c r="C1369"/>
      <c r="D1369"/>
      <c r="E1369"/>
      <c r="F1369"/>
      <c r="G1369"/>
      <c r="H1369"/>
      <c r="I1369"/>
      <c r="J1369"/>
      <c r="K1369"/>
    </row>
    <row r="1370" spans="1:11" x14ac:dyDescent="0.3">
      <c r="A1370"/>
      <c r="B1370"/>
      <c r="C1370"/>
      <c r="D1370"/>
      <c r="E1370"/>
      <c r="F1370"/>
      <c r="G1370"/>
      <c r="H1370"/>
      <c r="I1370"/>
      <c r="J1370"/>
      <c r="K1370"/>
    </row>
    <row r="1371" spans="1:11" x14ac:dyDescent="0.3">
      <c r="A1371"/>
      <c r="B1371"/>
      <c r="C1371"/>
      <c r="D1371"/>
      <c r="E1371"/>
      <c r="F1371"/>
      <c r="G1371"/>
      <c r="H1371"/>
      <c r="I1371"/>
      <c r="J1371"/>
      <c r="K1371"/>
    </row>
    <row r="1372" spans="1:11" x14ac:dyDescent="0.3">
      <c r="A1372"/>
      <c r="B1372"/>
      <c r="C1372"/>
      <c r="D1372"/>
      <c r="E1372"/>
      <c r="F1372"/>
      <c r="G1372"/>
      <c r="H1372"/>
      <c r="I1372"/>
      <c r="J1372"/>
      <c r="K1372"/>
    </row>
    <row r="1373" spans="1:11" x14ac:dyDescent="0.3">
      <c r="A1373"/>
      <c r="B1373"/>
      <c r="C1373"/>
      <c r="D1373"/>
      <c r="E1373"/>
      <c r="F1373"/>
      <c r="G1373"/>
      <c r="H1373"/>
      <c r="I1373"/>
      <c r="J1373"/>
      <c r="K1373"/>
    </row>
    <row r="1374" spans="1:11" x14ac:dyDescent="0.3">
      <c r="A1374"/>
      <c r="B1374"/>
      <c r="C1374"/>
      <c r="D1374"/>
      <c r="E1374"/>
      <c r="F1374"/>
      <c r="G1374"/>
      <c r="H1374"/>
      <c r="I1374"/>
      <c r="J1374"/>
      <c r="K1374"/>
    </row>
    <row r="1375" spans="1:11" x14ac:dyDescent="0.3">
      <c r="A1375"/>
      <c r="B1375"/>
      <c r="C1375"/>
      <c r="D1375"/>
      <c r="E1375"/>
      <c r="F1375"/>
      <c r="G1375"/>
      <c r="H1375"/>
      <c r="I1375"/>
      <c r="J1375"/>
      <c r="K1375"/>
    </row>
    <row r="1376" spans="1:11" x14ac:dyDescent="0.3">
      <c r="A1376"/>
      <c r="B1376"/>
      <c r="C1376"/>
      <c r="D1376"/>
      <c r="E1376"/>
      <c r="F1376"/>
      <c r="G1376"/>
      <c r="H1376"/>
      <c r="I1376"/>
      <c r="J1376"/>
      <c r="K1376"/>
    </row>
    <row r="1377" spans="1:11" x14ac:dyDescent="0.3">
      <c r="A1377"/>
      <c r="B1377"/>
      <c r="C1377"/>
      <c r="D1377"/>
      <c r="E1377"/>
      <c r="F1377"/>
      <c r="G1377"/>
      <c r="H1377"/>
      <c r="I1377"/>
      <c r="J1377"/>
      <c r="K1377"/>
    </row>
    <row r="1378" spans="1:11" x14ac:dyDescent="0.3">
      <c r="A1378"/>
      <c r="B1378"/>
      <c r="C1378"/>
      <c r="D1378"/>
      <c r="E1378"/>
      <c r="F1378"/>
      <c r="G1378"/>
      <c r="H1378"/>
      <c r="I1378"/>
      <c r="J1378"/>
      <c r="K1378"/>
    </row>
    <row r="1379" spans="1:11" x14ac:dyDescent="0.3">
      <c r="A1379"/>
      <c r="B1379"/>
      <c r="C1379"/>
      <c r="D1379"/>
      <c r="E1379"/>
      <c r="F1379"/>
      <c r="G1379"/>
      <c r="H1379"/>
      <c r="I1379"/>
      <c r="J1379"/>
      <c r="K1379"/>
    </row>
    <row r="1380" spans="1:11" x14ac:dyDescent="0.3">
      <c r="A1380"/>
      <c r="B1380"/>
      <c r="C1380"/>
      <c r="D1380"/>
      <c r="E1380"/>
      <c r="F1380"/>
      <c r="G1380"/>
      <c r="H1380"/>
      <c r="I1380"/>
      <c r="J1380"/>
      <c r="K1380"/>
    </row>
    <row r="1381" spans="1:11" x14ac:dyDescent="0.3">
      <c r="A1381"/>
      <c r="B1381"/>
      <c r="C1381"/>
      <c r="D1381"/>
      <c r="E1381"/>
      <c r="F1381"/>
      <c r="G1381"/>
      <c r="H1381"/>
      <c r="I1381"/>
      <c r="J1381"/>
      <c r="K1381"/>
    </row>
    <row r="1382" spans="1:11" x14ac:dyDescent="0.3">
      <c r="A1382"/>
      <c r="B1382"/>
      <c r="C1382"/>
      <c r="D1382"/>
      <c r="E1382"/>
      <c r="F1382"/>
      <c r="G1382"/>
      <c r="H1382"/>
      <c r="I1382"/>
      <c r="J1382"/>
      <c r="K1382"/>
    </row>
    <row r="1383" spans="1:11" x14ac:dyDescent="0.3">
      <c r="A1383"/>
      <c r="B1383"/>
      <c r="C1383"/>
      <c r="D1383"/>
      <c r="E1383"/>
      <c r="F1383"/>
      <c r="G1383"/>
      <c r="H1383"/>
      <c r="I1383"/>
      <c r="J1383"/>
      <c r="K1383"/>
    </row>
    <row r="1384" spans="1:11" x14ac:dyDescent="0.3">
      <c r="A1384"/>
      <c r="B1384"/>
      <c r="C1384"/>
      <c r="D1384"/>
      <c r="E1384"/>
      <c r="F1384"/>
      <c r="G1384"/>
      <c r="H1384"/>
      <c r="I1384"/>
      <c r="J1384"/>
      <c r="K1384"/>
    </row>
    <row r="1385" spans="1:11" x14ac:dyDescent="0.3">
      <c r="A1385"/>
      <c r="B1385"/>
      <c r="C1385"/>
      <c r="D1385"/>
      <c r="E1385"/>
      <c r="F1385"/>
      <c r="G1385"/>
      <c r="H1385"/>
      <c r="I1385"/>
      <c r="J1385"/>
      <c r="K1385"/>
    </row>
    <row r="1386" spans="1:11" x14ac:dyDescent="0.3">
      <c r="A1386"/>
      <c r="B1386"/>
      <c r="C1386"/>
      <c r="D1386"/>
      <c r="E1386"/>
      <c r="F1386"/>
      <c r="G1386"/>
      <c r="H1386"/>
      <c r="I1386"/>
      <c r="J1386"/>
      <c r="K1386"/>
    </row>
    <row r="1387" spans="1:11" x14ac:dyDescent="0.3">
      <c r="A1387"/>
      <c r="B1387"/>
      <c r="C1387"/>
      <c r="D1387"/>
      <c r="E1387"/>
      <c r="F1387"/>
      <c r="G1387"/>
      <c r="H1387"/>
      <c r="I1387"/>
      <c r="J1387"/>
      <c r="K1387"/>
    </row>
    <row r="1388" spans="1:11" x14ac:dyDescent="0.3">
      <c r="A1388"/>
      <c r="B1388"/>
      <c r="C1388"/>
      <c r="D1388"/>
      <c r="E1388"/>
      <c r="F1388"/>
      <c r="G1388"/>
      <c r="H1388"/>
      <c r="I1388"/>
      <c r="J1388"/>
      <c r="K1388"/>
    </row>
    <row r="1389" spans="1:11" x14ac:dyDescent="0.3">
      <c r="A1389"/>
      <c r="B1389"/>
      <c r="C1389"/>
      <c r="D1389"/>
      <c r="E1389"/>
      <c r="F1389"/>
      <c r="G1389"/>
      <c r="H1389"/>
      <c r="I1389"/>
      <c r="J1389"/>
      <c r="K1389"/>
    </row>
    <row r="1390" spans="1:11" x14ac:dyDescent="0.3">
      <c r="A1390"/>
      <c r="B1390"/>
      <c r="C1390"/>
      <c r="D1390"/>
      <c r="E1390"/>
      <c r="F1390"/>
      <c r="G1390"/>
      <c r="H1390"/>
      <c r="I1390"/>
      <c r="J1390"/>
      <c r="K1390"/>
    </row>
    <row r="1391" spans="1:11" x14ac:dyDescent="0.3">
      <c r="A1391"/>
      <c r="B1391"/>
      <c r="C1391"/>
      <c r="D1391"/>
      <c r="E1391"/>
      <c r="F1391"/>
      <c r="G1391"/>
      <c r="H1391"/>
      <c r="I1391"/>
      <c r="J1391"/>
      <c r="K1391"/>
    </row>
    <row r="1392" spans="1:11" x14ac:dyDescent="0.3">
      <c r="A1392"/>
      <c r="B1392"/>
      <c r="C1392"/>
      <c r="D1392"/>
      <c r="E1392"/>
      <c r="F1392"/>
      <c r="G1392"/>
      <c r="H1392"/>
      <c r="I1392"/>
      <c r="J1392"/>
      <c r="K1392"/>
    </row>
    <row r="1393" spans="1:11" x14ac:dyDescent="0.3">
      <c r="A1393"/>
      <c r="B1393"/>
      <c r="C1393"/>
      <c r="D1393"/>
      <c r="E1393"/>
      <c r="F1393"/>
      <c r="G1393"/>
      <c r="H1393"/>
      <c r="I1393"/>
      <c r="J1393"/>
      <c r="K1393"/>
    </row>
    <row r="1394" spans="1:11" x14ac:dyDescent="0.3">
      <c r="A1394"/>
      <c r="B1394"/>
      <c r="C1394"/>
      <c r="D1394"/>
      <c r="E1394"/>
      <c r="F1394"/>
      <c r="G1394"/>
      <c r="H1394"/>
      <c r="I1394"/>
      <c r="J1394"/>
      <c r="K1394"/>
    </row>
    <row r="1395" spans="1:11" x14ac:dyDescent="0.3">
      <c r="A1395"/>
      <c r="B1395"/>
      <c r="C1395"/>
      <c r="D1395"/>
      <c r="E1395"/>
      <c r="F1395"/>
      <c r="G1395"/>
      <c r="H1395"/>
      <c r="I1395"/>
      <c r="J1395"/>
      <c r="K1395"/>
    </row>
    <row r="1396" spans="1:11" x14ac:dyDescent="0.3">
      <c r="A1396"/>
      <c r="B1396"/>
      <c r="C1396"/>
      <c r="D1396"/>
      <c r="E1396"/>
      <c r="F1396"/>
      <c r="G1396"/>
      <c r="H1396"/>
      <c r="I1396"/>
      <c r="J1396"/>
      <c r="K1396"/>
    </row>
    <row r="1397" spans="1:11" x14ac:dyDescent="0.3">
      <c r="A1397"/>
      <c r="B1397"/>
      <c r="C1397"/>
      <c r="D1397"/>
      <c r="E1397"/>
      <c r="F1397"/>
      <c r="G1397"/>
      <c r="H1397"/>
      <c r="I1397"/>
      <c r="J1397"/>
      <c r="K1397"/>
    </row>
    <row r="1398" spans="1:11" x14ac:dyDescent="0.3">
      <c r="A1398"/>
      <c r="B1398"/>
      <c r="C1398"/>
      <c r="D1398"/>
      <c r="E1398"/>
      <c r="F1398"/>
      <c r="G1398"/>
      <c r="H1398"/>
      <c r="I1398"/>
      <c r="J1398"/>
      <c r="K1398"/>
    </row>
    <row r="1399" spans="1:11" x14ac:dyDescent="0.3">
      <c r="A1399"/>
      <c r="B1399"/>
      <c r="C1399"/>
      <c r="D1399"/>
      <c r="E1399"/>
      <c r="F1399"/>
      <c r="G1399"/>
      <c r="H1399"/>
      <c r="I1399"/>
      <c r="J1399"/>
      <c r="K1399"/>
    </row>
    <row r="1400" spans="1:11" x14ac:dyDescent="0.3">
      <c r="A1400"/>
      <c r="B1400"/>
      <c r="C1400"/>
      <c r="D1400"/>
      <c r="E1400"/>
      <c r="F1400"/>
      <c r="G1400"/>
      <c r="H1400"/>
      <c r="I1400"/>
      <c r="J1400"/>
      <c r="K1400"/>
    </row>
    <row r="1401" spans="1:11" x14ac:dyDescent="0.3">
      <c r="A1401"/>
      <c r="B1401"/>
      <c r="C1401"/>
      <c r="D1401"/>
      <c r="E1401"/>
      <c r="F1401"/>
      <c r="G1401"/>
      <c r="H1401"/>
      <c r="I1401"/>
      <c r="J1401"/>
      <c r="K1401"/>
    </row>
    <row r="1402" spans="1:11" x14ac:dyDescent="0.3">
      <c r="A1402"/>
      <c r="B1402"/>
      <c r="C1402"/>
      <c r="D1402"/>
      <c r="E1402"/>
      <c r="F1402"/>
      <c r="G1402"/>
      <c r="H1402"/>
      <c r="I1402"/>
      <c r="J1402"/>
      <c r="K1402"/>
    </row>
    <row r="1403" spans="1:11" x14ac:dyDescent="0.3">
      <c r="A1403"/>
      <c r="B1403"/>
      <c r="C1403"/>
      <c r="D1403"/>
      <c r="E1403"/>
      <c r="F1403"/>
      <c r="G1403"/>
      <c r="H1403"/>
      <c r="I1403"/>
      <c r="J1403"/>
      <c r="K1403"/>
    </row>
    <row r="1404" spans="1:11" x14ac:dyDescent="0.3">
      <c r="A1404"/>
      <c r="B1404"/>
      <c r="C1404"/>
      <c r="D1404"/>
      <c r="E1404"/>
      <c r="F1404"/>
      <c r="G1404"/>
      <c r="H1404"/>
      <c r="I1404"/>
      <c r="J1404"/>
      <c r="K1404"/>
    </row>
    <row r="1405" spans="1:11" x14ac:dyDescent="0.3">
      <c r="A1405"/>
      <c r="B1405"/>
      <c r="C1405"/>
      <c r="D1405"/>
      <c r="E1405"/>
      <c r="F1405"/>
      <c r="G1405"/>
      <c r="H1405"/>
      <c r="I1405"/>
      <c r="J1405"/>
      <c r="K1405"/>
    </row>
    <row r="1406" spans="1:11" x14ac:dyDescent="0.3">
      <c r="A1406"/>
      <c r="B1406"/>
      <c r="C1406"/>
      <c r="D1406"/>
      <c r="E1406"/>
      <c r="F1406"/>
      <c r="G1406"/>
      <c r="H1406"/>
      <c r="I1406"/>
      <c r="J1406"/>
      <c r="K1406"/>
    </row>
    <row r="1407" spans="1:11" x14ac:dyDescent="0.3">
      <c r="A1407"/>
      <c r="B1407"/>
      <c r="C1407"/>
      <c r="D1407"/>
      <c r="E1407"/>
      <c r="F1407"/>
      <c r="G1407"/>
      <c r="H1407"/>
      <c r="I1407"/>
      <c r="J1407"/>
      <c r="K1407"/>
    </row>
    <row r="1408" spans="1:11" x14ac:dyDescent="0.3">
      <c r="A1408"/>
      <c r="B1408"/>
      <c r="C1408"/>
      <c r="D1408"/>
      <c r="E1408"/>
      <c r="F1408"/>
      <c r="G1408"/>
      <c r="H1408"/>
      <c r="I1408"/>
      <c r="J1408"/>
      <c r="K1408"/>
    </row>
    <row r="1409" spans="1:11" x14ac:dyDescent="0.3">
      <c r="A1409"/>
      <c r="B1409"/>
      <c r="C1409"/>
      <c r="D1409"/>
      <c r="E1409"/>
      <c r="F1409"/>
      <c r="G1409"/>
      <c r="H1409"/>
      <c r="I1409"/>
      <c r="J1409"/>
      <c r="K1409"/>
    </row>
    <row r="1410" spans="1:11" x14ac:dyDescent="0.3">
      <c r="A1410"/>
      <c r="B1410"/>
      <c r="C1410"/>
      <c r="D1410"/>
      <c r="E1410"/>
      <c r="F1410"/>
      <c r="G1410"/>
      <c r="H1410"/>
      <c r="I1410"/>
      <c r="J1410"/>
      <c r="K1410"/>
    </row>
    <row r="1411" spans="1:11" x14ac:dyDescent="0.3">
      <c r="A1411"/>
      <c r="B1411"/>
      <c r="C1411"/>
      <c r="D1411"/>
      <c r="E1411"/>
      <c r="F1411"/>
      <c r="G1411"/>
      <c r="H1411"/>
      <c r="I1411"/>
      <c r="J1411"/>
      <c r="K1411"/>
    </row>
    <row r="1412" spans="1:11" x14ac:dyDescent="0.3">
      <c r="A1412"/>
      <c r="B1412"/>
      <c r="C1412"/>
      <c r="D1412"/>
      <c r="E1412"/>
      <c r="F1412"/>
      <c r="G1412"/>
      <c r="H1412"/>
      <c r="I1412"/>
      <c r="J1412"/>
      <c r="K1412"/>
    </row>
    <row r="1413" spans="1:11" x14ac:dyDescent="0.3">
      <c r="A1413"/>
      <c r="B1413"/>
      <c r="C1413"/>
      <c r="D1413"/>
      <c r="E1413"/>
      <c r="F1413"/>
      <c r="G1413"/>
      <c r="H1413"/>
      <c r="I1413"/>
      <c r="J1413"/>
      <c r="K1413"/>
    </row>
    <row r="1414" spans="1:11" x14ac:dyDescent="0.3">
      <c r="A1414"/>
      <c r="B1414"/>
      <c r="C1414"/>
      <c r="D1414"/>
      <c r="E1414"/>
      <c r="F1414"/>
      <c r="G1414"/>
      <c r="H1414"/>
      <c r="I1414"/>
      <c r="J1414"/>
      <c r="K1414"/>
    </row>
    <row r="1415" spans="1:11" x14ac:dyDescent="0.3">
      <c r="A1415"/>
      <c r="B1415"/>
      <c r="C1415"/>
      <c r="D1415"/>
      <c r="E1415"/>
      <c r="F1415"/>
      <c r="G1415"/>
      <c r="H1415"/>
      <c r="I1415"/>
      <c r="J1415"/>
      <c r="K1415"/>
    </row>
    <row r="1416" spans="1:11" x14ac:dyDescent="0.3">
      <c r="A1416"/>
      <c r="B1416"/>
      <c r="C1416"/>
      <c r="D1416"/>
      <c r="E1416"/>
      <c r="F1416"/>
      <c r="G1416"/>
      <c r="H1416"/>
      <c r="I1416"/>
      <c r="J1416"/>
      <c r="K1416"/>
    </row>
    <row r="1417" spans="1:11" x14ac:dyDescent="0.3">
      <c r="A1417"/>
      <c r="B1417"/>
      <c r="C1417"/>
      <c r="D1417"/>
      <c r="E1417"/>
      <c r="F1417"/>
      <c r="G1417"/>
      <c r="H1417"/>
      <c r="I1417"/>
      <c r="J1417"/>
      <c r="K1417"/>
    </row>
    <row r="1418" spans="1:11" x14ac:dyDescent="0.3">
      <c r="A1418"/>
      <c r="B1418"/>
      <c r="C1418"/>
      <c r="D1418"/>
      <c r="E1418"/>
      <c r="F1418"/>
      <c r="G1418"/>
      <c r="H1418"/>
      <c r="I1418"/>
      <c r="J1418"/>
      <c r="K1418"/>
    </row>
    <row r="1419" spans="1:11" x14ac:dyDescent="0.3">
      <c r="A1419"/>
      <c r="B1419"/>
      <c r="C1419"/>
      <c r="D1419"/>
      <c r="E1419"/>
      <c r="F1419"/>
      <c r="G1419"/>
      <c r="H1419"/>
      <c r="I1419"/>
      <c r="J1419"/>
      <c r="K1419"/>
    </row>
    <row r="1420" spans="1:11" x14ac:dyDescent="0.3">
      <c r="A1420"/>
      <c r="B1420"/>
      <c r="C1420"/>
      <c r="D1420"/>
      <c r="E1420"/>
      <c r="F1420"/>
      <c r="G1420"/>
      <c r="H1420"/>
      <c r="I1420"/>
      <c r="J1420"/>
      <c r="K1420"/>
    </row>
    <row r="1421" spans="1:11" x14ac:dyDescent="0.3">
      <c r="A1421"/>
      <c r="B1421"/>
      <c r="C1421"/>
      <c r="D1421"/>
      <c r="E1421"/>
      <c r="F1421"/>
      <c r="G1421"/>
      <c r="H1421"/>
      <c r="I1421"/>
      <c r="J1421"/>
      <c r="K1421"/>
    </row>
    <row r="1422" spans="1:11" x14ac:dyDescent="0.3">
      <c r="A1422"/>
      <c r="B1422"/>
      <c r="C1422"/>
      <c r="D1422"/>
      <c r="E1422"/>
      <c r="F1422"/>
      <c r="G1422"/>
      <c r="H1422"/>
      <c r="I1422"/>
      <c r="J1422"/>
      <c r="K1422"/>
    </row>
    <row r="1423" spans="1:11" x14ac:dyDescent="0.3">
      <c r="A1423"/>
      <c r="B1423"/>
      <c r="C1423"/>
      <c r="D1423"/>
      <c r="E1423"/>
      <c r="F1423"/>
      <c r="G1423"/>
      <c r="H1423"/>
      <c r="I1423"/>
      <c r="J1423"/>
      <c r="K1423"/>
    </row>
    <row r="1424" spans="1:11" x14ac:dyDescent="0.3">
      <c r="A1424"/>
      <c r="B1424"/>
      <c r="C1424"/>
      <c r="D1424"/>
      <c r="E1424"/>
      <c r="F1424"/>
      <c r="G1424"/>
      <c r="H1424"/>
      <c r="I1424"/>
      <c r="J1424"/>
      <c r="K1424"/>
    </row>
    <row r="1425" spans="1:11" x14ac:dyDescent="0.3">
      <c r="A1425"/>
      <c r="B1425"/>
      <c r="C1425"/>
      <c r="D1425"/>
      <c r="E1425"/>
      <c r="F1425"/>
      <c r="G1425"/>
      <c r="H1425"/>
      <c r="I1425"/>
      <c r="J1425"/>
      <c r="K1425"/>
    </row>
    <row r="1426" spans="1:11" x14ac:dyDescent="0.3">
      <c r="A1426"/>
      <c r="B1426"/>
      <c r="C1426"/>
      <c r="D1426"/>
      <c r="E1426"/>
      <c r="F1426"/>
      <c r="G1426"/>
      <c r="H1426"/>
      <c r="I1426"/>
      <c r="J1426"/>
      <c r="K1426"/>
    </row>
    <row r="1427" spans="1:11" x14ac:dyDescent="0.3">
      <c r="A1427"/>
      <c r="B1427"/>
      <c r="C1427"/>
      <c r="D1427"/>
      <c r="E1427"/>
      <c r="F1427"/>
      <c r="G1427"/>
      <c r="H1427"/>
      <c r="I1427"/>
      <c r="J1427"/>
      <c r="K1427"/>
    </row>
    <row r="1428" spans="1:11" x14ac:dyDescent="0.3">
      <c r="A1428"/>
      <c r="B1428"/>
      <c r="C1428"/>
      <c r="D1428"/>
      <c r="E1428"/>
      <c r="F1428"/>
      <c r="G1428"/>
      <c r="H1428"/>
      <c r="I1428"/>
      <c r="J1428"/>
      <c r="K1428"/>
    </row>
    <row r="1429" spans="1:11" x14ac:dyDescent="0.3">
      <c r="A1429"/>
      <c r="B1429"/>
      <c r="C1429"/>
      <c r="D1429"/>
      <c r="E1429"/>
      <c r="F1429"/>
      <c r="G1429"/>
      <c r="H1429"/>
      <c r="I1429"/>
      <c r="J1429"/>
      <c r="K1429"/>
    </row>
    <row r="1430" spans="1:11" x14ac:dyDescent="0.3">
      <c r="A1430"/>
      <c r="B1430"/>
      <c r="C1430"/>
      <c r="D1430"/>
      <c r="E1430"/>
      <c r="F1430"/>
      <c r="G1430"/>
      <c r="H1430"/>
      <c r="I1430"/>
      <c r="J1430"/>
      <c r="K1430"/>
    </row>
    <row r="1431" spans="1:11" x14ac:dyDescent="0.3">
      <c r="A1431"/>
      <c r="B1431"/>
      <c r="C1431"/>
      <c r="D1431"/>
      <c r="E1431"/>
      <c r="F1431"/>
      <c r="G1431"/>
      <c r="H1431"/>
      <c r="I1431"/>
      <c r="J1431"/>
      <c r="K1431"/>
    </row>
    <row r="1432" spans="1:11" x14ac:dyDescent="0.3">
      <c r="A1432"/>
      <c r="B1432"/>
      <c r="C1432"/>
      <c r="D1432"/>
      <c r="E1432"/>
      <c r="F1432"/>
      <c r="G1432"/>
      <c r="H1432"/>
      <c r="I1432"/>
      <c r="J1432"/>
      <c r="K1432"/>
    </row>
    <row r="1433" spans="1:11" x14ac:dyDescent="0.3">
      <c r="A1433"/>
      <c r="B1433"/>
      <c r="C1433"/>
      <c r="D1433"/>
      <c r="E1433"/>
      <c r="F1433"/>
      <c r="G1433"/>
      <c r="H1433"/>
      <c r="I1433"/>
      <c r="J1433"/>
      <c r="K1433"/>
    </row>
    <row r="1434" spans="1:11" x14ac:dyDescent="0.3">
      <c r="A1434"/>
      <c r="B1434"/>
      <c r="C1434"/>
      <c r="D1434"/>
      <c r="E1434"/>
      <c r="F1434"/>
      <c r="G1434"/>
      <c r="H1434"/>
      <c r="I1434"/>
      <c r="J1434"/>
      <c r="K1434"/>
    </row>
    <row r="1435" spans="1:11" x14ac:dyDescent="0.3">
      <c r="A1435"/>
      <c r="B1435"/>
      <c r="C1435"/>
      <c r="D1435"/>
      <c r="E1435"/>
      <c r="F1435"/>
      <c r="G1435"/>
      <c r="H1435"/>
      <c r="I1435"/>
      <c r="J1435"/>
      <c r="K1435"/>
    </row>
    <row r="1436" spans="1:11" x14ac:dyDescent="0.3">
      <c r="A1436"/>
      <c r="B1436"/>
      <c r="C1436"/>
      <c r="D1436"/>
      <c r="E1436"/>
      <c r="F1436"/>
      <c r="G1436"/>
      <c r="H1436"/>
      <c r="I1436"/>
      <c r="J1436"/>
      <c r="K1436"/>
    </row>
    <row r="1437" spans="1:11" x14ac:dyDescent="0.3">
      <c r="A1437"/>
      <c r="B1437"/>
      <c r="C1437"/>
      <c r="D1437"/>
      <c r="E1437"/>
      <c r="F1437"/>
      <c r="G1437"/>
      <c r="H1437"/>
      <c r="I1437"/>
      <c r="J1437"/>
      <c r="K1437"/>
    </row>
    <row r="1438" spans="1:11" x14ac:dyDescent="0.3">
      <c r="A1438"/>
      <c r="B1438"/>
      <c r="C1438"/>
      <c r="D1438"/>
      <c r="E1438"/>
      <c r="F1438"/>
      <c r="G1438"/>
      <c r="H1438"/>
      <c r="I1438"/>
      <c r="J1438"/>
      <c r="K1438"/>
    </row>
    <row r="1439" spans="1:11" x14ac:dyDescent="0.3">
      <c r="A1439"/>
      <c r="B1439"/>
      <c r="C1439"/>
      <c r="D1439"/>
      <c r="E1439"/>
      <c r="F1439"/>
      <c r="G1439"/>
      <c r="H1439"/>
      <c r="I1439"/>
      <c r="J1439"/>
      <c r="K1439"/>
    </row>
    <row r="1440" spans="1:11" x14ac:dyDescent="0.3">
      <c r="A1440"/>
      <c r="B1440"/>
      <c r="C1440"/>
      <c r="D1440"/>
      <c r="E1440"/>
      <c r="F1440"/>
      <c r="G1440"/>
      <c r="H1440"/>
      <c r="I1440"/>
      <c r="J1440"/>
      <c r="K1440"/>
    </row>
    <row r="1441" spans="1:11" x14ac:dyDescent="0.3">
      <c r="A1441"/>
      <c r="B1441"/>
      <c r="C1441"/>
      <c r="D1441"/>
      <c r="E1441"/>
      <c r="F1441"/>
      <c r="G1441"/>
      <c r="H1441"/>
      <c r="I1441"/>
      <c r="J1441"/>
      <c r="K1441"/>
    </row>
    <row r="1442" spans="1:11" x14ac:dyDescent="0.3">
      <c r="A1442"/>
      <c r="B1442"/>
      <c r="C1442"/>
      <c r="D1442"/>
      <c r="E1442"/>
      <c r="F1442"/>
      <c r="G1442"/>
      <c r="H1442"/>
      <c r="I1442"/>
      <c r="J1442"/>
      <c r="K1442"/>
    </row>
    <row r="1443" spans="1:11" x14ac:dyDescent="0.3">
      <c r="A1443"/>
      <c r="B1443"/>
      <c r="C1443"/>
      <c r="D1443"/>
      <c r="E1443"/>
      <c r="F1443"/>
      <c r="G1443"/>
      <c r="H1443"/>
      <c r="I1443"/>
      <c r="J1443"/>
      <c r="K1443"/>
    </row>
    <row r="1444" spans="1:11" x14ac:dyDescent="0.3">
      <c r="A1444"/>
      <c r="B1444"/>
      <c r="C1444"/>
      <c r="D1444"/>
      <c r="E1444"/>
      <c r="F1444"/>
      <c r="G1444"/>
      <c r="H1444"/>
      <c r="I1444"/>
      <c r="J1444"/>
      <c r="K1444"/>
    </row>
    <row r="1445" spans="1:11" x14ac:dyDescent="0.3">
      <c r="A1445"/>
      <c r="B1445"/>
      <c r="C1445"/>
      <c r="D1445"/>
      <c r="E1445"/>
      <c r="F1445"/>
      <c r="G1445"/>
      <c r="H1445"/>
      <c r="I1445"/>
      <c r="J1445"/>
      <c r="K1445"/>
    </row>
    <row r="1446" spans="1:11" x14ac:dyDescent="0.3">
      <c r="A1446"/>
      <c r="B1446"/>
      <c r="C1446"/>
      <c r="D1446"/>
      <c r="E1446"/>
      <c r="F1446"/>
      <c r="G1446"/>
      <c r="H1446"/>
      <c r="I1446"/>
      <c r="J1446"/>
      <c r="K1446"/>
    </row>
    <row r="1447" spans="1:11" x14ac:dyDescent="0.3">
      <c r="A1447"/>
      <c r="B1447"/>
      <c r="C1447"/>
      <c r="D1447"/>
      <c r="E1447"/>
      <c r="F1447"/>
      <c r="G1447"/>
      <c r="H1447"/>
      <c r="I1447"/>
      <c r="J1447"/>
      <c r="K1447"/>
    </row>
    <row r="1448" spans="1:11" x14ac:dyDescent="0.3">
      <c r="A1448"/>
      <c r="B1448"/>
      <c r="C1448"/>
      <c r="D1448"/>
      <c r="E1448"/>
      <c r="F1448"/>
      <c r="G1448"/>
      <c r="H1448"/>
      <c r="I1448"/>
      <c r="J1448"/>
      <c r="K1448"/>
    </row>
    <row r="1449" spans="1:11" x14ac:dyDescent="0.3">
      <c r="A1449"/>
      <c r="B1449"/>
      <c r="C1449"/>
      <c r="D1449"/>
      <c r="E1449"/>
      <c r="F1449"/>
      <c r="G1449"/>
      <c r="H1449"/>
      <c r="I1449"/>
      <c r="J1449"/>
      <c r="K1449"/>
    </row>
    <row r="1450" spans="1:11" x14ac:dyDescent="0.3">
      <c r="A1450"/>
      <c r="B1450"/>
      <c r="C1450"/>
      <c r="D1450"/>
      <c r="E1450"/>
      <c r="F1450"/>
      <c r="G1450"/>
      <c r="H1450"/>
      <c r="I1450"/>
      <c r="J1450"/>
      <c r="K1450"/>
    </row>
    <row r="1451" spans="1:11" x14ac:dyDescent="0.3">
      <c r="A1451"/>
      <c r="B1451"/>
      <c r="C1451"/>
      <c r="D1451"/>
      <c r="E1451"/>
      <c r="F1451"/>
      <c r="G1451"/>
      <c r="H1451"/>
      <c r="I1451"/>
      <c r="J1451"/>
      <c r="K1451"/>
    </row>
    <row r="1452" spans="1:11" x14ac:dyDescent="0.3">
      <c r="A1452"/>
      <c r="B1452"/>
      <c r="C1452"/>
      <c r="D1452"/>
      <c r="E1452"/>
      <c r="F1452"/>
      <c r="G1452"/>
      <c r="H1452"/>
      <c r="I1452"/>
      <c r="J1452"/>
      <c r="K1452"/>
    </row>
    <row r="1453" spans="1:11" x14ac:dyDescent="0.3">
      <c r="A1453"/>
      <c r="B1453"/>
      <c r="C1453"/>
      <c r="D1453"/>
      <c r="E1453"/>
      <c r="F1453"/>
      <c r="G1453"/>
      <c r="H1453"/>
      <c r="I1453"/>
      <c r="J1453"/>
      <c r="K1453"/>
    </row>
    <row r="1454" spans="1:11" x14ac:dyDescent="0.3">
      <c r="A1454"/>
      <c r="B1454"/>
      <c r="C1454"/>
      <c r="D1454"/>
      <c r="E1454"/>
      <c r="F1454"/>
      <c r="G1454"/>
      <c r="H1454"/>
      <c r="I1454"/>
      <c r="J1454"/>
      <c r="K1454"/>
    </row>
    <row r="1455" spans="1:11" x14ac:dyDescent="0.3">
      <c r="A1455"/>
      <c r="B1455"/>
      <c r="C1455"/>
      <c r="D1455"/>
      <c r="E1455"/>
      <c r="F1455"/>
      <c r="G1455"/>
      <c r="H1455"/>
      <c r="I1455"/>
      <c r="J1455"/>
      <c r="K1455"/>
    </row>
    <row r="1456" spans="1:11" x14ac:dyDescent="0.3">
      <c r="A1456"/>
      <c r="B1456"/>
      <c r="C1456"/>
      <c r="D1456"/>
      <c r="E1456"/>
      <c r="F1456"/>
      <c r="G1456"/>
      <c r="H1456"/>
      <c r="I1456"/>
      <c r="J1456"/>
      <c r="K1456"/>
    </row>
    <row r="1457" spans="1:11" x14ac:dyDescent="0.3">
      <c r="A1457"/>
      <c r="B1457"/>
      <c r="C1457"/>
      <c r="D1457"/>
      <c r="E1457"/>
      <c r="F1457"/>
      <c r="G1457"/>
      <c r="H1457"/>
      <c r="I1457"/>
      <c r="J1457"/>
      <c r="K1457"/>
    </row>
    <row r="1458" spans="1:11" x14ac:dyDescent="0.3">
      <c r="A1458"/>
      <c r="B1458"/>
      <c r="C1458"/>
      <c r="D1458"/>
      <c r="E1458"/>
      <c r="F1458"/>
      <c r="G1458"/>
      <c r="H1458"/>
      <c r="I1458"/>
      <c r="J1458"/>
      <c r="K1458"/>
    </row>
    <row r="1459" spans="1:11" x14ac:dyDescent="0.3">
      <c r="A1459"/>
      <c r="B1459"/>
      <c r="C1459"/>
      <c r="D1459"/>
      <c r="E1459"/>
      <c r="F1459"/>
      <c r="G1459"/>
      <c r="H1459"/>
      <c r="I1459"/>
      <c r="J1459"/>
      <c r="K1459"/>
    </row>
    <row r="1460" spans="1:11" x14ac:dyDescent="0.3">
      <c r="A1460"/>
      <c r="B1460"/>
      <c r="C1460"/>
      <c r="D1460"/>
      <c r="E1460"/>
      <c r="F1460"/>
      <c r="G1460"/>
      <c r="H1460"/>
      <c r="I1460"/>
      <c r="J1460"/>
      <c r="K1460"/>
    </row>
    <row r="1461" spans="1:11" x14ac:dyDescent="0.3">
      <c r="A1461"/>
      <c r="B1461"/>
      <c r="C1461"/>
      <c r="D1461"/>
      <c r="E1461"/>
      <c r="F1461"/>
      <c r="G1461"/>
      <c r="H1461"/>
      <c r="I1461"/>
      <c r="J1461"/>
      <c r="K1461"/>
    </row>
    <row r="1462" spans="1:11" x14ac:dyDescent="0.3">
      <c r="A1462"/>
      <c r="B1462"/>
      <c r="C1462"/>
      <c r="D1462"/>
      <c r="E1462"/>
      <c r="F1462"/>
      <c r="G1462"/>
      <c r="H1462"/>
      <c r="I1462"/>
      <c r="J1462"/>
      <c r="K1462"/>
    </row>
    <row r="1463" spans="1:11" x14ac:dyDescent="0.3">
      <c r="A1463"/>
      <c r="B1463"/>
      <c r="C1463"/>
      <c r="D1463"/>
      <c r="E1463"/>
      <c r="F1463"/>
      <c r="G1463"/>
      <c r="H1463"/>
      <c r="I1463"/>
      <c r="J1463"/>
      <c r="K1463"/>
    </row>
    <row r="1464" spans="1:11" x14ac:dyDescent="0.3">
      <c r="A1464"/>
      <c r="B1464"/>
      <c r="C1464"/>
      <c r="D1464"/>
      <c r="E1464"/>
      <c r="F1464"/>
      <c r="G1464"/>
      <c r="H1464"/>
      <c r="I1464"/>
      <c r="J1464"/>
      <c r="K1464"/>
    </row>
    <row r="1465" spans="1:11" x14ac:dyDescent="0.3">
      <c r="A1465"/>
      <c r="B1465"/>
      <c r="C1465"/>
      <c r="D1465"/>
      <c r="E1465"/>
      <c r="F1465"/>
      <c r="G1465"/>
      <c r="H1465"/>
      <c r="I1465"/>
      <c r="J1465"/>
      <c r="K1465"/>
    </row>
    <row r="1466" spans="1:11" x14ac:dyDescent="0.3">
      <c r="A1466"/>
      <c r="B1466"/>
      <c r="C1466"/>
      <c r="D1466"/>
      <c r="E1466"/>
      <c r="F1466"/>
      <c r="G1466"/>
      <c r="H1466"/>
      <c r="I1466"/>
      <c r="J1466"/>
      <c r="K1466"/>
    </row>
    <row r="1467" spans="1:11" x14ac:dyDescent="0.3">
      <c r="A1467"/>
      <c r="B1467"/>
      <c r="C1467"/>
      <c r="D1467"/>
      <c r="E1467"/>
      <c r="F1467"/>
      <c r="G1467"/>
      <c r="H1467"/>
      <c r="I1467"/>
      <c r="J1467"/>
      <c r="K1467"/>
    </row>
    <row r="1468" spans="1:11" x14ac:dyDescent="0.3">
      <c r="A1468"/>
      <c r="B1468"/>
      <c r="C1468"/>
      <c r="D1468"/>
      <c r="E1468"/>
      <c r="F1468"/>
      <c r="G1468"/>
      <c r="H1468"/>
      <c r="I1468"/>
      <c r="J1468"/>
      <c r="K1468"/>
    </row>
    <row r="1469" spans="1:11" x14ac:dyDescent="0.3">
      <c r="A1469"/>
      <c r="B1469"/>
      <c r="C1469"/>
      <c r="D1469"/>
      <c r="E1469"/>
      <c r="F1469"/>
      <c r="G1469"/>
      <c r="H1469"/>
      <c r="I1469"/>
      <c r="J1469"/>
      <c r="K1469"/>
    </row>
    <row r="1470" spans="1:11" x14ac:dyDescent="0.3">
      <c r="A1470"/>
      <c r="B1470"/>
      <c r="C1470"/>
      <c r="D1470"/>
      <c r="E1470"/>
      <c r="F1470"/>
      <c r="G1470"/>
      <c r="H1470"/>
      <c r="I1470"/>
      <c r="J1470"/>
      <c r="K1470"/>
    </row>
    <row r="1471" spans="1:11" x14ac:dyDescent="0.3">
      <c r="A1471"/>
      <c r="B1471"/>
      <c r="C1471"/>
      <c r="D1471"/>
      <c r="E1471"/>
      <c r="F1471"/>
      <c r="G1471"/>
      <c r="H1471"/>
      <c r="I1471"/>
      <c r="J1471"/>
      <c r="K1471"/>
    </row>
    <row r="1472" spans="1:11" x14ac:dyDescent="0.3">
      <c r="A1472"/>
      <c r="B1472"/>
      <c r="C1472"/>
      <c r="D1472"/>
      <c r="E1472"/>
      <c r="F1472"/>
      <c r="G1472"/>
      <c r="H1472"/>
      <c r="I1472"/>
      <c r="J1472"/>
      <c r="K1472"/>
    </row>
    <row r="1473" spans="1:11" x14ac:dyDescent="0.3">
      <c r="A1473"/>
      <c r="B1473"/>
      <c r="C1473"/>
      <c r="D1473"/>
      <c r="E1473"/>
      <c r="F1473"/>
      <c r="G1473"/>
      <c r="H1473"/>
      <c r="I1473"/>
      <c r="J1473"/>
      <c r="K1473"/>
    </row>
    <row r="1474" spans="1:11" x14ac:dyDescent="0.3">
      <c r="A1474"/>
      <c r="B1474"/>
      <c r="C1474"/>
      <c r="D1474"/>
      <c r="E1474"/>
      <c r="F1474"/>
      <c r="G1474"/>
      <c r="H1474"/>
      <c r="I1474"/>
      <c r="J1474"/>
      <c r="K1474"/>
    </row>
    <row r="1475" spans="1:11" x14ac:dyDescent="0.3">
      <c r="A1475"/>
      <c r="B1475"/>
      <c r="C1475"/>
      <c r="D1475"/>
      <c r="E1475"/>
      <c r="F1475"/>
      <c r="G1475"/>
      <c r="H1475"/>
      <c r="I1475"/>
      <c r="J1475"/>
      <c r="K1475"/>
    </row>
    <row r="1476" spans="1:11" x14ac:dyDescent="0.3">
      <c r="A1476"/>
      <c r="B1476"/>
      <c r="C1476"/>
      <c r="D1476"/>
      <c r="E1476"/>
      <c r="F1476"/>
      <c r="G1476"/>
      <c r="H1476"/>
      <c r="I1476"/>
      <c r="J1476"/>
      <c r="K1476"/>
    </row>
    <row r="1477" spans="1:11" x14ac:dyDescent="0.3">
      <c r="A1477"/>
      <c r="B1477"/>
      <c r="C1477"/>
      <c r="D1477"/>
      <c r="E1477"/>
      <c r="F1477"/>
      <c r="G1477"/>
      <c r="H1477"/>
      <c r="I1477"/>
      <c r="J1477"/>
      <c r="K1477"/>
    </row>
    <row r="1478" spans="1:11" x14ac:dyDescent="0.3">
      <c r="A1478"/>
      <c r="B1478"/>
      <c r="C1478"/>
      <c r="D1478"/>
      <c r="E1478"/>
      <c r="F1478"/>
      <c r="G1478"/>
      <c r="H1478"/>
      <c r="I1478"/>
      <c r="J1478"/>
      <c r="K1478"/>
    </row>
    <row r="1479" spans="1:11" x14ac:dyDescent="0.3">
      <c r="A1479"/>
      <c r="B1479"/>
      <c r="C1479"/>
      <c r="D1479"/>
      <c r="E1479"/>
      <c r="F1479"/>
      <c r="G1479"/>
      <c r="H1479"/>
      <c r="I1479"/>
      <c r="J1479"/>
      <c r="K1479"/>
    </row>
    <row r="1480" spans="1:11" x14ac:dyDescent="0.3">
      <c r="A1480"/>
      <c r="B1480"/>
      <c r="C1480"/>
      <c r="D1480"/>
      <c r="E1480"/>
      <c r="F1480"/>
      <c r="G1480"/>
      <c r="H1480"/>
      <c r="I1480"/>
      <c r="J1480"/>
      <c r="K1480"/>
    </row>
    <row r="1481" spans="1:11" x14ac:dyDescent="0.3">
      <c r="A1481"/>
      <c r="B1481"/>
      <c r="C1481"/>
      <c r="D1481"/>
      <c r="E1481"/>
      <c r="F1481"/>
      <c r="G1481"/>
      <c r="H1481"/>
      <c r="I1481"/>
      <c r="J1481"/>
      <c r="K1481"/>
    </row>
    <row r="1482" spans="1:11" x14ac:dyDescent="0.3">
      <c r="A1482"/>
      <c r="B1482"/>
      <c r="C1482"/>
      <c r="D1482"/>
      <c r="E1482"/>
      <c r="F1482"/>
      <c r="G1482"/>
      <c r="H1482"/>
      <c r="I1482"/>
      <c r="J1482"/>
      <c r="K1482"/>
    </row>
    <row r="1483" spans="1:11" x14ac:dyDescent="0.3">
      <c r="A1483"/>
      <c r="B1483"/>
      <c r="C1483"/>
      <c r="D1483"/>
      <c r="E1483"/>
      <c r="F1483"/>
      <c r="G1483"/>
      <c r="H1483"/>
      <c r="I1483"/>
      <c r="J1483"/>
      <c r="K1483"/>
    </row>
    <row r="1484" spans="1:11" x14ac:dyDescent="0.3">
      <c r="A1484"/>
      <c r="B1484"/>
      <c r="C1484"/>
      <c r="D1484"/>
      <c r="E1484"/>
      <c r="F1484"/>
      <c r="G1484"/>
      <c r="H1484"/>
      <c r="I1484"/>
      <c r="J1484"/>
      <c r="K1484"/>
    </row>
    <row r="1485" spans="1:11" x14ac:dyDescent="0.3">
      <c r="A1485"/>
      <c r="B1485"/>
      <c r="C1485"/>
      <c r="D1485"/>
      <c r="E1485"/>
      <c r="F1485"/>
      <c r="G1485"/>
      <c r="H1485"/>
      <c r="I1485"/>
      <c r="J1485"/>
      <c r="K1485"/>
    </row>
    <row r="1486" spans="1:11" x14ac:dyDescent="0.3">
      <c r="A1486"/>
      <c r="B1486"/>
      <c r="C1486"/>
      <c r="D1486"/>
      <c r="E1486"/>
      <c r="F1486"/>
      <c r="G1486"/>
      <c r="H1486"/>
      <c r="I1486"/>
      <c r="J1486"/>
      <c r="K1486"/>
    </row>
    <row r="1487" spans="1:11" x14ac:dyDescent="0.3">
      <c r="A1487"/>
      <c r="B1487"/>
      <c r="C1487"/>
      <c r="D1487"/>
      <c r="E1487"/>
      <c r="F1487"/>
      <c r="G1487"/>
      <c r="H1487"/>
      <c r="I1487"/>
      <c r="J1487"/>
      <c r="K1487"/>
    </row>
    <row r="1488" spans="1:11" x14ac:dyDescent="0.3">
      <c r="A1488"/>
      <c r="B1488"/>
      <c r="C1488"/>
      <c r="D1488"/>
      <c r="E1488"/>
      <c r="F1488"/>
      <c r="G1488"/>
      <c r="H1488"/>
      <c r="I1488"/>
      <c r="J1488"/>
      <c r="K1488"/>
    </row>
    <row r="1489" spans="1:11" x14ac:dyDescent="0.3">
      <c r="A1489"/>
      <c r="B1489"/>
      <c r="C1489"/>
      <c r="D1489"/>
      <c r="E1489"/>
      <c r="F1489"/>
      <c r="G1489"/>
      <c r="H1489"/>
      <c r="I1489"/>
      <c r="J1489"/>
      <c r="K1489"/>
    </row>
    <row r="1490" spans="1:11" x14ac:dyDescent="0.3">
      <c r="A1490"/>
      <c r="B1490"/>
      <c r="C1490"/>
      <c r="D1490"/>
      <c r="E1490"/>
      <c r="F1490"/>
      <c r="G1490"/>
      <c r="H1490"/>
      <c r="I1490"/>
      <c r="J1490"/>
      <c r="K1490"/>
    </row>
    <row r="1491" spans="1:11" x14ac:dyDescent="0.3">
      <c r="A1491"/>
      <c r="B1491"/>
      <c r="C1491"/>
      <c r="D1491"/>
      <c r="E1491"/>
      <c r="F1491"/>
      <c r="G1491"/>
      <c r="H1491"/>
      <c r="I1491"/>
      <c r="J1491"/>
      <c r="K1491"/>
    </row>
    <row r="1492" spans="1:11" x14ac:dyDescent="0.3">
      <c r="A1492"/>
      <c r="B1492"/>
      <c r="C1492"/>
      <c r="D1492"/>
      <c r="E1492"/>
      <c r="F1492"/>
      <c r="G1492"/>
      <c r="H1492"/>
      <c r="I1492"/>
      <c r="J1492"/>
      <c r="K1492"/>
    </row>
    <row r="1493" spans="1:11" x14ac:dyDescent="0.3">
      <c r="A1493"/>
      <c r="B1493"/>
      <c r="C1493"/>
      <c r="D1493"/>
      <c r="E1493"/>
      <c r="F1493"/>
      <c r="G1493"/>
      <c r="H1493"/>
      <c r="I1493"/>
      <c r="J1493"/>
      <c r="K1493"/>
    </row>
    <row r="1494" spans="1:11" x14ac:dyDescent="0.3">
      <c r="A1494"/>
      <c r="B1494"/>
      <c r="C1494"/>
      <c r="D1494"/>
      <c r="E1494"/>
      <c r="F1494"/>
      <c r="G1494"/>
      <c r="H1494"/>
      <c r="I1494"/>
      <c r="J1494"/>
      <c r="K1494"/>
    </row>
    <row r="1495" spans="1:11" x14ac:dyDescent="0.3">
      <c r="A1495"/>
      <c r="B1495"/>
      <c r="C1495"/>
      <c r="D1495"/>
      <c r="E1495"/>
      <c r="F1495"/>
      <c r="G1495"/>
      <c r="H1495"/>
      <c r="I1495"/>
      <c r="J1495"/>
      <c r="K1495"/>
    </row>
    <row r="1496" spans="1:11" x14ac:dyDescent="0.3">
      <c r="A1496"/>
      <c r="B1496"/>
      <c r="C1496"/>
      <c r="D1496"/>
      <c r="E1496"/>
      <c r="F1496"/>
      <c r="G1496"/>
      <c r="H1496"/>
      <c r="I1496"/>
      <c r="J1496"/>
      <c r="K1496"/>
    </row>
    <row r="1497" spans="1:11" x14ac:dyDescent="0.3">
      <c r="A1497"/>
      <c r="B1497"/>
      <c r="C1497"/>
      <c r="D1497"/>
      <c r="E1497"/>
      <c r="F1497"/>
      <c r="G1497"/>
      <c r="H1497"/>
      <c r="I1497"/>
      <c r="J1497"/>
      <c r="K1497"/>
    </row>
    <row r="1498" spans="1:11" x14ac:dyDescent="0.3">
      <c r="A1498"/>
      <c r="B1498"/>
      <c r="C1498"/>
      <c r="D1498"/>
      <c r="E1498"/>
      <c r="F1498"/>
      <c r="G1498"/>
      <c r="H1498"/>
      <c r="I1498"/>
      <c r="J1498"/>
      <c r="K1498"/>
    </row>
    <row r="1499" spans="1:11" x14ac:dyDescent="0.3">
      <c r="A1499"/>
      <c r="B1499"/>
      <c r="C1499"/>
      <c r="D1499"/>
      <c r="E1499"/>
      <c r="F1499"/>
      <c r="G1499"/>
      <c r="H1499"/>
      <c r="I1499"/>
      <c r="J1499"/>
      <c r="K1499"/>
    </row>
    <row r="1500" spans="1:11" x14ac:dyDescent="0.3">
      <c r="A1500"/>
      <c r="B1500"/>
      <c r="C1500"/>
      <c r="D1500"/>
      <c r="E1500"/>
      <c r="F1500"/>
      <c r="G1500"/>
      <c r="H1500"/>
      <c r="I1500"/>
      <c r="J1500"/>
      <c r="K1500"/>
    </row>
    <row r="1501" spans="1:11" x14ac:dyDescent="0.3">
      <c r="A1501"/>
      <c r="B1501"/>
      <c r="C1501"/>
      <c r="D1501"/>
      <c r="E1501"/>
      <c r="F1501"/>
      <c r="G1501"/>
      <c r="H1501"/>
      <c r="I1501"/>
      <c r="J1501"/>
      <c r="K1501"/>
    </row>
    <row r="1502" spans="1:11" x14ac:dyDescent="0.3">
      <c r="A1502"/>
      <c r="B1502"/>
      <c r="C1502"/>
      <c r="D1502"/>
      <c r="E1502"/>
      <c r="F1502"/>
      <c r="G1502"/>
      <c r="H1502"/>
      <c r="I1502"/>
      <c r="J1502"/>
      <c r="K1502"/>
    </row>
    <row r="1503" spans="1:11" x14ac:dyDescent="0.3">
      <c r="A1503"/>
      <c r="B1503"/>
      <c r="C1503"/>
      <c r="D1503"/>
      <c r="E1503"/>
      <c r="F1503"/>
      <c r="G1503"/>
      <c r="H1503"/>
      <c r="I1503"/>
      <c r="J1503"/>
      <c r="K1503"/>
    </row>
    <row r="1504" spans="1:11" x14ac:dyDescent="0.3">
      <c r="A1504"/>
      <c r="B1504"/>
      <c r="C1504"/>
      <c r="D1504"/>
      <c r="E1504"/>
      <c r="F1504"/>
      <c r="G1504"/>
      <c r="H1504"/>
      <c r="I1504"/>
      <c r="J1504"/>
      <c r="K1504"/>
    </row>
    <row r="1505" spans="1:11" x14ac:dyDescent="0.3">
      <c r="A1505"/>
      <c r="B1505"/>
      <c r="C1505"/>
      <c r="D1505"/>
      <c r="E1505"/>
      <c r="F1505"/>
      <c r="G1505"/>
      <c r="H1505"/>
      <c r="I1505"/>
      <c r="J1505"/>
      <c r="K1505"/>
    </row>
    <row r="1506" spans="1:11" x14ac:dyDescent="0.3">
      <c r="A1506"/>
      <c r="B1506"/>
      <c r="C1506"/>
      <c r="D1506"/>
      <c r="E1506"/>
      <c r="F1506"/>
      <c r="G1506"/>
      <c r="H1506"/>
      <c r="I1506"/>
      <c r="J1506"/>
      <c r="K1506"/>
    </row>
    <row r="1507" spans="1:11" x14ac:dyDescent="0.3">
      <c r="A1507"/>
      <c r="B1507"/>
      <c r="C1507"/>
      <c r="D1507"/>
      <c r="E1507"/>
      <c r="F1507"/>
      <c r="G1507"/>
      <c r="H1507"/>
      <c r="I1507"/>
      <c r="J1507"/>
      <c r="K1507"/>
    </row>
    <row r="1508" spans="1:11" x14ac:dyDescent="0.3">
      <c r="A1508"/>
      <c r="B1508"/>
      <c r="C1508"/>
      <c r="D1508"/>
      <c r="E1508"/>
      <c r="F1508"/>
      <c r="G1508"/>
      <c r="H1508"/>
      <c r="I1508"/>
      <c r="J1508"/>
      <c r="K1508"/>
    </row>
    <row r="1509" spans="1:11" x14ac:dyDescent="0.3">
      <c r="A1509"/>
      <c r="B1509"/>
      <c r="C1509"/>
      <c r="D1509"/>
      <c r="E1509"/>
      <c r="F1509"/>
      <c r="G1509"/>
      <c r="H1509"/>
      <c r="I1509"/>
      <c r="J1509"/>
      <c r="K1509"/>
    </row>
    <row r="1510" spans="1:11" x14ac:dyDescent="0.3">
      <c r="A1510"/>
      <c r="B1510"/>
      <c r="C1510"/>
      <c r="D1510"/>
      <c r="E1510"/>
      <c r="F1510"/>
      <c r="G1510"/>
      <c r="H1510"/>
      <c r="I1510"/>
      <c r="J1510"/>
      <c r="K1510"/>
    </row>
    <row r="1511" spans="1:11" x14ac:dyDescent="0.3">
      <c r="A1511"/>
      <c r="B1511"/>
      <c r="C1511"/>
      <c r="D1511"/>
      <c r="E1511"/>
      <c r="F1511"/>
      <c r="G1511"/>
      <c r="H1511"/>
      <c r="I1511"/>
      <c r="J1511"/>
      <c r="K1511"/>
    </row>
    <row r="1512" spans="1:11" x14ac:dyDescent="0.3">
      <c r="A1512"/>
      <c r="B1512"/>
      <c r="C1512"/>
      <c r="D1512"/>
      <c r="E1512"/>
      <c r="F1512"/>
      <c r="G1512"/>
      <c r="H1512"/>
      <c r="I1512"/>
      <c r="J1512"/>
      <c r="K1512"/>
    </row>
    <row r="1513" spans="1:11" x14ac:dyDescent="0.3">
      <c r="A1513"/>
      <c r="B1513"/>
      <c r="C1513"/>
      <c r="D1513"/>
      <c r="E1513"/>
      <c r="F1513"/>
      <c r="G1513"/>
      <c r="H1513"/>
      <c r="I1513"/>
      <c r="J1513"/>
      <c r="K1513"/>
    </row>
    <row r="1514" spans="1:11" x14ac:dyDescent="0.3">
      <c r="A1514"/>
      <c r="B1514"/>
      <c r="C1514"/>
      <c r="D1514"/>
      <c r="E1514"/>
      <c r="F1514"/>
      <c r="G1514"/>
      <c r="H1514"/>
      <c r="I1514"/>
      <c r="J1514"/>
      <c r="K1514"/>
    </row>
    <row r="1515" spans="1:11" x14ac:dyDescent="0.3">
      <c r="A1515"/>
      <c r="B1515"/>
      <c r="C1515"/>
      <c r="D1515"/>
      <c r="E1515"/>
      <c r="F1515"/>
      <c r="G1515"/>
      <c r="H1515"/>
      <c r="I1515"/>
      <c r="J1515"/>
      <c r="K1515"/>
    </row>
    <row r="1516" spans="1:11" x14ac:dyDescent="0.3">
      <c r="A1516"/>
      <c r="B1516"/>
      <c r="C1516"/>
      <c r="D1516"/>
      <c r="E1516"/>
      <c r="F1516"/>
      <c r="G1516"/>
      <c r="H1516"/>
      <c r="I1516"/>
      <c r="J1516"/>
      <c r="K1516"/>
    </row>
    <row r="1517" spans="1:11" x14ac:dyDescent="0.3">
      <c r="A1517"/>
      <c r="B1517"/>
      <c r="C1517"/>
      <c r="D1517"/>
      <c r="E1517"/>
      <c r="F1517"/>
      <c r="G1517"/>
      <c r="H1517"/>
      <c r="I1517"/>
      <c r="J1517"/>
      <c r="K1517"/>
    </row>
    <row r="1518" spans="1:11" x14ac:dyDescent="0.3">
      <c r="A1518"/>
      <c r="B1518"/>
      <c r="C1518"/>
      <c r="D1518"/>
      <c r="E1518"/>
      <c r="F1518"/>
      <c r="G1518"/>
      <c r="H1518"/>
      <c r="I1518"/>
      <c r="J1518"/>
      <c r="K1518"/>
    </row>
    <row r="1519" spans="1:11" x14ac:dyDescent="0.3">
      <c r="A1519"/>
      <c r="B1519"/>
      <c r="C1519"/>
      <c r="D1519"/>
      <c r="E1519"/>
      <c r="F1519"/>
      <c r="G1519"/>
      <c r="H1519"/>
      <c r="I1519"/>
      <c r="J1519"/>
      <c r="K1519"/>
    </row>
    <row r="1520" spans="1:11" x14ac:dyDescent="0.3">
      <c r="A1520"/>
      <c r="B1520"/>
      <c r="C1520"/>
      <c r="D1520"/>
      <c r="E1520"/>
      <c r="F1520"/>
      <c r="G1520"/>
      <c r="H1520"/>
      <c r="I1520"/>
      <c r="J1520"/>
      <c r="K1520"/>
    </row>
    <row r="1521" spans="1:11" x14ac:dyDescent="0.3">
      <c r="A1521"/>
      <c r="B1521"/>
      <c r="C1521"/>
      <c r="D1521"/>
      <c r="E1521"/>
      <c r="F1521"/>
      <c r="G1521"/>
      <c r="H1521"/>
      <c r="I1521"/>
      <c r="J1521"/>
      <c r="K1521"/>
    </row>
    <row r="1522" spans="1:11" x14ac:dyDescent="0.3">
      <c r="A1522"/>
      <c r="B1522"/>
      <c r="C1522"/>
      <c r="D1522"/>
      <c r="E1522"/>
      <c r="F1522"/>
      <c r="G1522"/>
      <c r="H1522"/>
      <c r="I1522"/>
      <c r="J1522"/>
      <c r="K1522"/>
    </row>
    <row r="1523" spans="1:11" x14ac:dyDescent="0.3">
      <c r="A1523"/>
      <c r="B1523"/>
      <c r="C1523"/>
      <c r="D1523"/>
      <c r="E1523"/>
      <c r="F1523"/>
      <c r="G1523"/>
      <c r="H1523"/>
      <c r="I1523"/>
      <c r="J1523"/>
      <c r="K1523"/>
    </row>
    <row r="1524" spans="1:11" x14ac:dyDescent="0.3">
      <c r="A1524"/>
      <c r="B1524"/>
      <c r="C1524"/>
      <c r="D1524"/>
      <c r="E1524"/>
      <c r="F1524"/>
      <c r="G1524"/>
      <c r="H1524"/>
      <c r="I1524"/>
      <c r="J1524"/>
      <c r="K1524"/>
    </row>
    <row r="1525" spans="1:11" x14ac:dyDescent="0.3">
      <c r="A1525"/>
      <c r="B1525"/>
      <c r="C1525"/>
      <c r="D1525"/>
      <c r="E1525"/>
      <c r="F1525"/>
      <c r="G1525"/>
      <c r="H1525"/>
      <c r="I1525"/>
      <c r="J1525"/>
      <c r="K1525"/>
    </row>
    <row r="1526" spans="1:11" x14ac:dyDescent="0.3">
      <c r="A1526"/>
      <c r="B1526"/>
      <c r="C1526"/>
      <c r="D1526"/>
      <c r="E1526"/>
      <c r="F1526"/>
      <c r="G1526"/>
      <c r="H1526"/>
      <c r="I1526"/>
      <c r="J1526"/>
      <c r="K1526"/>
    </row>
    <row r="1527" spans="1:11" x14ac:dyDescent="0.3">
      <c r="A1527"/>
      <c r="B1527"/>
      <c r="C1527"/>
      <c r="D1527"/>
      <c r="E1527"/>
      <c r="F1527"/>
      <c r="G1527"/>
      <c r="H1527"/>
      <c r="I1527"/>
      <c r="J1527"/>
      <c r="K1527"/>
    </row>
    <row r="1528" spans="1:11" x14ac:dyDescent="0.3">
      <c r="A1528"/>
      <c r="B1528"/>
      <c r="C1528"/>
      <c r="D1528"/>
      <c r="E1528"/>
      <c r="F1528"/>
      <c r="G1528"/>
      <c r="H1528"/>
      <c r="I1528"/>
      <c r="J1528"/>
      <c r="K1528"/>
    </row>
    <row r="1529" spans="1:11" x14ac:dyDescent="0.3">
      <c r="A1529"/>
      <c r="B1529"/>
      <c r="C1529"/>
      <c r="D1529"/>
      <c r="E1529"/>
      <c r="F1529"/>
      <c r="G1529"/>
      <c r="H1529"/>
      <c r="I1529"/>
      <c r="J1529"/>
      <c r="K1529"/>
    </row>
    <row r="1530" spans="1:11" x14ac:dyDescent="0.3">
      <c r="A1530"/>
      <c r="B1530"/>
      <c r="C1530"/>
      <c r="D1530"/>
      <c r="E1530"/>
      <c r="F1530"/>
      <c r="G1530"/>
      <c r="H1530"/>
      <c r="I1530"/>
      <c r="J1530"/>
      <c r="K1530"/>
    </row>
    <row r="1531" spans="1:11" x14ac:dyDescent="0.3">
      <c r="A1531"/>
      <c r="B1531"/>
      <c r="C1531"/>
      <c r="D1531"/>
      <c r="E1531"/>
      <c r="F1531"/>
      <c r="G1531"/>
      <c r="H1531"/>
      <c r="I1531"/>
      <c r="J1531"/>
      <c r="K1531"/>
    </row>
    <row r="1532" spans="1:11" x14ac:dyDescent="0.3">
      <c r="A1532"/>
      <c r="B1532"/>
      <c r="C1532"/>
      <c r="D1532"/>
      <c r="E1532"/>
      <c r="F1532"/>
      <c r="G1532"/>
      <c r="H1532"/>
      <c r="I1532"/>
      <c r="J1532"/>
      <c r="K1532"/>
    </row>
    <row r="1533" spans="1:11" x14ac:dyDescent="0.3">
      <c r="A1533"/>
      <c r="B1533"/>
      <c r="C1533"/>
      <c r="D1533"/>
      <c r="E1533"/>
      <c r="F1533"/>
      <c r="G1533"/>
      <c r="H1533"/>
      <c r="I1533"/>
      <c r="J1533"/>
      <c r="K1533"/>
    </row>
    <row r="1534" spans="1:11" x14ac:dyDescent="0.3">
      <c r="A1534"/>
      <c r="B1534"/>
      <c r="C1534"/>
      <c r="D1534"/>
      <c r="E1534"/>
      <c r="F1534"/>
      <c r="G1534"/>
      <c r="H1534"/>
      <c r="I1534"/>
      <c r="J1534"/>
      <c r="K1534"/>
    </row>
    <row r="1535" spans="1:11" x14ac:dyDescent="0.3">
      <c r="A1535"/>
      <c r="B1535"/>
      <c r="C1535"/>
      <c r="D1535"/>
      <c r="E1535"/>
      <c r="F1535"/>
      <c r="G1535"/>
      <c r="H1535"/>
      <c r="I1535"/>
      <c r="J1535"/>
      <c r="K1535"/>
    </row>
    <row r="1536" spans="1:11" x14ac:dyDescent="0.3">
      <c r="A1536"/>
      <c r="B1536"/>
      <c r="C1536"/>
      <c r="D1536"/>
      <c r="E1536"/>
      <c r="F1536"/>
      <c r="G1536"/>
      <c r="H1536"/>
      <c r="I1536"/>
      <c r="J1536"/>
      <c r="K1536"/>
    </row>
    <row r="1537" spans="1:11" x14ac:dyDescent="0.3">
      <c r="A1537"/>
      <c r="B1537"/>
      <c r="C1537"/>
      <c r="D1537"/>
      <c r="E1537"/>
      <c r="F1537"/>
      <c r="G1537"/>
      <c r="H1537"/>
      <c r="I1537"/>
      <c r="J1537"/>
      <c r="K1537"/>
    </row>
    <row r="1538" spans="1:11" x14ac:dyDescent="0.3">
      <c r="A1538"/>
      <c r="B1538"/>
      <c r="C1538"/>
      <c r="D1538"/>
      <c r="E1538"/>
      <c r="F1538"/>
      <c r="G1538"/>
      <c r="H1538"/>
      <c r="I1538"/>
      <c r="J1538"/>
      <c r="K1538"/>
    </row>
    <row r="1539" spans="1:11" x14ac:dyDescent="0.3">
      <c r="A1539"/>
      <c r="B1539"/>
      <c r="C1539"/>
      <c r="D1539"/>
      <c r="E1539"/>
      <c r="F1539"/>
      <c r="G1539"/>
      <c r="H1539"/>
      <c r="I1539"/>
      <c r="J1539"/>
      <c r="K1539"/>
    </row>
    <row r="1540" spans="1:11" x14ac:dyDescent="0.3">
      <c r="A1540"/>
      <c r="B1540"/>
      <c r="C1540"/>
      <c r="D1540"/>
      <c r="E1540"/>
      <c r="F1540"/>
      <c r="G1540"/>
      <c r="H1540"/>
      <c r="I1540"/>
      <c r="J1540"/>
      <c r="K1540"/>
    </row>
    <row r="1541" spans="1:11" x14ac:dyDescent="0.3">
      <c r="A1541"/>
      <c r="B1541"/>
      <c r="C1541"/>
      <c r="D1541"/>
      <c r="E1541"/>
      <c r="F1541"/>
      <c r="G1541"/>
      <c r="H1541"/>
      <c r="I1541"/>
      <c r="J1541"/>
      <c r="K1541"/>
    </row>
    <row r="1542" spans="1:11" x14ac:dyDescent="0.3">
      <c r="A1542"/>
      <c r="B1542"/>
      <c r="C1542"/>
      <c r="D1542"/>
      <c r="E1542"/>
      <c r="F1542"/>
      <c r="G1542"/>
      <c r="H1542"/>
      <c r="I1542"/>
      <c r="J1542"/>
      <c r="K1542"/>
    </row>
    <row r="1543" spans="1:11" x14ac:dyDescent="0.3">
      <c r="A1543"/>
      <c r="B1543"/>
      <c r="C1543"/>
      <c r="D1543"/>
      <c r="E1543"/>
      <c r="F1543"/>
      <c r="G1543"/>
      <c r="H1543"/>
      <c r="I1543"/>
      <c r="J1543"/>
      <c r="K1543"/>
    </row>
    <row r="1544" spans="1:11" x14ac:dyDescent="0.3">
      <c r="A1544"/>
      <c r="B1544"/>
      <c r="C1544"/>
      <c r="D1544"/>
      <c r="E1544"/>
      <c r="F1544"/>
      <c r="G1544"/>
      <c r="H1544"/>
      <c r="I1544"/>
      <c r="J1544"/>
      <c r="K1544"/>
    </row>
    <row r="1545" spans="1:11" x14ac:dyDescent="0.3">
      <c r="A1545"/>
      <c r="B1545"/>
      <c r="C1545"/>
      <c r="D1545"/>
      <c r="E1545"/>
      <c r="F1545"/>
      <c r="G1545"/>
      <c r="H1545"/>
      <c r="I1545"/>
      <c r="J1545"/>
      <c r="K1545"/>
    </row>
    <row r="1546" spans="1:11" x14ac:dyDescent="0.3">
      <c r="A1546"/>
      <c r="B1546"/>
      <c r="C1546"/>
      <c r="D1546"/>
      <c r="E1546"/>
      <c r="F1546"/>
      <c r="G1546"/>
      <c r="H1546"/>
      <c r="I1546"/>
      <c r="J1546"/>
      <c r="K1546"/>
    </row>
    <row r="1547" spans="1:11" x14ac:dyDescent="0.3">
      <c r="A1547"/>
      <c r="B1547"/>
      <c r="C1547"/>
      <c r="D1547"/>
      <c r="E1547"/>
      <c r="F1547"/>
      <c r="G1547"/>
      <c r="H1547"/>
      <c r="I1547"/>
      <c r="J1547"/>
      <c r="K1547"/>
    </row>
    <row r="1548" spans="1:11" x14ac:dyDescent="0.3">
      <c r="A1548"/>
      <c r="B1548"/>
      <c r="C1548"/>
      <c r="D1548"/>
      <c r="E1548"/>
      <c r="F1548"/>
      <c r="G1548"/>
      <c r="H1548"/>
      <c r="I1548"/>
      <c r="J1548"/>
      <c r="K1548"/>
    </row>
    <row r="1549" spans="1:11" x14ac:dyDescent="0.3">
      <c r="A1549"/>
      <c r="B1549"/>
      <c r="C1549"/>
      <c r="D1549"/>
      <c r="E1549"/>
      <c r="F1549"/>
      <c r="G1549"/>
      <c r="H1549"/>
      <c r="I1549"/>
      <c r="J1549"/>
      <c r="K1549"/>
    </row>
    <row r="1550" spans="1:11" x14ac:dyDescent="0.3">
      <c r="A1550"/>
      <c r="B1550"/>
      <c r="C1550"/>
      <c r="D1550"/>
      <c r="E1550"/>
      <c r="F1550"/>
      <c r="G1550"/>
      <c r="H1550"/>
      <c r="I1550"/>
      <c r="J1550"/>
      <c r="K1550"/>
    </row>
    <row r="1551" spans="1:11" x14ac:dyDescent="0.3">
      <c r="A1551"/>
      <c r="B1551"/>
      <c r="C1551"/>
      <c r="D1551"/>
      <c r="E1551"/>
      <c r="F1551"/>
      <c r="G1551"/>
      <c r="H1551"/>
      <c r="I1551"/>
      <c r="J1551"/>
      <c r="K1551"/>
    </row>
    <row r="1552" spans="1:11" x14ac:dyDescent="0.3">
      <c r="A1552"/>
      <c r="B1552"/>
      <c r="C1552"/>
      <c r="D1552"/>
      <c r="E1552"/>
      <c r="F1552"/>
      <c r="G1552"/>
      <c r="H1552"/>
      <c r="I1552"/>
      <c r="J1552"/>
      <c r="K1552"/>
    </row>
    <row r="1553" spans="1:11" x14ac:dyDescent="0.3">
      <c r="A1553"/>
      <c r="B1553"/>
      <c r="C1553"/>
      <c r="D1553"/>
      <c r="E1553"/>
      <c r="F1553"/>
      <c r="G1553"/>
      <c r="H1553"/>
      <c r="I1553"/>
      <c r="J1553"/>
      <c r="K1553"/>
    </row>
    <row r="1554" spans="1:11" x14ac:dyDescent="0.3">
      <c r="A1554"/>
      <c r="B1554"/>
      <c r="C1554"/>
      <c r="D1554"/>
      <c r="E1554"/>
      <c r="F1554"/>
      <c r="G1554"/>
      <c r="H1554"/>
      <c r="I1554"/>
      <c r="J1554"/>
      <c r="K1554"/>
    </row>
    <row r="1555" spans="1:11" x14ac:dyDescent="0.3">
      <c r="A1555"/>
      <c r="B1555"/>
      <c r="C1555"/>
      <c r="D1555"/>
      <c r="E1555"/>
      <c r="F1555"/>
      <c r="G1555"/>
      <c r="H1555"/>
      <c r="I1555"/>
      <c r="J1555"/>
      <c r="K1555"/>
    </row>
    <row r="1556" spans="1:11" x14ac:dyDescent="0.3">
      <c r="A1556"/>
      <c r="B1556"/>
      <c r="C1556"/>
      <c r="D1556"/>
      <c r="E1556"/>
      <c r="F1556"/>
      <c r="G1556"/>
      <c r="H1556"/>
      <c r="I1556"/>
      <c r="J1556"/>
      <c r="K1556"/>
    </row>
    <row r="1557" spans="1:11" x14ac:dyDescent="0.3">
      <c r="A1557"/>
      <c r="B1557"/>
      <c r="C1557"/>
      <c r="D1557"/>
      <c r="E1557"/>
      <c r="F1557"/>
      <c r="G1557"/>
      <c r="H1557"/>
      <c r="I1557"/>
      <c r="J1557"/>
      <c r="K1557"/>
    </row>
    <row r="1558" spans="1:11" x14ac:dyDescent="0.3">
      <c r="A1558"/>
      <c r="B1558"/>
      <c r="C1558"/>
      <c r="D1558"/>
      <c r="E1558"/>
      <c r="F1558"/>
      <c r="G1558"/>
      <c r="H1558"/>
      <c r="I1558"/>
      <c r="J1558"/>
      <c r="K1558"/>
    </row>
    <row r="1559" spans="1:11" x14ac:dyDescent="0.3">
      <c r="A1559"/>
      <c r="B1559"/>
      <c r="C1559"/>
      <c r="D1559"/>
      <c r="E1559"/>
      <c r="F1559"/>
      <c r="G1559"/>
      <c r="H1559"/>
      <c r="I1559"/>
      <c r="J1559"/>
      <c r="K1559"/>
    </row>
    <row r="1560" spans="1:11" x14ac:dyDescent="0.3">
      <c r="A1560"/>
      <c r="B1560"/>
      <c r="C1560"/>
      <c r="D1560"/>
      <c r="E1560"/>
      <c r="F1560"/>
      <c r="G1560"/>
      <c r="H1560"/>
      <c r="I1560"/>
      <c r="J1560"/>
      <c r="K1560"/>
    </row>
    <row r="1561" spans="1:11" x14ac:dyDescent="0.3">
      <c r="A1561"/>
      <c r="B1561"/>
      <c r="C1561"/>
      <c r="D1561"/>
      <c r="E1561"/>
      <c r="F1561"/>
      <c r="G1561"/>
      <c r="H1561"/>
      <c r="I1561"/>
      <c r="J1561"/>
      <c r="K1561"/>
    </row>
    <row r="1562" spans="1:11" x14ac:dyDescent="0.3">
      <c r="A1562"/>
      <c r="B1562"/>
      <c r="C1562"/>
      <c r="D1562"/>
      <c r="E1562"/>
      <c r="F1562"/>
      <c r="G1562"/>
      <c r="H1562"/>
      <c r="I1562"/>
      <c r="J1562"/>
      <c r="K1562"/>
    </row>
    <row r="1563" spans="1:11" x14ac:dyDescent="0.3">
      <c r="A1563"/>
      <c r="B1563"/>
      <c r="C1563"/>
      <c r="D1563"/>
      <c r="E1563"/>
      <c r="F1563"/>
      <c r="G1563"/>
      <c r="H1563"/>
      <c r="I1563"/>
      <c r="J1563"/>
      <c r="K1563"/>
    </row>
    <row r="1564" spans="1:11" x14ac:dyDescent="0.3">
      <c r="A1564"/>
      <c r="B1564"/>
      <c r="C1564"/>
      <c r="D1564"/>
      <c r="E1564"/>
      <c r="F1564"/>
      <c r="G1564"/>
      <c r="H1564"/>
      <c r="I1564"/>
      <c r="J1564"/>
      <c r="K1564"/>
    </row>
    <row r="1565" spans="1:11" x14ac:dyDescent="0.3">
      <c r="A1565"/>
      <c r="B1565"/>
      <c r="C1565"/>
      <c r="D1565"/>
      <c r="E1565"/>
      <c r="F1565"/>
      <c r="G1565"/>
      <c r="H1565"/>
      <c r="I1565"/>
      <c r="J1565"/>
      <c r="K1565"/>
    </row>
    <row r="1566" spans="1:11" x14ac:dyDescent="0.3">
      <c r="A1566"/>
      <c r="B1566"/>
      <c r="C1566"/>
      <c r="D1566"/>
      <c r="E1566"/>
      <c r="F1566"/>
      <c r="G1566"/>
      <c r="H1566"/>
      <c r="I1566"/>
      <c r="J1566"/>
      <c r="K1566"/>
    </row>
    <row r="1567" spans="1:11" x14ac:dyDescent="0.3">
      <c r="A1567"/>
      <c r="B1567"/>
      <c r="C1567"/>
      <c r="D1567"/>
      <c r="E1567"/>
      <c r="F1567"/>
      <c r="G1567"/>
      <c r="H1567"/>
      <c r="I1567"/>
      <c r="J1567"/>
      <c r="K1567"/>
    </row>
    <row r="1568" spans="1:11" x14ac:dyDescent="0.3">
      <c r="A1568"/>
      <c r="B1568"/>
      <c r="C1568"/>
      <c r="D1568"/>
      <c r="E1568"/>
      <c r="F1568"/>
      <c r="G1568"/>
      <c r="H1568"/>
      <c r="I1568"/>
      <c r="J1568"/>
      <c r="K1568"/>
    </row>
    <row r="1569" spans="1:11" x14ac:dyDescent="0.3">
      <c r="A1569"/>
      <c r="B1569"/>
      <c r="C1569"/>
      <c r="D1569"/>
      <c r="E1569"/>
      <c r="F1569"/>
      <c r="G1569"/>
      <c r="H1569"/>
      <c r="I1569"/>
      <c r="J1569"/>
      <c r="K1569"/>
    </row>
    <row r="1570" spans="1:11" x14ac:dyDescent="0.3">
      <c r="A1570"/>
      <c r="B1570"/>
      <c r="C1570"/>
      <c r="D1570"/>
      <c r="E1570"/>
      <c r="F1570"/>
      <c r="G1570"/>
      <c r="H1570"/>
      <c r="I1570"/>
      <c r="J1570"/>
      <c r="K1570"/>
    </row>
    <row r="1571" spans="1:11" x14ac:dyDescent="0.3">
      <c r="A1571"/>
      <c r="B1571"/>
      <c r="C1571"/>
      <c r="D1571"/>
      <c r="E1571"/>
      <c r="F1571"/>
      <c r="G1571"/>
      <c r="H1571"/>
      <c r="I1571"/>
      <c r="J1571"/>
      <c r="K1571"/>
    </row>
    <row r="1572" spans="1:11" x14ac:dyDescent="0.3">
      <c r="A1572"/>
      <c r="B1572"/>
      <c r="C1572"/>
      <c r="D1572"/>
      <c r="E1572"/>
      <c r="F1572"/>
      <c r="G1572"/>
      <c r="H1572"/>
      <c r="I1572"/>
      <c r="J1572"/>
      <c r="K1572"/>
    </row>
    <row r="1573" spans="1:11" x14ac:dyDescent="0.3">
      <c r="A1573"/>
      <c r="B1573"/>
      <c r="C1573"/>
      <c r="D1573"/>
      <c r="E1573"/>
      <c r="F1573"/>
      <c r="G1573"/>
      <c r="H1573"/>
      <c r="I1573"/>
      <c r="J1573"/>
      <c r="K1573"/>
    </row>
    <row r="1574" spans="1:11" x14ac:dyDescent="0.3">
      <c r="A1574"/>
      <c r="B1574"/>
      <c r="C1574"/>
      <c r="D1574"/>
      <c r="E1574"/>
      <c r="F1574"/>
      <c r="G1574"/>
      <c r="H1574"/>
      <c r="I1574"/>
      <c r="J1574"/>
      <c r="K1574"/>
    </row>
    <row r="1575" spans="1:11" x14ac:dyDescent="0.3">
      <c r="A1575"/>
      <c r="B1575"/>
      <c r="C1575"/>
      <c r="D1575"/>
      <c r="E1575"/>
      <c r="F1575"/>
      <c r="G1575"/>
      <c r="H1575"/>
      <c r="I1575"/>
      <c r="J1575"/>
      <c r="K1575"/>
    </row>
    <row r="1576" spans="1:11" x14ac:dyDescent="0.3">
      <c r="A1576"/>
      <c r="B1576"/>
      <c r="C1576"/>
      <c r="D1576"/>
      <c r="E1576"/>
      <c r="F1576"/>
      <c r="G1576"/>
      <c r="H1576"/>
      <c r="I1576"/>
      <c r="J1576"/>
      <c r="K1576"/>
    </row>
    <row r="1577" spans="1:11" x14ac:dyDescent="0.3">
      <c r="A1577"/>
      <c r="B1577"/>
      <c r="C1577"/>
      <c r="D1577"/>
      <c r="E1577"/>
      <c r="F1577"/>
      <c r="G1577"/>
      <c r="H1577"/>
      <c r="I1577"/>
      <c r="J1577"/>
      <c r="K1577"/>
    </row>
    <row r="1578" spans="1:11" x14ac:dyDescent="0.3">
      <c r="A1578"/>
      <c r="B1578"/>
      <c r="C1578"/>
      <c r="D1578"/>
      <c r="E1578"/>
      <c r="F1578"/>
      <c r="G1578"/>
      <c r="H1578"/>
      <c r="I1578"/>
      <c r="J1578"/>
      <c r="K1578"/>
    </row>
    <row r="1579" spans="1:11" x14ac:dyDescent="0.3">
      <c r="A1579"/>
      <c r="B1579"/>
      <c r="C1579"/>
      <c r="D1579"/>
      <c r="E1579"/>
      <c r="F1579"/>
      <c r="G1579"/>
      <c r="H1579"/>
      <c r="I1579"/>
      <c r="J1579"/>
      <c r="K1579"/>
    </row>
    <row r="1580" spans="1:11" x14ac:dyDescent="0.3">
      <c r="A1580"/>
      <c r="B1580"/>
      <c r="C1580"/>
      <c r="D1580"/>
      <c r="E1580"/>
      <c r="F1580"/>
      <c r="G1580"/>
      <c r="H1580"/>
      <c r="I1580"/>
      <c r="J1580"/>
      <c r="K1580"/>
    </row>
    <row r="1581" spans="1:11" x14ac:dyDescent="0.3">
      <c r="A1581"/>
      <c r="B1581"/>
      <c r="C1581"/>
      <c r="D1581"/>
      <c r="E1581"/>
      <c r="F1581"/>
      <c r="G1581"/>
      <c r="H1581"/>
      <c r="I1581"/>
      <c r="J1581"/>
      <c r="K1581"/>
    </row>
    <row r="1582" spans="1:11" x14ac:dyDescent="0.3">
      <c r="A1582"/>
      <c r="B1582"/>
      <c r="C1582"/>
      <c r="D1582"/>
      <c r="E1582"/>
      <c r="F1582"/>
      <c r="G1582"/>
      <c r="H1582"/>
      <c r="I1582"/>
      <c r="J1582"/>
      <c r="K1582"/>
    </row>
    <row r="1583" spans="1:11" x14ac:dyDescent="0.3">
      <c r="A1583"/>
      <c r="B1583"/>
      <c r="C1583"/>
      <c r="D1583"/>
      <c r="E1583"/>
      <c r="F1583"/>
      <c r="G1583"/>
      <c r="H1583"/>
      <c r="I1583"/>
      <c r="J1583"/>
      <c r="K1583"/>
    </row>
    <row r="1584" spans="1:11" x14ac:dyDescent="0.3">
      <c r="A1584"/>
      <c r="B1584"/>
      <c r="C1584"/>
      <c r="D1584"/>
      <c r="E1584"/>
      <c r="F1584"/>
      <c r="G1584"/>
      <c r="H1584"/>
      <c r="I1584"/>
      <c r="J1584"/>
      <c r="K1584"/>
    </row>
    <row r="1585" spans="1:11" x14ac:dyDescent="0.3">
      <c r="A1585"/>
      <c r="B1585"/>
      <c r="C1585"/>
      <c r="D1585"/>
      <c r="E1585"/>
      <c r="F1585"/>
      <c r="G1585"/>
      <c r="H1585"/>
      <c r="I1585"/>
      <c r="J1585"/>
      <c r="K1585"/>
    </row>
    <row r="1586" spans="1:11" x14ac:dyDescent="0.3">
      <c r="A1586"/>
      <c r="B1586"/>
      <c r="C1586"/>
      <c r="D1586"/>
      <c r="E1586"/>
      <c r="F1586"/>
      <c r="G1586"/>
      <c r="H1586"/>
      <c r="I1586"/>
      <c r="J1586"/>
      <c r="K1586"/>
    </row>
    <row r="1587" spans="1:11" x14ac:dyDescent="0.3">
      <c r="A1587"/>
      <c r="B1587"/>
      <c r="C1587"/>
      <c r="D1587"/>
      <c r="E1587"/>
      <c r="F1587"/>
      <c r="G1587"/>
      <c r="H1587"/>
      <c r="I1587"/>
      <c r="J1587"/>
      <c r="K1587"/>
    </row>
    <row r="1588" spans="1:11" x14ac:dyDescent="0.3">
      <c r="A1588"/>
      <c r="B1588"/>
      <c r="C1588"/>
      <c r="D1588"/>
      <c r="E1588"/>
      <c r="F1588"/>
      <c r="G1588"/>
      <c r="H1588"/>
      <c r="I1588"/>
      <c r="J1588"/>
      <c r="K1588"/>
    </row>
    <row r="1589" spans="1:11" x14ac:dyDescent="0.3">
      <c r="A1589"/>
      <c r="B1589"/>
      <c r="C1589"/>
      <c r="D1589"/>
      <c r="E1589"/>
      <c r="F1589"/>
      <c r="G1589"/>
      <c r="H1589"/>
      <c r="I1589"/>
      <c r="J1589"/>
      <c r="K1589"/>
    </row>
    <row r="1590" spans="1:11" x14ac:dyDescent="0.3">
      <c r="A1590"/>
      <c r="B1590"/>
      <c r="C1590"/>
      <c r="D1590"/>
      <c r="E1590"/>
      <c r="F1590"/>
      <c r="G1590"/>
      <c r="H1590"/>
      <c r="I1590"/>
      <c r="J1590"/>
      <c r="K1590"/>
    </row>
    <row r="1591" spans="1:11" x14ac:dyDescent="0.3">
      <c r="A1591"/>
      <c r="B1591"/>
      <c r="C1591"/>
      <c r="D1591"/>
      <c r="E1591"/>
      <c r="F1591"/>
      <c r="G1591"/>
      <c r="H1591"/>
      <c r="I1591"/>
      <c r="J1591"/>
      <c r="K1591"/>
    </row>
    <row r="1592" spans="1:11" x14ac:dyDescent="0.3">
      <c r="A1592"/>
      <c r="B1592"/>
      <c r="C1592"/>
      <c r="D1592"/>
      <c r="E1592"/>
      <c r="F1592"/>
      <c r="G1592"/>
      <c r="H1592"/>
      <c r="I1592"/>
      <c r="J1592"/>
      <c r="K1592"/>
    </row>
    <row r="1593" spans="1:11" x14ac:dyDescent="0.3">
      <c r="A1593"/>
      <c r="B1593"/>
      <c r="C1593"/>
      <c r="D1593"/>
      <c r="E1593"/>
      <c r="F1593"/>
      <c r="G1593"/>
      <c r="H1593"/>
      <c r="I1593"/>
      <c r="J1593"/>
      <c r="K1593"/>
    </row>
    <row r="1594" spans="1:11" x14ac:dyDescent="0.3">
      <c r="A1594"/>
      <c r="B1594"/>
      <c r="C1594"/>
      <c r="D1594"/>
      <c r="E1594"/>
      <c r="F1594"/>
      <c r="G1594"/>
      <c r="H1594"/>
      <c r="I1594"/>
      <c r="J1594"/>
      <c r="K1594"/>
    </row>
    <row r="1595" spans="1:11" x14ac:dyDescent="0.3">
      <c r="A1595"/>
      <c r="B1595"/>
      <c r="C1595"/>
      <c r="D1595"/>
      <c r="E1595"/>
      <c r="F1595"/>
      <c r="G1595"/>
      <c r="H1595"/>
      <c r="I1595"/>
      <c r="J1595"/>
      <c r="K1595"/>
    </row>
    <row r="1596" spans="1:11" x14ac:dyDescent="0.3">
      <c r="A1596"/>
      <c r="B1596"/>
      <c r="C1596"/>
      <c r="D1596"/>
      <c r="E1596"/>
      <c r="F1596"/>
      <c r="G1596"/>
      <c r="H1596"/>
      <c r="I1596"/>
      <c r="J1596"/>
      <c r="K1596"/>
    </row>
    <row r="1597" spans="1:11" x14ac:dyDescent="0.3">
      <c r="A1597"/>
      <c r="B1597"/>
      <c r="C1597"/>
      <c r="D1597"/>
      <c r="E1597"/>
      <c r="F1597"/>
      <c r="G1597"/>
      <c r="H1597"/>
      <c r="I1597"/>
      <c r="J1597"/>
      <c r="K1597"/>
    </row>
    <row r="1598" spans="1:11" x14ac:dyDescent="0.3">
      <c r="A1598"/>
      <c r="B1598"/>
      <c r="C1598"/>
      <c r="D1598"/>
      <c r="E1598"/>
      <c r="F1598"/>
      <c r="G1598"/>
      <c r="H1598"/>
      <c r="I1598"/>
      <c r="J1598"/>
      <c r="K1598"/>
    </row>
    <row r="1599" spans="1:11" x14ac:dyDescent="0.3">
      <c r="A1599"/>
      <c r="B1599"/>
      <c r="C1599"/>
      <c r="D1599"/>
      <c r="E1599"/>
      <c r="F1599"/>
      <c r="G1599"/>
      <c r="H1599"/>
      <c r="I1599"/>
      <c r="J1599"/>
      <c r="K1599"/>
    </row>
    <row r="1600" spans="1:11" x14ac:dyDescent="0.3">
      <c r="A1600"/>
      <c r="B1600"/>
      <c r="C1600"/>
      <c r="D1600"/>
      <c r="E1600"/>
      <c r="F1600"/>
      <c r="G1600"/>
      <c r="H1600"/>
      <c r="I1600"/>
      <c r="J1600"/>
      <c r="K1600"/>
    </row>
    <row r="1601" spans="1:11" x14ac:dyDescent="0.3">
      <c r="A1601"/>
      <c r="B1601"/>
      <c r="C1601"/>
      <c r="D1601"/>
      <c r="E1601"/>
      <c r="F1601"/>
      <c r="G1601"/>
      <c r="H1601"/>
      <c r="I1601"/>
      <c r="J1601"/>
      <c r="K1601"/>
    </row>
    <row r="1602" spans="1:11" x14ac:dyDescent="0.3">
      <c r="A1602"/>
      <c r="B1602"/>
      <c r="C1602"/>
      <c r="D1602"/>
      <c r="E1602"/>
      <c r="F1602"/>
      <c r="G1602"/>
      <c r="H1602"/>
      <c r="I1602"/>
      <c r="J1602"/>
      <c r="K1602"/>
    </row>
    <row r="1603" spans="1:11" x14ac:dyDescent="0.3">
      <c r="A1603"/>
      <c r="B1603"/>
      <c r="C1603"/>
      <c r="D1603"/>
      <c r="E1603"/>
      <c r="F1603"/>
      <c r="G1603"/>
      <c r="H1603"/>
      <c r="I1603"/>
      <c r="J1603"/>
      <c r="K1603"/>
    </row>
    <row r="1604" spans="1:11" x14ac:dyDescent="0.3">
      <c r="A1604"/>
      <c r="B1604"/>
      <c r="C1604"/>
      <c r="D1604"/>
      <c r="E1604"/>
      <c r="F1604"/>
      <c r="G1604"/>
      <c r="H1604"/>
      <c r="I1604"/>
      <c r="J1604"/>
      <c r="K1604"/>
    </row>
    <row r="1605" spans="1:11" x14ac:dyDescent="0.3">
      <c r="A1605"/>
      <c r="B1605"/>
      <c r="C1605"/>
      <c r="D1605"/>
      <c r="E1605"/>
      <c r="F1605"/>
      <c r="G1605"/>
      <c r="H1605"/>
      <c r="I1605"/>
      <c r="J1605"/>
      <c r="K1605"/>
    </row>
    <row r="1606" spans="1:11" x14ac:dyDescent="0.3">
      <c r="A1606"/>
      <c r="B1606"/>
      <c r="C1606"/>
      <c r="D1606"/>
      <c r="E1606"/>
      <c r="F1606"/>
      <c r="G1606"/>
      <c r="H1606"/>
      <c r="I1606"/>
      <c r="J1606"/>
      <c r="K1606"/>
    </row>
    <row r="1607" spans="1:11" x14ac:dyDescent="0.3">
      <c r="A1607"/>
      <c r="B1607"/>
      <c r="C1607"/>
      <c r="D1607"/>
      <c r="E1607"/>
      <c r="F1607"/>
      <c r="G1607"/>
      <c r="H1607"/>
      <c r="I1607"/>
      <c r="J1607"/>
      <c r="K1607"/>
    </row>
    <row r="1608" spans="1:11" x14ac:dyDescent="0.3">
      <c r="A1608"/>
      <c r="B1608"/>
      <c r="C1608"/>
      <c r="D1608"/>
      <c r="E1608"/>
      <c r="F1608"/>
      <c r="G1608"/>
      <c r="H1608"/>
      <c r="I1608"/>
      <c r="J1608"/>
      <c r="K1608"/>
    </row>
    <row r="1609" spans="1:11" x14ac:dyDescent="0.3">
      <c r="A1609"/>
      <c r="B1609"/>
      <c r="C1609"/>
      <c r="D1609"/>
      <c r="E1609"/>
      <c r="F1609"/>
      <c r="G1609"/>
      <c r="H1609"/>
      <c r="I1609"/>
      <c r="J1609"/>
      <c r="K1609"/>
    </row>
    <row r="1610" spans="1:11" x14ac:dyDescent="0.3">
      <c r="A1610"/>
      <c r="B1610"/>
      <c r="C1610"/>
      <c r="D1610"/>
      <c r="E1610"/>
      <c r="F1610"/>
      <c r="G1610"/>
      <c r="H1610"/>
      <c r="I1610"/>
      <c r="J1610"/>
      <c r="K1610"/>
    </row>
    <row r="1611" spans="1:11" x14ac:dyDescent="0.3">
      <c r="A1611"/>
      <c r="B1611"/>
      <c r="C1611"/>
      <c r="D1611"/>
      <c r="E1611"/>
      <c r="F1611"/>
      <c r="G1611"/>
      <c r="H1611"/>
      <c r="I1611"/>
      <c r="J1611"/>
      <c r="K1611"/>
    </row>
    <row r="1612" spans="1:11" x14ac:dyDescent="0.3">
      <c r="A1612"/>
      <c r="B1612"/>
      <c r="C1612"/>
      <c r="D1612"/>
      <c r="E1612"/>
      <c r="F1612"/>
      <c r="G1612"/>
      <c r="H1612"/>
      <c r="I1612"/>
      <c r="J1612"/>
      <c r="K1612"/>
    </row>
    <row r="1613" spans="1:11" x14ac:dyDescent="0.3">
      <c r="A1613"/>
      <c r="B1613"/>
      <c r="C1613"/>
      <c r="D1613"/>
      <c r="E1613"/>
      <c r="F1613"/>
      <c r="G1613"/>
      <c r="H1613"/>
      <c r="I1613"/>
      <c r="J1613"/>
      <c r="K1613"/>
    </row>
    <row r="1614" spans="1:11" x14ac:dyDescent="0.3">
      <c r="A1614"/>
      <c r="B1614"/>
      <c r="C1614"/>
      <c r="D1614"/>
      <c r="E1614"/>
      <c r="F1614"/>
      <c r="G1614"/>
      <c r="H1614"/>
      <c r="I1614"/>
      <c r="J1614"/>
      <c r="K1614"/>
    </row>
    <row r="1615" spans="1:11" x14ac:dyDescent="0.3">
      <c r="A1615"/>
      <c r="B1615"/>
      <c r="C1615"/>
      <c r="D1615"/>
      <c r="E1615"/>
      <c r="F1615"/>
      <c r="G1615"/>
      <c r="H1615"/>
      <c r="I1615"/>
      <c r="J1615"/>
      <c r="K1615"/>
    </row>
    <row r="1616" spans="1:11" x14ac:dyDescent="0.3">
      <c r="A1616"/>
      <c r="B1616"/>
      <c r="C1616"/>
      <c r="D1616"/>
      <c r="E1616"/>
      <c r="F1616"/>
      <c r="G1616"/>
      <c r="H1616"/>
      <c r="I1616"/>
      <c r="J1616"/>
      <c r="K1616"/>
    </row>
    <row r="1617" spans="1:11" x14ac:dyDescent="0.3">
      <c r="A1617"/>
      <c r="B1617"/>
      <c r="C1617"/>
      <c r="D1617"/>
      <c r="E1617"/>
      <c r="F1617"/>
      <c r="G1617"/>
      <c r="H1617"/>
      <c r="I1617"/>
      <c r="J1617"/>
      <c r="K1617"/>
    </row>
    <row r="1618" spans="1:11" x14ac:dyDescent="0.3">
      <c r="A1618"/>
      <c r="B1618"/>
      <c r="C1618"/>
      <c r="D1618"/>
      <c r="E1618"/>
      <c r="F1618"/>
      <c r="G1618"/>
      <c r="H1618"/>
      <c r="I1618"/>
      <c r="J1618"/>
      <c r="K1618"/>
    </row>
    <row r="1619" spans="1:11" x14ac:dyDescent="0.3">
      <c r="A1619"/>
      <c r="B1619"/>
      <c r="C1619"/>
      <c r="D1619"/>
      <c r="E1619"/>
      <c r="F1619"/>
      <c r="G1619"/>
      <c r="H1619"/>
      <c r="I1619"/>
      <c r="J1619"/>
      <c r="K1619"/>
    </row>
    <row r="1620" spans="1:11" x14ac:dyDescent="0.3">
      <c r="A1620"/>
      <c r="B1620"/>
      <c r="C1620"/>
      <c r="D1620"/>
      <c r="E1620"/>
      <c r="F1620"/>
      <c r="G1620"/>
      <c r="H1620"/>
      <c r="I1620"/>
      <c r="J1620"/>
      <c r="K1620"/>
    </row>
    <row r="1621" spans="1:11" x14ac:dyDescent="0.3">
      <c r="A1621"/>
      <c r="B1621"/>
      <c r="C1621"/>
      <c r="D1621"/>
      <c r="E1621"/>
      <c r="F1621"/>
      <c r="G1621"/>
      <c r="H1621"/>
      <c r="I1621"/>
      <c r="J1621"/>
      <c r="K1621"/>
    </row>
    <row r="1622" spans="1:11" x14ac:dyDescent="0.3">
      <c r="A1622"/>
      <c r="B1622"/>
      <c r="C1622"/>
      <c r="D1622"/>
      <c r="E1622"/>
      <c r="F1622"/>
      <c r="G1622"/>
      <c r="H1622"/>
      <c r="I1622"/>
      <c r="J1622"/>
      <c r="K1622"/>
    </row>
    <row r="1623" spans="1:11" x14ac:dyDescent="0.3">
      <c r="A1623"/>
      <c r="B1623"/>
      <c r="C1623"/>
      <c r="D1623"/>
      <c r="E1623"/>
      <c r="F1623"/>
      <c r="G1623"/>
      <c r="H1623"/>
      <c r="I1623"/>
      <c r="J1623"/>
      <c r="K1623"/>
    </row>
    <row r="1624" spans="1:11" x14ac:dyDescent="0.3">
      <c r="A1624"/>
      <c r="B1624"/>
      <c r="C1624"/>
      <c r="D1624"/>
      <c r="E1624"/>
      <c r="F1624"/>
      <c r="G1624"/>
      <c r="H1624"/>
      <c r="I1624"/>
      <c r="J1624"/>
      <c r="K1624"/>
    </row>
    <row r="1625" spans="1:11" x14ac:dyDescent="0.3">
      <c r="A1625"/>
      <c r="B1625"/>
      <c r="C1625"/>
      <c r="D1625"/>
      <c r="E1625"/>
      <c r="F1625"/>
      <c r="G1625"/>
      <c r="H1625"/>
      <c r="I1625"/>
      <c r="J1625"/>
      <c r="K1625"/>
    </row>
    <row r="1626" spans="1:11" x14ac:dyDescent="0.3">
      <c r="A1626"/>
      <c r="B1626"/>
      <c r="C1626"/>
      <c r="D1626"/>
      <c r="E1626"/>
      <c r="F1626"/>
      <c r="G1626"/>
      <c r="H1626"/>
      <c r="I1626"/>
      <c r="J1626"/>
      <c r="K1626"/>
    </row>
    <row r="1627" spans="1:11" x14ac:dyDescent="0.3">
      <c r="A1627"/>
      <c r="B1627"/>
      <c r="C1627"/>
      <c r="D1627"/>
      <c r="E1627"/>
      <c r="F1627"/>
      <c r="G1627"/>
      <c r="H1627"/>
      <c r="I1627"/>
      <c r="J1627"/>
      <c r="K1627"/>
    </row>
    <row r="1628" spans="1:11" x14ac:dyDescent="0.3">
      <c r="A1628"/>
      <c r="B1628"/>
      <c r="C1628"/>
      <c r="D1628"/>
      <c r="E1628"/>
      <c r="F1628"/>
      <c r="G1628"/>
      <c r="H1628"/>
      <c r="I1628"/>
      <c r="J1628"/>
      <c r="K1628"/>
    </row>
    <row r="1629" spans="1:11" x14ac:dyDescent="0.3">
      <c r="A1629"/>
      <c r="B1629"/>
      <c r="C1629"/>
      <c r="D1629"/>
      <c r="E1629"/>
      <c r="F1629"/>
      <c r="G1629"/>
      <c r="H1629"/>
      <c r="I1629"/>
      <c r="J1629"/>
      <c r="K1629"/>
    </row>
    <row r="1630" spans="1:11" x14ac:dyDescent="0.3">
      <c r="A1630"/>
      <c r="B1630"/>
      <c r="C1630"/>
      <c r="D1630"/>
      <c r="E1630"/>
      <c r="F1630"/>
      <c r="G1630"/>
      <c r="H1630"/>
      <c r="I1630"/>
      <c r="J1630"/>
      <c r="K1630"/>
    </row>
    <row r="1631" spans="1:11" x14ac:dyDescent="0.3">
      <c r="A1631"/>
      <c r="B1631"/>
      <c r="C1631"/>
      <c r="D1631"/>
      <c r="E1631"/>
      <c r="F1631"/>
      <c r="G1631"/>
      <c r="H1631"/>
      <c r="I1631"/>
      <c r="J1631"/>
      <c r="K1631"/>
    </row>
    <row r="1632" spans="1:11" x14ac:dyDescent="0.3">
      <c r="A1632"/>
      <c r="B1632"/>
      <c r="C1632"/>
      <c r="D1632"/>
      <c r="E1632"/>
      <c r="F1632"/>
      <c r="G1632"/>
      <c r="H1632"/>
      <c r="I1632"/>
      <c r="J1632"/>
      <c r="K1632"/>
    </row>
    <row r="1633" spans="1:11" x14ac:dyDescent="0.3">
      <c r="A1633"/>
      <c r="B1633"/>
      <c r="C1633"/>
      <c r="D1633"/>
      <c r="E1633"/>
      <c r="F1633"/>
      <c r="G1633"/>
      <c r="H1633"/>
      <c r="I1633"/>
      <c r="J1633"/>
      <c r="K1633"/>
    </row>
    <row r="1634" spans="1:11" x14ac:dyDescent="0.3">
      <c r="A1634"/>
      <c r="B1634"/>
      <c r="C1634"/>
      <c r="D1634"/>
      <c r="E1634"/>
      <c r="F1634"/>
      <c r="G1634"/>
      <c r="H1634"/>
      <c r="I1634"/>
      <c r="J1634"/>
      <c r="K1634"/>
    </row>
    <row r="1635" spans="1:11" x14ac:dyDescent="0.3">
      <c r="A1635"/>
      <c r="B1635"/>
      <c r="C1635"/>
      <c r="D1635"/>
      <c r="E1635"/>
      <c r="F1635"/>
      <c r="G1635"/>
      <c r="H1635"/>
      <c r="I1635"/>
      <c r="J1635"/>
      <c r="K1635"/>
    </row>
    <row r="1636" spans="1:11" x14ac:dyDescent="0.3">
      <c r="A1636"/>
      <c r="B1636"/>
      <c r="C1636"/>
      <c r="D1636"/>
      <c r="E1636"/>
      <c r="F1636"/>
      <c r="G1636"/>
      <c r="H1636"/>
      <c r="I1636"/>
      <c r="J1636"/>
      <c r="K1636"/>
    </row>
    <row r="1637" spans="1:11" x14ac:dyDescent="0.3">
      <c r="A1637"/>
      <c r="B1637"/>
      <c r="C1637"/>
      <c r="D1637"/>
      <c r="E1637"/>
      <c r="F1637"/>
      <c r="G1637"/>
      <c r="H1637"/>
      <c r="I1637"/>
      <c r="J1637"/>
      <c r="K1637"/>
    </row>
    <row r="1638" spans="1:11" x14ac:dyDescent="0.3">
      <c r="A1638"/>
      <c r="B1638"/>
      <c r="C1638"/>
      <c r="D1638"/>
      <c r="E1638"/>
      <c r="F1638"/>
      <c r="G1638"/>
      <c r="H1638"/>
      <c r="I1638"/>
      <c r="J1638"/>
      <c r="K1638"/>
    </row>
    <row r="1639" spans="1:11" x14ac:dyDescent="0.3">
      <c r="A1639"/>
      <c r="B1639"/>
      <c r="C1639"/>
      <c r="D1639"/>
      <c r="E1639"/>
      <c r="F1639"/>
      <c r="G1639"/>
      <c r="H1639"/>
      <c r="I1639"/>
      <c r="J1639"/>
      <c r="K1639"/>
    </row>
    <row r="1640" spans="1:11" x14ac:dyDescent="0.3">
      <c r="A1640"/>
      <c r="B1640"/>
      <c r="C1640"/>
      <c r="D1640"/>
      <c r="E1640"/>
      <c r="F1640"/>
      <c r="G1640"/>
      <c r="H1640"/>
      <c r="I1640"/>
      <c r="J1640"/>
      <c r="K1640"/>
    </row>
    <row r="1641" spans="1:11" x14ac:dyDescent="0.3">
      <c r="A1641"/>
      <c r="B1641"/>
      <c r="C1641"/>
      <c r="D1641"/>
      <c r="E1641"/>
      <c r="F1641"/>
      <c r="G1641"/>
      <c r="H1641"/>
      <c r="I1641"/>
      <c r="J1641"/>
      <c r="K1641"/>
    </row>
    <row r="1642" spans="1:11" x14ac:dyDescent="0.3">
      <c r="A1642"/>
      <c r="B1642"/>
      <c r="C1642"/>
      <c r="D1642"/>
      <c r="E1642"/>
      <c r="F1642"/>
      <c r="G1642"/>
      <c r="H1642"/>
      <c r="I1642"/>
      <c r="J1642"/>
      <c r="K1642"/>
    </row>
    <row r="1643" spans="1:11" x14ac:dyDescent="0.3">
      <c r="A1643"/>
      <c r="B1643"/>
      <c r="C1643"/>
      <c r="D1643"/>
      <c r="E1643"/>
      <c r="F1643"/>
      <c r="G1643"/>
      <c r="H1643"/>
      <c r="I1643"/>
      <c r="J1643"/>
      <c r="K1643"/>
    </row>
    <row r="1644" spans="1:11" x14ac:dyDescent="0.3">
      <c r="A1644"/>
      <c r="B1644"/>
      <c r="C1644"/>
      <c r="D1644"/>
      <c r="E1644"/>
      <c r="F1644"/>
      <c r="G1644"/>
      <c r="H1644"/>
      <c r="I1644"/>
      <c r="J1644"/>
      <c r="K1644"/>
    </row>
    <row r="1645" spans="1:11" x14ac:dyDescent="0.3">
      <c r="A1645"/>
      <c r="B1645"/>
      <c r="C1645"/>
      <c r="D1645"/>
      <c r="E1645"/>
      <c r="F1645"/>
      <c r="G1645"/>
      <c r="H1645"/>
      <c r="I1645"/>
      <c r="J1645"/>
      <c r="K1645"/>
    </row>
    <row r="1646" spans="1:11" x14ac:dyDescent="0.3">
      <c r="A1646"/>
      <c r="B1646"/>
      <c r="C1646"/>
      <c r="D1646"/>
      <c r="E1646"/>
      <c r="F1646"/>
      <c r="G1646"/>
      <c r="H1646"/>
      <c r="I1646"/>
      <c r="J1646"/>
      <c r="K1646"/>
    </row>
    <row r="1647" spans="1:11" x14ac:dyDescent="0.3">
      <c r="A1647"/>
      <c r="B1647"/>
      <c r="C1647"/>
      <c r="D1647"/>
      <c r="E1647"/>
      <c r="F1647"/>
      <c r="G1647"/>
      <c r="H1647"/>
      <c r="I1647"/>
      <c r="J1647"/>
      <c r="K1647"/>
    </row>
    <row r="1648" spans="1:11" x14ac:dyDescent="0.3">
      <c r="A1648"/>
      <c r="B1648"/>
      <c r="C1648"/>
      <c r="D1648"/>
      <c r="E1648"/>
      <c r="F1648"/>
      <c r="G1648"/>
      <c r="H1648"/>
      <c r="I1648"/>
      <c r="J1648"/>
      <c r="K1648"/>
    </row>
    <row r="1649" spans="1:11" x14ac:dyDescent="0.3">
      <c r="A1649"/>
      <c r="B1649"/>
      <c r="C1649"/>
      <c r="D1649"/>
      <c r="E1649"/>
      <c r="F1649"/>
      <c r="G1649"/>
      <c r="H1649"/>
      <c r="I1649"/>
      <c r="J1649"/>
      <c r="K1649"/>
    </row>
    <row r="1650" spans="1:11" x14ac:dyDescent="0.3">
      <c r="A1650"/>
      <c r="B1650"/>
      <c r="C1650"/>
      <c r="D1650"/>
      <c r="E1650"/>
      <c r="F1650"/>
      <c r="G1650"/>
      <c r="H1650"/>
      <c r="I1650"/>
      <c r="J1650"/>
      <c r="K1650"/>
    </row>
    <row r="1651" spans="1:11" x14ac:dyDescent="0.3">
      <c r="A1651"/>
      <c r="B1651"/>
      <c r="C1651"/>
      <c r="D1651"/>
      <c r="E1651"/>
      <c r="F1651"/>
      <c r="G1651"/>
      <c r="H1651"/>
      <c r="I1651"/>
      <c r="J1651"/>
      <c r="K1651"/>
    </row>
    <row r="1652" spans="1:11" x14ac:dyDescent="0.3">
      <c r="A1652"/>
      <c r="B1652"/>
      <c r="C1652"/>
      <c r="D1652"/>
      <c r="E1652"/>
      <c r="F1652"/>
      <c r="G1652"/>
      <c r="H1652"/>
      <c r="I1652"/>
      <c r="J1652"/>
      <c r="K1652"/>
    </row>
    <row r="1653" spans="1:11" x14ac:dyDescent="0.3">
      <c r="A1653"/>
      <c r="B1653"/>
      <c r="C1653"/>
      <c r="D1653"/>
      <c r="E1653"/>
      <c r="F1653"/>
      <c r="G1653"/>
      <c r="H1653"/>
      <c r="I1653"/>
      <c r="J1653"/>
      <c r="K1653"/>
    </row>
    <row r="1654" spans="1:11" x14ac:dyDescent="0.3">
      <c r="A1654"/>
      <c r="B1654"/>
      <c r="C1654"/>
      <c r="D1654"/>
      <c r="E1654"/>
      <c r="F1654"/>
      <c r="G1654"/>
      <c r="H1654"/>
      <c r="I1654"/>
      <c r="J1654"/>
      <c r="K1654"/>
    </row>
    <row r="1655" spans="1:11" x14ac:dyDescent="0.3">
      <c r="A1655"/>
      <c r="B1655"/>
      <c r="C1655"/>
      <c r="D1655"/>
      <c r="E1655"/>
      <c r="F1655"/>
      <c r="G1655"/>
      <c r="H1655"/>
      <c r="I1655"/>
      <c r="J1655"/>
      <c r="K1655"/>
    </row>
    <row r="1656" spans="1:11" x14ac:dyDescent="0.3">
      <c r="A1656"/>
      <c r="B1656"/>
      <c r="C1656"/>
      <c r="D1656"/>
      <c r="E1656"/>
      <c r="F1656"/>
      <c r="G1656"/>
      <c r="H1656"/>
      <c r="I1656"/>
      <c r="J1656"/>
      <c r="K1656"/>
    </row>
    <row r="1657" spans="1:11" x14ac:dyDescent="0.3">
      <c r="A1657"/>
      <c r="B1657"/>
      <c r="C1657"/>
      <c r="D1657"/>
      <c r="E1657"/>
      <c r="F1657"/>
      <c r="G1657"/>
      <c r="H1657"/>
      <c r="I1657"/>
      <c r="J1657"/>
      <c r="K1657"/>
    </row>
    <row r="1658" spans="1:11" x14ac:dyDescent="0.3">
      <c r="A1658"/>
      <c r="B1658"/>
      <c r="C1658"/>
      <c r="D1658"/>
      <c r="E1658"/>
      <c r="F1658"/>
      <c r="G1658"/>
      <c r="H1658"/>
      <c r="I1658"/>
      <c r="J1658"/>
      <c r="K1658"/>
    </row>
    <row r="1659" spans="1:11" x14ac:dyDescent="0.3">
      <c r="A1659"/>
      <c r="B1659"/>
      <c r="C1659"/>
      <c r="D1659"/>
      <c r="E1659"/>
      <c r="F1659"/>
      <c r="G1659"/>
      <c r="H1659"/>
      <c r="I1659"/>
      <c r="J1659"/>
      <c r="K1659"/>
    </row>
    <row r="1660" spans="1:11" x14ac:dyDescent="0.3">
      <c r="A1660"/>
      <c r="B1660"/>
      <c r="C1660"/>
      <c r="D1660"/>
      <c r="E1660"/>
      <c r="F1660"/>
      <c r="G1660"/>
      <c r="H1660"/>
      <c r="I1660"/>
      <c r="J1660"/>
      <c r="K1660"/>
    </row>
    <row r="1661" spans="1:11" x14ac:dyDescent="0.3">
      <c r="A1661"/>
      <c r="B1661"/>
      <c r="C1661"/>
      <c r="D1661"/>
      <c r="E1661"/>
      <c r="F1661"/>
      <c r="G1661"/>
      <c r="H1661"/>
      <c r="I1661"/>
      <c r="J1661"/>
      <c r="K1661"/>
    </row>
    <row r="1662" spans="1:11" x14ac:dyDescent="0.3">
      <c r="A1662"/>
      <c r="B1662"/>
      <c r="C1662"/>
      <c r="D1662"/>
      <c r="E1662"/>
      <c r="F1662"/>
      <c r="G1662"/>
      <c r="H1662"/>
      <c r="I1662"/>
      <c r="J1662"/>
      <c r="K1662"/>
    </row>
    <row r="1663" spans="1:11" x14ac:dyDescent="0.3">
      <c r="A1663"/>
      <c r="B1663"/>
      <c r="C1663"/>
      <c r="D1663"/>
      <c r="E1663"/>
      <c r="F1663"/>
      <c r="G1663"/>
      <c r="H1663"/>
      <c r="I1663"/>
      <c r="J1663"/>
      <c r="K1663"/>
    </row>
    <row r="1664" spans="1:11" x14ac:dyDescent="0.3">
      <c r="A1664"/>
      <c r="B1664"/>
      <c r="C1664"/>
      <c r="D1664"/>
      <c r="E1664"/>
      <c r="F1664"/>
      <c r="G1664"/>
      <c r="H1664"/>
      <c r="I1664"/>
      <c r="J1664"/>
      <c r="K1664"/>
    </row>
    <row r="1665" spans="1:11" x14ac:dyDescent="0.3">
      <c r="A1665"/>
      <c r="B1665"/>
      <c r="C1665"/>
      <c r="D1665"/>
      <c r="E1665"/>
      <c r="F1665"/>
      <c r="G1665"/>
      <c r="H1665"/>
      <c r="I1665"/>
      <c r="J1665"/>
      <c r="K1665"/>
    </row>
    <row r="1666" spans="1:11" x14ac:dyDescent="0.3">
      <c r="A1666"/>
      <c r="B1666"/>
      <c r="C1666"/>
      <c r="D1666"/>
      <c r="E1666"/>
      <c r="F1666"/>
      <c r="G1666"/>
      <c r="H1666"/>
      <c r="I1666"/>
      <c r="J1666"/>
      <c r="K1666"/>
    </row>
    <row r="1667" spans="1:11" x14ac:dyDescent="0.3">
      <c r="A1667"/>
      <c r="B1667"/>
      <c r="C1667"/>
      <c r="D1667"/>
      <c r="E1667"/>
      <c r="F1667"/>
      <c r="G1667"/>
      <c r="H1667"/>
      <c r="I1667"/>
      <c r="J1667"/>
      <c r="K1667"/>
    </row>
    <row r="1668" spans="1:11" x14ac:dyDescent="0.3">
      <c r="A1668"/>
      <c r="B1668"/>
      <c r="C1668"/>
      <c r="D1668"/>
      <c r="E1668"/>
      <c r="F1668"/>
      <c r="G1668"/>
      <c r="H1668"/>
      <c r="I1668"/>
      <c r="J1668"/>
      <c r="K1668"/>
    </row>
    <row r="1669" spans="1:11" x14ac:dyDescent="0.3">
      <c r="A1669"/>
      <c r="B1669"/>
      <c r="C1669"/>
      <c r="D1669"/>
      <c r="E1669"/>
      <c r="F1669"/>
      <c r="G1669"/>
      <c r="H1669"/>
      <c r="I1669"/>
      <c r="J1669"/>
      <c r="K1669"/>
    </row>
    <row r="1670" spans="1:11" x14ac:dyDescent="0.3">
      <c r="A1670"/>
      <c r="B1670"/>
      <c r="C1670"/>
      <c r="D1670"/>
      <c r="E1670"/>
      <c r="F1670"/>
      <c r="G1670"/>
      <c r="H1670"/>
      <c r="I1670"/>
      <c r="J1670"/>
      <c r="K1670"/>
    </row>
    <row r="1671" spans="1:11" x14ac:dyDescent="0.3">
      <c r="A1671"/>
      <c r="B1671"/>
      <c r="C1671"/>
      <c r="D1671"/>
      <c r="E1671"/>
      <c r="F1671"/>
      <c r="G1671"/>
      <c r="H1671"/>
      <c r="I1671"/>
      <c r="J1671"/>
      <c r="K1671"/>
    </row>
    <row r="1672" spans="1:11" x14ac:dyDescent="0.3">
      <c r="A1672"/>
      <c r="B1672"/>
      <c r="C1672"/>
      <c r="D1672"/>
      <c r="E1672"/>
      <c r="F1672"/>
      <c r="G1672"/>
      <c r="H1672"/>
      <c r="I1672"/>
      <c r="J1672"/>
      <c r="K1672"/>
    </row>
    <row r="1673" spans="1:11" x14ac:dyDescent="0.3">
      <c r="A1673"/>
      <c r="B1673"/>
      <c r="C1673"/>
      <c r="D1673"/>
      <c r="E1673"/>
      <c r="F1673"/>
      <c r="G1673"/>
      <c r="H1673"/>
      <c r="I1673"/>
      <c r="J1673"/>
      <c r="K1673"/>
    </row>
    <row r="1674" spans="1:11" x14ac:dyDescent="0.3">
      <c r="A1674"/>
      <c r="B1674"/>
      <c r="C1674"/>
      <c r="D1674"/>
      <c r="E1674"/>
      <c r="F1674"/>
      <c r="G1674"/>
      <c r="H1674"/>
      <c r="I1674"/>
      <c r="J1674"/>
      <c r="K1674"/>
    </row>
    <row r="1675" spans="1:11" x14ac:dyDescent="0.3">
      <c r="A1675"/>
      <c r="B1675"/>
      <c r="C1675"/>
      <c r="D1675"/>
      <c r="E1675"/>
      <c r="F1675"/>
      <c r="G1675"/>
      <c r="H1675"/>
      <c r="I1675"/>
      <c r="J1675"/>
      <c r="K1675"/>
    </row>
    <row r="1676" spans="1:11" x14ac:dyDescent="0.3">
      <c r="A1676"/>
      <c r="B1676"/>
      <c r="C1676"/>
      <c r="D1676"/>
      <c r="E1676"/>
      <c r="F1676"/>
      <c r="G1676"/>
      <c r="H1676"/>
      <c r="I1676"/>
      <c r="J1676"/>
      <c r="K1676"/>
    </row>
    <row r="1677" spans="1:11" x14ac:dyDescent="0.3">
      <c r="A1677"/>
      <c r="B1677"/>
      <c r="C1677"/>
      <c r="D1677"/>
      <c r="E1677"/>
      <c r="F1677"/>
      <c r="G1677"/>
      <c r="H1677"/>
      <c r="I1677"/>
      <c r="J1677"/>
      <c r="K1677"/>
    </row>
    <row r="1678" spans="1:11" x14ac:dyDescent="0.3">
      <c r="A1678"/>
      <c r="B1678"/>
      <c r="C1678"/>
      <c r="D1678"/>
      <c r="E1678"/>
      <c r="F1678"/>
      <c r="G1678"/>
      <c r="H1678"/>
      <c r="I1678"/>
      <c r="J1678"/>
      <c r="K1678"/>
    </row>
    <row r="1679" spans="1:11" x14ac:dyDescent="0.3">
      <c r="A1679"/>
      <c r="B1679"/>
      <c r="C1679"/>
      <c r="D1679"/>
      <c r="E1679"/>
      <c r="F1679"/>
      <c r="G1679"/>
      <c r="H1679"/>
      <c r="I1679"/>
      <c r="J1679"/>
      <c r="K1679"/>
    </row>
    <row r="1680" spans="1:11" x14ac:dyDescent="0.3">
      <c r="A1680"/>
      <c r="B1680"/>
      <c r="C1680"/>
      <c r="D1680"/>
      <c r="E1680"/>
      <c r="F1680"/>
      <c r="G1680"/>
      <c r="H1680"/>
      <c r="I1680"/>
      <c r="J1680"/>
      <c r="K1680"/>
    </row>
    <row r="1681" spans="1:11" x14ac:dyDescent="0.3">
      <c r="A1681"/>
      <c r="B1681"/>
      <c r="C1681"/>
      <c r="D1681"/>
      <c r="E1681"/>
      <c r="F1681"/>
      <c r="G1681"/>
      <c r="H1681"/>
      <c r="I1681"/>
      <c r="J1681"/>
      <c r="K1681"/>
    </row>
    <row r="1682" spans="1:11" x14ac:dyDescent="0.3">
      <c r="A1682"/>
      <c r="B1682"/>
      <c r="C1682"/>
      <c r="D1682"/>
      <c r="E1682"/>
      <c r="F1682"/>
      <c r="G1682"/>
      <c r="H1682"/>
      <c r="I1682"/>
      <c r="J1682"/>
      <c r="K1682"/>
    </row>
    <row r="1683" spans="1:11" x14ac:dyDescent="0.3">
      <c r="A1683"/>
      <c r="B1683"/>
      <c r="C1683"/>
      <c r="D1683"/>
      <c r="E1683"/>
      <c r="F1683"/>
      <c r="G1683"/>
      <c r="H1683"/>
      <c r="I1683"/>
      <c r="J1683"/>
      <c r="K1683"/>
    </row>
    <row r="1684" spans="1:11" x14ac:dyDescent="0.3">
      <c r="A1684"/>
      <c r="B1684"/>
      <c r="C1684"/>
      <c r="D1684"/>
      <c r="E1684"/>
      <c r="F1684"/>
      <c r="G1684"/>
      <c r="H1684"/>
      <c r="I1684"/>
      <c r="J1684"/>
      <c r="K1684"/>
    </row>
    <row r="1685" spans="1:11" x14ac:dyDescent="0.3">
      <c r="A1685"/>
      <c r="B1685"/>
      <c r="C1685"/>
      <c r="D1685"/>
      <c r="E1685"/>
      <c r="F1685"/>
      <c r="G1685"/>
      <c r="H1685"/>
      <c r="I1685"/>
      <c r="J1685"/>
      <c r="K1685"/>
    </row>
    <row r="1686" spans="1:11" x14ac:dyDescent="0.3">
      <c r="A1686"/>
      <c r="B1686"/>
      <c r="C1686"/>
      <c r="D1686"/>
      <c r="E1686"/>
      <c r="F1686"/>
      <c r="G1686"/>
      <c r="H1686"/>
      <c r="I1686"/>
      <c r="J1686"/>
      <c r="K1686"/>
    </row>
    <row r="1687" spans="1:11" x14ac:dyDescent="0.3">
      <c r="A1687"/>
      <c r="B1687"/>
      <c r="C1687"/>
      <c r="D1687"/>
      <c r="E1687"/>
      <c r="F1687"/>
      <c r="G1687"/>
      <c r="H1687"/>
      <c r="I1687"/>
      <c r="J1687"/>
      <c r="K1687"/>
    </row>
    <row r="1688" spans="1:11" x14ac:dyDescent="0.3">
      <c r="A1688"/>
      <c r="B1688"/>
      <c r="C1688"/>
      <c r="D1688"/>
      <c r="E1688"/>
      <c r="F1688"/>
      <c r="G1688"/>
      <c r="H1688"/>
      <c r="I1688"/>
      <c r="J1688"/>
      <c r="K1688"/>
    </row>
    <row r="1689" spans="1:11" x14ac:dyDescent="0.3">
      <c r="A1689"/>
      <c r="B1689"/>
      <c r="C1689"/>
      <c r="D1689"/>
      <c r="E1689"/>
      <c r="F1689"/>
      <c r="G1689"/>
      <c r="H1689"/>
      <c r="I1689"/>
      <c r="J1689"/>
      <c r="K1689"/>
    </row>
    <row r="1690" spans="1:11" x14ac:dyDescent="0.3">
      <c r="A1690"/>
      <c r="B1690"/>
      <c r="C1690"/>
      <c r="D1690"/>
      <c r="E1690"/>
      <c r="F1690"/>
      <c r="G1690"/>
      <c r="H1690"/>
      <c r="I1690"/>
      <c r="J1690"/>
      <c r="K1690"/>
    </row>
    <row r="1691" spans="1:11" x14ac:dyDescent="0.3">
      <c r="A1691"/>
      <c r="B1691"/>
      <c r="C1691"/>
      <c r="D1691"/>
      <c r="E1691"/>
      <c r="F1691"/>
      <c r="G1691"/>
      <c r="H1691"/>
      <c r="I1691"/>
      <c r="J1691"/>
      <c r="K1691"/>
    </row>
    <row r="1692" spans="1:11" x14ac:dyDescent="0.3">
      <c r="A1692"/>
      <c r="B1692"/>
      <c r="C1692"/>
      <c r="D1692"/>
      <c r="E1692"/>
      <c r="F1692"/>
      <c r="G1692"/>
      <c r="H1692"/>
      <c r="I1692"/>
      <c r="J1692"/>
      <c r="K1692"/>
    </row>
    <row r="1693" spans="1:11" x14ac:dyDescent="0.3">
      <c r="A1693"/>
      <c r="B1693"/>
      <c r="C1693"/>
      <c r="D1693"/>
      <c r="E1693"/>
      <c r="F1693"/>
      <c r="G1693"/>
      <c r="H1693"/>
      <c r="I1693"/>
      <c r="J1693"/>
      <c r="K1693"/>
    </row>
    <row r="1694" spans="1:11" x14ac:dyDescent="0.3">
      <c r="A1694"/>
      <c r="B1694"/>
      <c r="C1694"/>
      <c r="D1694"/>
      <c r="E1694"/>
      <c r="F1694"/>
      <c r="G1694"/>
      <c r="H1694"/>
      <c r="I1694"/>
      <c r="J1694"/>
      <c r="K1694"/>
    </row>
    <row r="1695" spans="1:11" x14ac:dyDescent="0.3">
      <c r="A1695"/>
      <c r="B1695"/>
      <c r="C1695"/>
      <c r="D1695"/>
      <c r="E1695"/>
      <c r="F1695"/>
      <c r="G1695"/>
      <c r="H1695"/>
      <c r="I1695"/>
      <c r="J1695"/>
      <c r="K1695"/>
    </row>
    <row r="1696" spans="1:11" x14ac:dyDescent="0.3">
      <c r="A1696"/>
      <c r="B1696"/>
      <c r="C1696"/>
      <c r="D1696"/>
      <c r="E1696"/>
      <c r="F1696"/>
      <c r="G1696"/>
      <c r="H1696"/>
      <c r="I1696"/>
      <c r="J1696"/>
      <c r="K1696"/>
    </row>
    <row r="1697" spans="1:11" x14ac:dyDescent="0.3">
      <c r="A1697"/>
      <c r="B1697"/>
      <c r="C1697"/>
      <c r="D1697"/>
      <c r="E1697"/>
      <c r="F1697"/>
      <c r="G1697"/>
      <c r="H1697"/>
      <c r="I1697"/>
      <c r="J1697"/>
      <c r="K1697"/>
    </row>
    <row r="1698" spans="1:11" x14ac:dyDescent="0.3">
      <c r="A1698"/>
      <c r="B1698"/>
      <c r="C1698"/>
      <c r="D1698"/>
      <c r="E1698"/>
      <c r="F1698"/>
      <c r="G1698"/>
      <c r="H1698"/>
      <c r="I1698"/>
      <c r="J1698"/>
      <c r="K1698"/>
    </row>
    <row r="1699" spans="1:11" x14ac:dyDescent="0.3">
      <c r="A1699"/>
      <c r="B1699"/>
      <c r="C1699"/>
      <c r="D1699"/>
      <c r="E1699"/>
      <c r="F1699"/>
      <c r="G1699"/>
      <c r="H1699"/>
      <c r="I1699"/>
      <c r="J1699"/>
      <c r="K1699"/>
    </row>
    <row r="1700" spans="1:11" x14ac:dyDescent="0.3">
      <c r="A1700"/>
      <c r="B1700"/>
      <c r="C1700"/>
      <c r="D1700"/>
      <c r="E1700"/>
      <c r="F1700"/>
      <c r="G1700"/>
      <c r="H1700"/>
      <c r="I1700"/>
      <c r="J1700"/>
      <c r="K1700"/>
    </row>
    <row r="1701" spans="1:11" x14ac:dyDescent="0.3">
      <c r="A1701"/>
      <c r="B1701"/>
      <c r="C1701"/>
      <c r="D1701"/>
      <c r="E1701"/>
      <c r="F1701"/>
      <c r="G1701"/>
      <c r="H1701"/>
      <c r="I1701"/>
      <c r="J1701"/>
      <c r="K1701"/>
    </row>
    <row r="1702" spans="1:11" x14ac:dyDescent="0.3">
      <c r="A1702"/>
      <c r="B1702"/>
      <c r="C1702"/>
      <c r="D1702"/>
      <c r="E1702"/>
      <c r="F1702"/>
      <c r="G1702"/>
      <c r="H1702"/>
      <c r="I1702"/>
      <c r="J1702"/>
      <c r="K1702"/>
    </row>
    <row r="1703" spans="1:11" x14ac:dyDescent="0.3">
      <c r="A1703"/>
      <c r="B1703"/>
      <c r="C1703"/>
      <c r="D1703"/>
      <c r="E1703"/>
      <c r="F1703"/>
      <c r="G1703"/>
      <c r="H1703"/>
      <c r="I1703"/>
      <c r="J1703"/>
      <c r="K1703"/>
    </row>
    <row r="1704" spans="1:11" x14ac:dyDescent="0.3">
      <c r="A1704"/>
      <c r="B1704"/>
      <c r="C1704"/>
      <c r="D1704"/>
      <c r="E1704"/>
      <c r="F1704"/>
      <c r="G1704"/>
      <c r="H1704"/>
      <c r="I1704"/>
      <c r="J1704"/>
      <c r="K1704"/>
    </row>
    <row r="1705" spans="1:11" x14ac:dyDescent="0.3">
      <c r="A1705"/>
      <c r="B1705"/>
      <c r="C1705"/>
      <c r="D1705"/>
      <c r="E1705"/>
      <c r="F1705"/>
      <c r="G1705"/>
      <c r="H1705"/>
      <c r="I1705"/>
      <c r="J1705"/>
      <c r="K1705"/>
    </row>
    <row r="1706" spans="1:11" x14ac:dyDescent="0.3">
      <c r="A1706"/>
      <c r="B1706"/>
      <c r="C1706"/>
      <c r="D1706"/>
      <c r="E1706"/>
      <c r="F1706"/>
      <c r="G1706"/>
      <c r="H1706"/>
      <c r="I1706"/>
      <c r="J1706"/>
      <c r="K1706"/>
    </row>
    <row r="1707" spans="1:11" x14ac:dyDescent="0.3">
      <c r="A1707"/>
      <c r="B1707"/>
      <c r="C1707"/>
      <c r="D1707"/>
      <c r="E1707"/>
      <c r="F1707"/>
      <c r="G1707"/>
      <c r="H1707"/>
      <c r="I1707"/>
      <c r="J1707"/>
      <c r="K1707"/>
    </row>
    <row r="1708" spans="1:11" x14ac:dyDescent="0.3">
      <c r="A1708"/>
      <c r="B1708"/>
      <c r="C1708"/>
      <c r="D1708"/>
      <c r="E1708"/>
      <c r="F1708"/>
      <c r="G1708"/>
      <c r="H1708"/>
      <c r="I1708"/>
      <c r="J1708"/>
      <c r="K1708"/>
    </row>
    <row r="1709" spans="1:11" x14ac:dyDescent="0.3">
      <c r="A1709"/>
      <c r="B1709"/>
      <c r="C1709"/>
      <c r="D1709"/>
      <c r="E1709"/>
      <c r="F1709"/>
      <c r="G1709"/>
      <c r="H1709"/>
      <c r="I1709"/>
      <c r="J1709"/>
      <c r="K1709"/>
    </row>
    <row r="1710" spans="1:11" x14ac:dyDescent="0.3">
      <c r="A1710"/>
      <c r="B1710"/>
      <c r="C1710"/>
      <c r="D1710"/>
      <c r="E1710"/>
      <c r="F1710"/>
      <c r="G1710"/>
      <c r="H1710"/>
      <c r="I1710"/>
      <c r="J1710"/>
      <c r="K1710"/>
    </row>
    <row r="1711" spans="1:11" x14ac:dyDescent="0.3">
      <c r="A1711"/>
      <c r="B1711"/>
      <c r="C1711"/>
      <c r="D1711"/>
      <c r="E1711"/>
      <c r="F1711"/>
      <c r="G1711"/>
      <c r="H1711"/>
      <c r="I1711"/>
      <c r="J1711"/>
      <c r="K1711"/>
    </row>
    <row r="1712" spans="1:11" x14ac:dyDescent="0.3">
      <c r="A1712"/>
      <c r="B1712"/>
      <c r="C1712"/>
      <c r="D1712"/>
      <c r="E1712"/>
      <c r="F1712"/>
      <c r="G1712"/>
      <c r="H1712"/>
      <c r="I1712"/>
      <c r="J1712"/>
      <c r="K1712"/>
    </row>
    <row r="1713" spans="1:11" x14ac:dyDescent="0.3">
      <c r="A1713"/>
      <c r="B1713"/>
      <c r="C1713"/>
      <c r="D1713"/>
      <c r="E1713"/>
      <c r="F1713"/>
      <c r="G1713"/>
      <c r="H1713"/>
      <c r="I1713"/>
      <c r="J1713"/>
      <c r="K1713"/>
    </row>
    <row r="1714" spans="1:11" x14ac:dyDescent="0.3">
      <c r="A1714"/>
      <c r="B1714"/>
      <c r="C1714"/>
      <c r="D1714"/>
      <c r="E1714"/>
      <c r="F1714"/>
      <c r="G1714"/>
      <c r="H1714"/>
      <c r="I1714"/>
      <c r="J1714"/>
      <c r="K1714"/>
    </row>
    <row r="1715" spans="1:11" x14ac:dyDescent="0.3">
      <c r="A1715"/>
      <c r="B1715"/>
      <c r="C1715"/>
      <c r="D1715"/>
      <c r="E1715"/>
      <c r="F1715"/>
      <c r="G1715"/>
      <c r="H1715"/>
      <c r="I1715"/>
      <c r="J1715"/>
      <c r="K1715"/>
    </row>
    <row r="1716" spans="1:11" x14ac:dyDescent="0.3">
      <c r="A1716"/>
      <c r="B1716"/>
      <c r="C1716"/>
      <c r="D1716"/>
      <c r="E1716"/>
      <c r="F1716"/>
      <c r="G1716"/>
      <c r="H1716"/>
      <c r="I1716"/>
      <c r="J1716"/>
      <c r="K1716"/>
    </row>
    <row r="1717" spans="1:11" x14ac:dyDescent="0.3">
      <c r="A1717"/>
      <c r="B1717"/>
      <c r="C1717"/>
      <c r="D1717"/>
      <c r="E1717"/>
      <c r="F1717"/>
      <c r="G1717"/>
      <c r="H1717"/>
      <c r="I1717"/>
      <c r="J1717"/>
      <c r="K1717"/>
    </row>
    <row r="1718" spans="1:11" x14ac:dyDescent="0.3">
      <c r="A1718"/>
      <c r="B1718"/>
      <c r="C1718"/>
      <c r="D1718"/>
      <c r="E1718"/>
      <c r="F1718"/>
      <c r="G1718"/>
      <c r="H1718"/>
      <c r="I1718"/>
      <c r="J1718"/>
      <c r="K1718"/>
    </row>
    <row r="1719" spans="1:11" x14ac:dyDescent="0.3">
      <c r="A1719"/>
      <c r="B1719"/>
      <c r="C1719"/>
      <c r="D1719"/>
      <c r="E1719"/>
      <c r="F1719"/>
      <c r="G1719"/>
      <c r="H1719"/>
      <c r="I1719"/>
      <c r="J1719"/>
      <c r="K1719"/>
    </row>
    <row r="1720" spans="1:11" x14ac:dyDescent="0.3">
      <c r="A1720"/>
      <c r="B1720"/>
      <c r="C1720"/>
      <c r="D1720"/>
      <c r="E1720"/>
      <c r="F1720"/>
      <c r="G1720"/>
      <c r="H1720"/>
      <c r="I1720"/>
      <c r="J1720"/>
      <c r="K1720"/>
    </row>
    <row r="1721" spans="1:11" x14ac:dyDescent="0.3">
      <c r="A1721"/>
      <c r="B1721"/>
      <c r="C1721"/>
      <c r="D1721"/>
      <c r="E1721"/>
      <c r="F1721"/>
      <c r="G1721"/>
      <c r="H1721"/>
      <c r="I1721"/>
      <c r="J1721"/>
      <c r="K1721"/>
    </row>
    <row r="1722" spans="1:11" x14ac:dyDescent="0.3">
      <c r="A1722"/>
      <c r="B1722"/>
      <c r="C1722"/>
      <c r="D1722"/>
      <c r="E1722"/>
      <c r="F1722"/>
      <c r="G1722"/>
      <c r="H1722"/>
      <c r="I1722"/>
      <c r="J1722"/>
      <c r="K1722"/>
    </row>
    <row r="1723" spans="1:11" x14ac:dyDescent="0.3">
      <c r="A1723"/>
      <c r="B1723"/>
      <c r="C1723"/>
      <c r="D1723"/>
      <c r="E1723"/>
      <c r="F1723"/>
      <c r="G1723"/>
      <c r="H1723"/>
      <c r="I1723"/>
      <c r="J1723"/>
      <c r="K1723"/>
    </row>
    <row r="1724" spans="1:11" x14ac:dyDescent="0.3">
      <c r="A1724"/>
      <c r="B1724"/>
      <c r="C1724"/>
      <c r="D1724"/>
      <c r="E1724"/>
      <c r="F1724"/>
      <c r="G1724"/>
      <c r="H1724"/>
      <c r="I1724"/>
      <c r="J1724"/>
      <c r="K1724"/>
    </row>
    <row r="1725" spans="1:11" x14ac:dyDescent="0.3">
      <c r="A1725"/>
      <c r="B1725"/>
      <c r="C1725"/>
      <c r="D1725"/>
      <c r="E1725"/>
      <c r="F1725"/>
      <c r="G1725"/>
      <c r="H1725"/>
      <c r="I1725"/>
      <c r="J1725"/>
      <c r="K1725"/>
    </row>
    <row r="1726" spans="1:11" x14ac:dyDescent="0.3">
      <c r="A1726"/>
      <c r="B1726"/>
      <c r="C1726"/>
      <c r="D1726"/>
      <c r="E1726"/>
      <c r="F1726"/>
      <c r="G1726"/>
      <c r="H1726"/>
      <c r="I1726"/>
      <c r="J1726"/>
      <c r="K1726"/>
    </row>
    <row r="1727" spans="1:11" x14ac:dyDescent="0.3">
      <c r="A1727"/>
      <c r="B1727"/>
      <c r="C1727"/>
      <c r="D1727"/>
      <c r="E1727"/>
      <c r="F1727"/>
      <c r="G1727"/>
      <c r="H1727"/>
      <c r="I1727"/>
      <c r="J1727"/>
      <c r="K1727"/>
    </row>
    <row r="1728" spans="1:11" x14ac:dyDescent="0.3">
      <c r="A1728"/>
      <c r="B1728"/>
      <c r="C1728"/>
      <c r="D1728"/>
      <c r="E1728"/>
      <c r="F1728"/>
      <c r="G1728"/>
      <c r="H1728"/>
      <c r="I1728"/>
      <c r="J1728"/>
      <c r="K1728"/>
    </row>
    <row r="1729" spans="1:11" x14ac:dyDescent="0.3">
      <c r="A1729"/>
      <c r="B1729"/>
      <c r="C1729"/>
      <c r="D1729"/>
      <c r="E1729"/>
      <c r="F1729"/>
      <c r="G1729"/>
      <c r="H1729"/>
      <c r="I1729"/>
      <c r="J1729"/>
      <c r="K1729"/>
    </row>
    <row r="1730" spans="1:11" x14ac:dyDescent="0.3">
      <c r="A1730"/>
      <c r="B1730"/>
      <c r="C1730"/>
      <c r="D1730"/>
      <c r="E1730"/>
      <c r="F1730"/>
      <c r="G1730"/>
      <c r="H1730"/>
      <c r="I1730"/>
      <c r="J1730"/>
      <c r="K1730"/>
    </row>
    <row r="1731" spans="1:11" x14ac:dyDescent="0.3">
      <c r="A1731"/>
      <c r="B1731"/>
      <c r="C1731"/>
      <c r="D1731"/>
      <c r="E1731"/>
      <c r="F1731"/>
      <c r="G1731"/>
      <c r="H1731"/>
      <c r="I1731"/>
      <c r="J1731"/>
      <c r="K1731"/>
    </row>
    <row r="1732" spans="1:11" x14ac:dyDescent="0.3">
      <c r="A1732"/>
      <c r="B1732"/>
      <c r="C1732"/>
      <c r="D1732"/>
      <c r="E1732"/>
      <c r="F1732"/>
      <c r="G1732"/>
      <c r="H1732"/>
      <c r="I1732"/>
      <c r="J1732"/>
      <c r="K1732"/>
    </row>
    <row r="1733" spans="1:11" x14ac:dyDescent="0.3">
      <c r="A1733"/>
      <c r="B1733"/>
      <c r="C1733"/>
      <c r="D1733"/>
      <c r="E1733"/>
      <c r="F1733"/>
      <c r="G1733"/>
      <c r="H1733"/>
      <c r="I1733"/>
      <c r="J1733"/>
      <c r="K1733"/>
    </row>
    <row r="1734" spans="1:11" x14ac:dyDescent="0.3">
      <c r="A1734"/>
      <c r="B1734"/>
      <c r="C1734"/>
      <c r="D1734"/>
      <c r="E1734"/>
      <c r="F1734"/>
      <c r="G1734"/>
      <c r="H1734"/>
      <c r="I1734"/>
      <c r="J1734"/>
      <c r="K1734"/>
    </row>
    <row r="1735" spans="1:11" x14ac:dyDescent="0.3">
      <c r="A1735"/>
      <c r="B1735"/>
      <c r="C1735"/>
      <c r="D1735"/>
      <c r="E1735"/>
      <c r="F1735"/>
      <c r="G1735"/>
      <c r="H1735"/>
      <c r="I1735"/>
      <c r="J1735"/>
      <c r="K1735"/>
    </row>
    <row r="1736" spans="1:11" x14ac:dyDescent="0.3">
      <c r="A1736"/>
      <c r="B1736"/>
      <c r="C1736"/>
      <c r="D1736"/>
      <c r="E1736"/>
      <c r="F1736"/>
      <c r="G1736"/>
      <c r="H1736"/>
      <c r="I1736"/>
      <c r="J1736"/>
      <c r="K1736"/>
    </row>
    <row r="1737" spans="1:11" x14ac:dyDescent="0.3">
      <c r="A1737"/>
      <c r="B1737"/>
      <c r="C1737"/>
      <c r="D1737"/>
      <c r="E1737"/>
      <c r="F1737"/>
      <c r="G1737"/>
      <c r="H1737"/>
      <c r="I1737"/>
      <c r="J1737"/>
      <c r="K1737"/>
    </row>
    <row r="1738" spans="1:11" x14ac:dyDescent="0.3">
      <c r="A1738"/>
      <c r="B1738"/>
      <c r="C1738"/>
      <c r="D1738"/>
      <c r="E1738"/>
      <c r="F1738"/>
      <c r="G1738"/>
      <c r="H1738"/>
      <c r="I1738"/>
      <c r="J1738"/>
      <c r="K1738"/>
    </row>
    <row r="1739" spans="1:11" x14ac:dyDescent="0.3">
      <c r="A1739"/>
      <c r="B1739"/>
      <c r="C1739"/>
      <c r="D1739"/>
      <c r="E1739"/>
      <c r="F1739"/>
      <c r="G1739"/>
      <c r="H1739"/>
      <c r="I1739"/>
      <c r="J1739"/>
      <c r="K1739"/>
    </row>
    <row r="1740" spans="1:11" x14ac:dyDescent="0.3">
      <c r="A1740"/>
      <c r="B1740"/>
      <c r="C1740"/>
      <c r="D1740"/>
      <c r="E1740"/>
      <c r="F1740"/>
      <c r="G1740"/>
      <c r="H1740"/>
      <c r="I1740"/>
      <c r="J1740"/>
      <c r="K1740"/>
    </row>
    <row r="1741" spans="1:11" x14ac:dyDescent="0.3">
      <c r="A1741"/>
      <c r="B1741"/>
      <c r="C1741"/>
      <c r="D1741"/>
      <c r="E1741"/>
      <c r="F1741"/>
      <c r="G1741"/>
      <c r="H1741"/>
      <c r="I1741"/>
      <c r="J1741"/>
      <c r="K1741"/>
    </row>
    <row r="1742" spans="1:11" x14ac:dyDescent="0.3">
      <c r="A1742"/>
      <c r="B1742"/>
      <c r="C1742"/>
      <c r="D1742"/>
      <c r="E1742"/>
      <c r="F1742"/>
      <c r="G1742"/>
      <c r="H1742"/>
      <c r="I1742"/>
      <c r="J1742"/>
      <c r="K1742"/>
    </row>
    <row r="1743" spans="1:11" x14ac:dyDescent="0.3">
      <c r="A1743"/>
      <c r="B1743"/>
      <c r="C1743"/>
      <c r="D1743"/>
      <c r="E1743"/>
      <c r="F1743"/>
      <c r="G1743"/>
      <c r="H1743"/>
      <c r="I1743"/>
      <c r="J1743"/>
      <c r="K1743"/>
    </row>
    <row r="1744" spans="1:11" x14ac:dyDescent="0.3">
      <c r="A1744"/>
      <c r="B1744"/>
      <c r="C1744"/>
      <c r="D1744"/>
      <c r="E1744"/>
      <c r="F1744"/>
      <c r="G1744"/>
      <c r="H1744"/>
      <c r="I1744"/>
      <c r="J1744"/>
      <c r="K1744"/>
    </row>
    <row r="1745" spans="1:11" x14ac:dyDescent="0.3">
      <c r="A1745"/>
      <c r="B1745"/>
      <c r="C1745"/>
      <c r="D1745"/>
      <c r="E1745"/>
      <c r="F1745"/>
      <c r="G1745"/>
      <c r="H1745"/>
      <c r="I1745"/>
      <c r="J1745"/>
      <c r="K1745"/>
    </row>
    <row r="1746" spans="1:11" x14ac:dyDescent="0.3">
      <c r="A1746"/>
      <c r="B1746"/>
      <c r="C1746"/>
      <c r="D1746"/>
      <c r="E1746"/>
      <c r="F1746"/>
      <c r="G1746"/>
      <c r="H1746"/>
      <c r="I1746"/>
      <c r="J1746"/>
      <c r="K1746"/>
    </row>
    <row r="1747" spans="1:11" x14ac:dyDescent="0.3">
      <c r="A1747"/>
      <c r="B1747"/>
      <c r="C1747"/>
      <c r="D1747"/>
      <c r="E1747"/>
      <c r="F1747"/>
      <c r="G1747"/>
      <c r="H1747"/>
      <c r="I1747"/>
      <c r="J1747"/>
      <c r="K1747"/>
    </row>
    <row r="1748" spans="1:11" x14ac:dyDescent="0.3">
      <c r="A1748"/>
      <c r="B1748"/>
      <c r="C1748"/>
      <c r="D1748"/>
      <c r="E1748"/>
      <c r="F1748"/>
      <c r="G1748"/>
      <c r="H1748"/>
      <c r="I1748"/>
      <c r="J1748"/>
      <c r="K1748"/>
    </row>
    <row r="1749" spans="1:11" x14ac:dyDescent="0.3">
      <c r="A1749"/>
      <c r="B1749"/>
      <c r="C1749"/>
      <c r="D1749"/>
      <c r="E1749"/>
      <c r="F1749"/>
      <c r="G1749"/>
      <c r="H1749"/>
      <c r="I1749"/>
      <c r="J1749"/>
      <c r="K1749"/>
    </row>
    <row r="1750" spans="1:11" x14ac:dyDescent="0.3">
      <c r="A1750"/>
      <c r="B1750"/>
      <c r="C1750"/>
      <c r="D1750"/>
      <c r="E1750"/>
      <c r="F1750"/>
      <c r="G1750"/>
      <c r="H1750"/>
      <c r="I1750"/>
      <c r="J1750"/>
      <c r="K1750"/>
    </row>
    <row r="1751" spans="1:11" x14ac:dyDescent="0.3">
      <c r="A1751"/>
      <c r="B1751"/>
      <c r="C1751"/>
      <c r="D1751"/>
      <c r="E1751"/>
      <c r="F1751"/>
      <c r="G1751"/>
      <c r="H1751"/>
      <c r="I1751"/>
      <c r="J1751"/>
      <c r="K1751"/>
    </row>
    <row r="1752" spans="1:11" x14ac:dyDescent="0.3">
      <c r="A1752"/>
      <c r="B1752"/>
      <c r="C1752"/>
      <c r="D1752"/>
      <c r="E1752"/>
      <c r="F1752"/>
      <c r="G1752"/>
      <c r="H1752"/>
      <c r="I1752"/>
      <c r="J1752"/>
      <c r="K1752"/>
    </row>
    <row r="1753" spans="1:11" x14ac:dyDescent="0.3">
      <c r="A1753"/>
      <c r="B1753"/>
      <c r="C1753"/>
      <c r="D1753"/>
      <c r="E1753"/>
      <c r="F1753"/>
      <c r="G1753"/>
      <c r="H1753"/>
      <c r="I1753"/>
      <c r="J1753"/>
      <c r="K1753"/>
    </row>
    <row r="1754" spans="1:11" x14ac:dyDescent="0.3">
      <c r="A1754"/>
      <c r="B1754"/>
      <c r="C1754"/>
      <c r="D1754"/>
      <c r="E1754"/>
      <c r="F1754"/>
      <c r="G1754"/>
      <c r="H1754"/>
      <c r="I1754"/>
      <c r="J1754"/>
      <c r="K1754"/>
    </row>
    <row r="1755" spans="1:11" x14ac:dyDescent="0.3">
      <c r="A1755"/>
      <c r="B1755"/>
      <c r="C1755"/>
      <c r="D1755"/>
      <c r="E1755"/>
      <c r="F1755"/>
      <c r="G1755"/>
      <c r="H1755"/>
      <c r="I1755"/>
      <c r="J1755"/>
      <c r="K1755"/>
    </row>
    <row r="1756" spans="1:11" x14ac:dyDescent="0.3">
      <c r="A1756"/>
      <c r="B1756"/>
      <c r="C1756"/>
      <c r="D1756"/>
      <c r="E1756"/>
      <c r="F1756"/>
      <c r="G1756"/>
      <c r="H1756"/>
      <c r="I1756"/>
      <c r="J1756"/>
      <c r="K1756"/>
    </row>
    <row r="1757" spans="1:11" x14ac:dyDescent="0.3">
      <c r="A1757"/>
      <c r="B1757"/>
      <c r="C1757"/>
      <c r="D1757"/>
      <c r="E1757"/>
      <c r="F1757"/>
      <c r="G1757"/>
      <c r="H1757"/>
      <c r="I1757"/>
      <c r="J1757"/>
      <c r="K1757"/>
    </row>
    <row r="1758" spans="1:11" x14ac:dyDescent="0.3">
      <c r="A1758"/>
      <c r="B1758"/>
      <c r="C1758"/>
      <c r="D1758"/>
      <c r="E1758"/>
      <c r="F1758"/>
      <c r="G1758"/>
      <c r="H1758"/>
      <c r="I1758"/>
      <c r="J1758"/>
      <c r="K1758"/>
    </row>
    <row r="1759" spans="1:11" x14ac:dyDescent="0.3">
      <c r="A1759"/>
      <c r="B1759"/>
      <c r="C1759"/>
      <c r="D1759"/>
      <c r="E1759"/>
      <c r="F1759"/>
      <c r="G1759"/>
      <c r="H1759"/>
      <c r="I1759"/>
      <c r="J1759"/>
      <c r="K1759"/>
    </row>
    <row r="1760" spans="1:11" x14ac:dyDescent="0.3">
      <c r="A1760"/>
      <c r="B1760"/>
      <c r="C1760"/>
      <c r="D1760"/>
      <c r="E1760"/>
      <c r="F1760"/>
      <c r="G1760"/>
      <c r="H1760"/>
      <c r="I1760"/>
      <c r="J1760"/>
      <c r="K1760"/>
    </row>
    <row r="1761" spans="1:11" x14ac:dyDescent="0.3">
      <c r="A1761"/>
      <c r="B1761"/>
      <c r="C1761"/>
      <c r="D1761"/>
      <c r="E1761"/>
      <c r="F1761"/>
      <c r="G1761"/>
      <c r="H1761"/>
      <c r="I1761"/>
      <c r="J1761"/>
      <c r="K1761"/>
    </row>
    <row r="1762" spans="1:11" x14ac:dyDescent="0.3">
      <c r="A1762"/>
      <c r="B1762"/>
      <c r="C1762"/>
      <c r="D1762"/>
      <c r="E1762"/>
      <c r="F1762"/>
      <c r="G1762"/>
      <c r="H1762"/>
      <c r="I1762"/>
      <c r="J1762"/>
      <c r="K1762"/>
    </row>
    <row r="1763" spans="1:11" x14ac:dyDescent="0.3">
      <c r="A1763"/>
      <c r="B1763"/>
      <c r="C1763"/>
      <c r="D1763"/>
      <c r="E1763"/>
      <c r="F1763"/>
      <c r="G1763"/>
      <c r="H1763"/>
      <c r="I1763"/>
      <c r="J1763"/>
      <c r="K1763"/>
    </row>
    <row r="1764" spans="1:11" x14ac:dyDescent="0.3">
      <c r="A1764"/>
      <c r="B1764"/>
      <c r="C1764"/>
      <c r="D1764"/>
      <c r="E1764"/>
      <c r="F1764"/>
      <c r="G1764"/>
      <c r="H1764"/>
      <c r="I1764"/>
      <c r="J1764"/>
      <c r="K1764"/>
    </row>
    <row r="1765" spans="1:11" x14ac:dyDescent="0.3">
      <c r="A1765"/>
      <c r="B1765"/>
      <c r="C1765"/>
      <c r="D1765"/>
      <c r="E1765"/>
      <c r="F1765"/>
      <c r="G1765"/>
      <c r="H1765"/>
      <c r="I1765"/>
      <c r="J1765"/>
      <c r="K1765"/>
    </row>
    <row r="1766" spans="1:11" x14ac:dyDescent="0.3">
      <c r="A1766"/>
      <c r="B1766"/>
      <c r="C1766"/>
      <c r="D1766"/>
      <c r="E1766"/>
      <c r="F1766"/>
      <c r="G1766"/>
      <c r="H1766"/>
      <c r="I1766"/>
      <c r="J1766"/>
      <c r="K1766"/>
    </row>
    <row r="1767" spans="1:11" x14ac:dyDescent="0.3">
      <c r="A1767"/>
      <c r="B1767"/>
      <c r="C1767"/>
      <c r="D1767"/>
      <c r="E1767"/>
      <c r="F1767"/>
      <c r="G1767"/>
      <c r="H1767"/>
      <c r="I1767"/>
      <c r="J1767"/>
      <c r="K1767"/>
    </row>
    <row r="1768" spans="1:11" x14ac:dyDescent="0.3">
      <c r="A1768"/>
      <c r="B1768"/>
      <c r="C1768"/>
      <c r="D1768"/>
      <c r="E1768"/>
      <c r="F1768"/>
      <c r="G1768"/>
      <c r="H1768"/>
      <c r="I1768"/>
      <c r="J1768"/>
      <c r="K1768"/>
    </row>
    <row r="1769" spans="1:11" x14ac:dyDescent="0.3">
      <c r="A1769"/>
      <c r="B1769"/>
      <c r="C1769"/>
      <c r="D1769"/>
      <c r="E1769"/>
      <c r="F1769"/>
      <c r="G1769"/>
      <c r="H1769"/>
      <c r="I1769"/>
      <c r="J1769"/>
      <c r="K1769"/>
    </row>
    <row r="1770" spans="1:11" x14ac:dyDescent="0.3">
      <c r="A1770"/>
      <c r="B1770"/>
      <c r="C1770"/>
      <c r="D1770"/>
      <c r="E1770"/>
      <c r="F1770"/>
      <c r="G1770"/>
      <c r="H1770"/>
      <c r="I1770"/>
      <c r="J1770"/>
      <c r="K1770"/>
    </row>
    <row r="1771" spans="1:11" x14ac:dyDescent="0.3">
      <c r="A1771"/>
      <c r="B1771"/>
      <c r="C1771"/>
      <c r="D1771"/>
      <c r="E1771"/>
      <c r="F1771"/>
      <c r="G1771"/>
      <c r="H1771"/>
      <c r="I1771"/>
      <c r="J1771"/>
      <c r="K1771"/>
    </row>
    <row r="1772" spans="1:11" x14ac:dyDescent="0.3">
      <c r="A1772"/>
      <c r="B1772"/>
      <c r="C1772"/>
      <c r="D1772"/>
      <c r="E1772"/>
      <c r="F1772"/>
      <c r="G1772"/>
      <c r="H1772"/>
      <c r="I1772"/>
      <c r="J1772"/>
      <c r="K1772"/>
    </row>
    <row r="1773" spans="1:11" x14ac:dyDescent="0.3">
      <c r="A1773"/>
      <c r="B1773"/>
      <c r="C1773"/>
      <c r="D1773"/>
      <c r="E1773"/>
      <c r="F1773"/>
      <c r="G1773"/>
      <c r="H1773"/>
      <c r="I1773"/>
      <c r="J1773"/>
      <c r="K1773"/>
    </row>
    <row r="1774" spans="1:11" x14ac:dyDescent="0.3">
      <c r="A1774"/>
      <c r="B1774"/>
      <c r="C1774"/>
      <c r="D1774"/>
      <c r="E1774"/>
      <c r="F1774"/>
      <c r="G1774"/>
      <c r="H1774"/>
      <c r="I1774"/>
      <c r="J1774"/>
      <c r="K1774"/>
    </row>
    <row r="1775" spans="1:11" x14ac:dyDescent="0.3">
      <c r="A1775"/>
      <c r="B1775"/>
      <c r="C1775"/>
      <c r="D1775"/>
      <c r="E1775"/>
      <c r="F1775"/>
      <c r="G1775"/>
      <c r="H1775"/>
      <c r="I1775"/>
      <c r="J1775"/>
      <c r="K1775"/>
    </row>
    <row r="1776" spans="1:11" x14ac:dyDescent="0.3">
      <c r="A1776"/>
      <c r="B1776"/>
      <c r="C1776"/>
      <c r="D1776"/>
      <c r="E1776"/>
      <c r="F1776"/>
      <c r="G1776"/>
      <c r="H1776"/>
      <c r="I1776"/>
      <c r="J1776"/>
      <c r="K1776"/>
    </row>
    <row r="1777" spans="1:11" x14ac:dyDescent="0.3">
      <c r="A1777"/>
      <c r="B1777"/>
      <c r="C1777"/>
      <c r="D1777"/>
      <c r="E1777"/>
      <c r="F1777"/>
      <c r="G1777"/>
      <c r="H1777"/>
      <c r="I1777"/>
      <c r="J1777"/>
      <c r="K1777"/>
    </row>
    <row r="1778" spans="1:11" x14ac:dyDescent="0.3">
      <c r="A1778"/>
      <c r="B1778"/>
      <c r="C1778"/>
      <c r="D1778"/>
      <c r="E1778"/>
      <c r="F1778"/>
      <c r="G1778"/>
      <c r="H1778"/>
      <c r="I1778"/>
      <c r="J1778"/>
      <c r="K1778"/>
    </row>
    <row r="1779" spans="1:11" x14ac:dyDescent="0.3">
      <c r="A1779"/>
      <c r="B1779"/>
      <c r="C1779"/>
      <c r="D1779"/>
      <c r="E1779"/>
      <c r="F1779"/>
      <c r="G1779"/>
      <c r="H1779"/>
      <c r="I1779"/>
      <c r="J1779"/>
      <c r="K1779"/>
    </row>
    <row r="1780" spans="1:11" x14ac:dyDescent="0.3">
      <c r="A1780"/>
      <c r="B1780"/>
      <c r="C1780"/>
      <c r="D1780"/>
      <c r="E1780"/>
      <c r="F1780"/>
      <c r="G1780"/>
      <c r="H1780"/>
      <c r="I1780"/>
      <c r="J1780"/>
      <c r="K1780"/>
    </row>
    <row r="1781" spans="1:11" x14ac:dyDescent="0.3">
      <c r="A1781"/>
      <c r="B1781"/>
      <c r="C1781"/>
      <c r="D1781"/>
      <c r="E1781"/>
      <c r="F1781"/>
      <c r="G1781"/>
      <c r="H1781"/>
      <c r="I1781"/>
      <c r="J1781"/>
      <c r="K1781"/>
    </row>
    <row r="1782" spans="1:11" x14ac:dyDescent="0.3">
      <c r="A1782"/>
      <c r="B1782"/>
      <c r="C1782"/>
      <c r="D1782"/>
      <c r="E1782"/>
      <c r="F1782"/>
      <c r="G1782"/>
      <c r="H1782"/>
      <c r="I1782"/>
      <c r="J1782"/>
      <c r="K1782"/>
    </row>
    <row r="1783" spans="1:11" x14ac:dyDescent="0.3">
      <c r="A1783"/>
      <c r="B1783"/>
      <c r="C1783"/>
      <c r="D1783"/>
      <c r="E1783"/>
      <c r="F1783"/>
      <c r="G1783"/>
      <c r="H1783"/>
      <c r="I1783"/>
      <c r="J1783"/>
      <c r="K1783"/>
    </row>
    <row r="1784" spans="1:11" x14ac:dyDescent="0.3">
      <c r="A1784"/>
      <c r="B1784"/>
      <c r="C1784"/>
      <c r="D1784"/>
      <c r="E1784"/>
      <c r="F1784"/>
      <c r="G1784"/>
      <c r="H1784"/>
      <c r="I1784"/>
      <c r="J1784"/>
      <c r="K1784"/>
    </row>
    <row r="1785" spans="1:11" x14ac:dyDescent="0.3">
      <c r="A1785"/>
      <c r="B1785"/>
      <c r="C1785"/>
      <c r="D1785"/>
      <c r="E1785"/>
      <c r="F1785"/>
      <c r="G1785"/>
      <c r="H1785"/>
      <c r="I1785"/>
      <c r="J1785"/>
      <c r="K1785"/>
    </row>
    <row r="1786" spans="1:11" x14ac:dyDescent="0.3">
      <c r="A1786"/>
      <c r="B1786"/>
      <c r="C1786"/>
      <c r="D1786"/>
      <c r="E1786"/>
      <c r="F1786"/>
      <c r="G1786"/>
      <c r="H1786"/>
      <c r="I1786"/>
      <c r="J1786"/>
      <c r="K1786"/>
    </row>
    <row r="1787" spans="1:11" x14ac:dyDescent="0.3">
      <c r="A1787"/>
      <c r="B1787"/>
      <c r="C1787"/>
      <c r="D1787"/>
      <c r="E1787"/>
      <c r="F1787"/>
      <c r="G1787"/>
      <c r="H1787"/>
      <c r="I1787"/>
      <c r="J1787"/>
      <c r="K1787"/>
    </row>
    <row r="1788" spans="1:11" x14ac:dyDescent="0.3">
      <c r="A1788"/>
      <c r="B1788"/>
      <c r="C1788"/>
      <c r="D1788"/>
      <c r="E1788"/>
      <c r="F1788"/>
      <c r="G1788"/>
      <c r="H1788"/>
      <c r="I1788"/>
      <c r="J1788"/>
      <c r="K1788"/>
    </row>
    <row r="1789" spans="1:11" x14ac:dyDescent="0.3">
      <c r="A1789"/>
      <c r="B1789"/>
      <c r="C1789"/>
      <c r="D1789"/>
      <c r="E1789"/>
      <c r="F1789"/>
      <c r="G1789"/>
      <c r="H1789"/>
      <c r="I1789"/>
      <c r="J1789"/>
      <c r="K1789"/>
    </row>
    <row r="1790" spans="1:11" x14ac:dyDescent="0.3">
      <c r="A1790"/>
      <c r="B1790"/>
      <c r="C1790"/>
      <c r="D1790"/>
      <c r="E1790"/>
      <c r="F1790"/>
      <c r="G1790"/>
      <c r="H1790"/>
      <c r="I1790"/>
      <c r="J1790"/>
      <c r="K1790"/>
    </row>
    <row r="1791" spans="1:11" x14ac:dyDescent="0.3">
      <c r="A1791"/>
      <c r="B1791"/>
      <c r="C1791"/>
      <c r="D1791"/>
      <c r="E1791"/>
      <c r="F1791"/>
      <c r="G1791"/>
      <c r="H1791"/>
      <c r="I1791"/>
      <c r="J1791"/>
      <c r="K1791"/>
    </row>
    <row r="1792" spans="1:11" x14ac:dyDescent="0.3">
      <c r="A1792"/>
      <c r="B1792"/>
      <c r="C1792"/>
      <c r="D1792"/>
      <c r="E1792"/>
      <c r="F1792"/>
      <c r="G1792"/>
      <c r="H1792"/>
      <c r="I1792"/>
      <c r="J1792"/>
      <c r="K1792"/>
    </row>
    <row r="1793" spans="1:11" x14ac:dyDescent="0.3">
      <c r="A1793"/>
      <c r="B1793"/>
      <c r="C1793"/>
      <c r="D1793"/>
      <c r="E1793"/>
      <c r="F1793"/>
      <c r="G1793"/>
      <c r="H1793"/>
      <c r="I1793"/>
      <c r="J1793"/>
      <c r="K1793"/>
    </row>
    <row r="1794" spans="1:11" x14ac:dyDescent="0.3">
      <c r="A1794"/>
      <c r="B1794"/>
      <c r="C1794"/>
      <c r="D1794"/>
      <c r="E1794"/>
      <c r="F1794"/>
      <c r="G1794"/>
      <c r="H1794"/>
      <c r="I1794"/>
      <c r="J1794"/>
      <c r="K1794"/>
    </row>
    <row r="1795" spans="1:11" x14ac:dyDescent="0.3">
      <c r="A1795"/>
      <c r="B1795"/>
      <c r="C1795"/>
      <c r="D1795"/>
      <c r="E1795"/>
      <c r="F1795"/>
      <c r="G1795"/>
      <c r="H1795"/>
      <c r="I1795"/>
      <c r="J1795"/>
      <c r="K1795"/>
    </row>
    <row r="1796" spans="1:11" x14ac:dyDescent="0.3">
      <c r="A1796"/>
      <c r="B1796"/>
      <c r="C1796"/>
      <c r="D1796"/>
      <c r="E1796"/>
      <c r="F1796"/>
      <c r="G1796"/>
      <c r="H1796"/>
      <c r="I1796"/>
      <c r="J1796"/>
      <c r="K1796"/>
    </row>
    <row r="1797" spans="1:11" x14ac:dyDescent="0.3">
      <c r="A1797"/>
      <c r="B1797"/>
      <c r="C1797"/>
      <c r="D1797"/>
      <c r="E1797"/>
      <c r="F1797"/>
      <c r="G1797"/>
      <c r="H1797"/>
      <c r="I1797"/>
      <c r="J1797"/>
      <c r="K1797"/>
    </row>
    <row r="1798" spans="1:11" x14ac:dyDescent="0.3">
      <c r="A1798"/>
      <c r="B1798"/>
      <c r="C1798"/>
      <c r="D1798"/>
      <c r="E1798"/>
      <c r="F1798"/>
      <c r="G1798"/>
      <c r="H1798"/>
      <c r="I1798"/>
      <c r="J1798"/>
      <c r="K1798"/>
    </row>
    <row r="1799" spans="1:11" x14ac:dyDescent="0.3">
      <c r="A1799"/>
      <c r="B1799"/>
      <c r="C1799"/>
      <c r="D1799"/>
      <c r="E1799"/>
      <c r="F1799"/>
      <c r="G1799"/>
      <c r="H1799"/>
      <c r="I1799"/>
      <c r="J1799"/>
      <c r="K1799"/>
    </row>
    <row r="1800" spans="1:11" x14ac:dyDescent="0.3">
      <c r="A1800"/>
      <c r="B1800"/>
      <c r="C1800"/>
      <c r="D1800"/>
      <c r="E1800"/>
      <c r="F1800"/>
      <c r="G1800"/>
      <c r="H1800"/>
      <c r="I1800"/>
      <c r="J1800"/>
      <c r="K1800"/>
    </row>
    <row r="1801" spans="1:11" x14ac:dyDescent="0.3">
      <c r="A1801"/>
      <c r="B1801"/>
      <c r="C1801"/>
      <c r="D1801"/>
      <c r="E1801"/>
      <c r="F1801"/>
      <c r="G1801"/>
      <c r="H1801"/>
      <c r="I1801"/>
      <c r="J1801"/>
      <c r="K1801"/>
    </row>
    <row r="1802" spans="1:11" x14ac:dyDescent="0.3">
      <c r="A1802"/>
      <c r="B1802"/>
      <c r="C1802"/>
      <c r="D1802"/>
      <c r="E1802"/>
      <c r="F1802"/>
      <c r="G1802"/>
      <c r="H1802"/>
      <c r="I1802"/>
      <c r="J1802"/>
      <c r="K1802"/>
    </row>
    <row r="1803" spans="1:11" x14ac:dyDescent="0.3">
      <c r="A1803"/>
      <c r="B1803"/>
      <c r="C1803"/>
      <c r="D1803"/>
      <c r="E1803"/>
      <c r="F1803"/>
      <c r="G1803"/>
      <c r="H1803"/>
      <c r="I1803"/>
      <c r="J1803"/>
      <c r="K1803"/>
    </row>
    <row r="1804" spans="1:11" x14ac:dyDescent="0.3">
      <c r="A1804"/>
      <c r="B1804"/>
      <c r="C1804"/>
      <c r="D1804"/>
      <c r="E1804"/>
      <c r="F1804"/>
      <c r="G1804"/>
      <c r="H1804"/>
      <c r="I1804"/>
      <c r="J1804"/>
      <c r="K1804"/>
    </row>
    <row r="1805" spans="1:11" x14ac:dyDescent="0.3">
      <c r="A1805"/>
      <c r="B1805"/>
      <c r="C1805"/>
      <c r="D1805"/>
      <c r="E1805"/>
      <c r="F1805"/>
      <c r="G1805"/>
      <c r="H1805"/>
      <c r="I1805"/>
      <c r="J1805"/>
      <c r="K1805"/>
    </row>
    <row r="1806" spans="1:11" x14ac:dyDescent="0.3">
      <c r="A1806"/>
      <c r="B1806"/>
      <c r="C1806"/>
      <c r="D1806"/>
      <c r="E1806"/>
      <c r="F1806"/>
      <c r="G1806"/>
      <c r="H1806"/>
      <c r="I1806"/>
      <c r="J1806"/>
      <c r="K1806"/>
    </row>
    <row r="1807" spans="1:11" x14ac:dyDescent="0.3">
      <c r="A1807"/>
      <c r="B1807"/>
      <c r="C1807"/>
      <c r="D1807"/>
      <c r="E1807"/>
      <c r="F1807"/>
      <c r="G1807"/>
      <c r="H1807"/>
      <c r="I1807"/>
      <c r="J1807"/>
      <c r="K1807"/>
    </row>
    <row r="1808" spans="1:11" x14ac:dyDescent="0.3">
      <c r="A1808"/>
      <c r="B1808"/>
      <c r="C1808"/>
      <c r="D1808"/>
      <c r="E1808"/>
      <c r="F1808"/>
      <c r="G1808"/>
      <c r="H1808"/>
      <c r="I1808"/>
      <c r="J1808"/>
      <c r="K1808"/>
    </row>
    <row r="1809" spans="1:11" x14ac:dyDescent="0.3">
      <c r="A1809"/>
      <c r="B1809"/>
      <c r="C1809"/>
      <c r="D1809"/>
      <c r="E1809"/>
      <c r="F1809"/>
      <c r="G1809"/>
      <c r="H1809"/>
      <c r="I1809"/>
      <c r="J1809"/>
      <c r="K1809"/>
    </row>
    <row r="1810" spans="1:11" x14ac:dyDescent="0.3">
      <c r="A1810"/>
      <c r="B1810"/>
      <c r="C1810"/>
      <c r="D1810"/>
      <c r="E1810"/>
      <c r="F1810"/>
      <c r="G1810"/>
      <c r="H1810"/>
      <c r="I1810"/>
      <c r="J1810"/>
      <c r="K1810"/>
    </row>
    <row r="1811" spans="1:11" x14ac:dyDescent="0.3">
      <c r="A1811"/>
      <c r="B1811"/>
      <c r="C1811"/>
      <c r="D1811"/>
      <c r="E1811"/>
      <c r="F1811"/>
      <c r="G1811"/>
      <c r="H1811"/>
      <c r="I1811"/>
      <c r="J1811"/>
      <c r="K1811"/>
    </row>
    <row r="1812" spans="1:11" x14ac:dyDescent="0.3">
      <c r="A1812"/>
      <c r="B1812"/>
      <c r="C1812"/>
      <c r="D1812"/>
      <c r="E1812"/>
      <c r="F1812"/>
      <c r="G1812"/>
      <c r="H1812"/>
      <c r="I1812"/>
      <c r="J1812"/>
      <c r="K1812"/>
    </row>
    <row r="1813" spans="1:11" x14ac:dyDescent="0.3">
      <c r="A1813"/>
      <c r="B1813"/>
      <c r="C1813"/>
      <c r="D1813"/>
      <c r="E1813"/>
      <c r="F1813"/>
      <c r="G1813"/>
      <c r="H1813"/>
      <c r="I1813"/>
      <c r="J1813"/>
      <c r="K1813"/>
    </row>
    <row r="1814" spans="1:11" x14ac:dyDescent="0.3">
      <c r="A1814"/>
      <c r="B1814"/>
      <c r="C1814"/>
      <c r="D1814"/>
      <c r="E1814"/>
      <c r="F1814"/>
      <c r="G1814"/>
      <c r="H1814"/>
      <c r="I1814"/>
      <c r="J1814"/>
      <c r="K1814"/>
    </row>
    <row r="1815" spans="1:11" x14ac:dyDescent="0.3">
      <c r="A1815"/>
      <c r="B1815"/>
      <c r="C1815"/>
      <c r="D1815"/>
      <c r="E1815"/>
      <c r="F1815"/>
      <c r="G1815"/>
      <c r="H1815"/>
      <c r="I1815"/>
      <c r="J1815"/>
      <c r="K1815"/>
    </row>
    <row r="1816" spans="1:11" x14ac:dyDescent="0.3">
      <c r="A1816"/>
      <c r="B1816"/>
      <c r="C1816"/>
      <c r="D1816"/>
      <c r="E1816"/>
      <c r="F1816"/>
      <c r="G1816"/>
      <c r="H1816"/>
      <c r="I1816"/>
      <c r="J1816"/>
      <c r="K1816"/>
    </row>
    <row r="1817" spans="1:11" x14ac:dyDescent="0.3">
      <c r="A1817"/>
      <c r="B1817"/>
      <c r="C1817"/>
      <c r="D1817"/>
      <c r="E1817"/>
      <c r="F1817"/>
      <c r="G1817"/>
      <c r="H1817"/>
      <c r="I1817"/>
      <c r="J1817"/>
      <c r="K1817"/>
    </row>
    <row r="1818" spans="1:11" x14ac:dyDescent="0.3">
      <c r="A1818"/>
      <c r="B1818"/>
      <c r="C1818"/>
      <c r="D1818"/>
      <c r="E1818"/>
      <c r="F1818"/>
      <c r="G1818"/>
      <c r="H1818"/>
      <c r="I1818"/>
      <c r="J1818"/>
      <c r="K1818"/>
    </row>
    <row r="1819" spans="1:11" x14ac:dyDescent="0.3">
      <c r="A1819"/>
      <c r="B1819"/>
      <c r="C1819"/>
      <c r="D1819"/>
      <c r="E1819"/>
      <c r="F1819"/>
      <c r="G1819"/>
      <c r="H1819"/>
      <c r="I1819"/>
      <c r="J1819"/>
      <c r="K1819"/>
    </row>
    <row r="1820" spans="1:11" x14ac:dyDescent="0.3">
      <c r="A1820"/>
      <c r="B1820"/>
      <c r="C1820"/>
      <c r="D1820"/>
      <c r="E1820"/>
      <c r="F1820"/>
      <c r="G1820"/>
      <c r="H1820"/>
      <c r="I1820"/>
      <c r="J1820"/>
      <c r="K1820"/>
    </row>
    <row r="1821" spans="1:11" x14ac:dyDescent="0.3">
      <c r="A1821"/>
      <c r="B1821"/>
      <c r="C1821"/>
      <c r="D1821"/>
      <c r="E1821"/>
      <c r="F1821"/>
      <c r="G1821"/>
      <c r="H1821"/>
      <c r="I1821"/>
      <c r="J1821"/>
      <c r="K1821"/>
    </row>
    <row r="1822" spans="1:11" x14ac:dyDescent="0.3">
      <c r="A1822"/>
      <c r="B1822"/>
      <c r="C1822"/>
      <c r="D1822"/>
      <c r="E1822"/>
      <c r="F1822"/>
      <c r="G1822"/>
      <c r="H1822"/>
      <c r="I1822"/>
      <c r="J1822"/>
      <c r="K1822"/>
    </row>
    <row r="1823" spans="1:11" x14ac:dyDescent="0.3">
      <c r="A1823"/>
      <c r="B1823"/>
      <c r="C1823"/>
      <c r="D1823"/>
      <c r="E1823"/>
      <c r="F1823"/>
      <c r="G1823"/>
      <c r="H1823"/>
      <c r="I1823"/>
      <c r="J1823"/>
      <c r="K1823"/>
    </row>
    <row r="1824" spans="1:11" x14ac:dyDescent="0.3">
      <c r="A1824"/>
      <c r="B1824"/>
      <c r="C1824"/>
      <c r="D1824"/>
      <c r="E1824"/>
      <c r="F1824"/>
      <c r="G1824"/>
      <c r="H1824"/>
      <c r="I1824"/>
      <c r="J1824"/>
      <c r="K1824"/>
    </row>
    <row r="1825" spans="1:11" x14ac:dyDescent="0.3">
      <c r="A1825"/>
      <c r="B1825"/>
      <c r="C1825"/>
      <c r="D1825"/>
      <c r="E1825"/>
      <c r="F1825"/>
      <c r="G1825"/>
      <c r="H1825"/>
      <c r="I1825"/>
      <c r="J1825"/>
      <c r="K1825"/>
    </row>
    <row r="1826" spans="1:11" x14ac:dyDescent="0.3">
      <c r="A1826"/>
      <c r="B1826"/>
      <c r="C1826"/>
      <c r="D1826"/>
      <c r="E1826"/>
      <c r="F1826"/>
      <c r="G1826"/>
      <c r="H1826"/>
      <c r="I1826"/>
      <c r="J1826"/>
      <c r="K1826"/>
    </row>
    <row r="1827" spans="1:11" x14ac:dyDescent="0.3">
      <c r="A1827"/>
      <c r="B1827"/>
      <c r="C1827"/>
      <c r="D1827"/>
      <c r="E1827"/>
      <c r="F1827"/>
      <c r="G1827"/>
      <c r="H1827"/>
      <c r="I1827"/>
      <c r="J1827"/>
      <c r="K1827"/>
    </row>
    <row r="1828" spans="1:11" x14ac:dyDescent="0.3">
      <c r="A1828"/>
      <c r="B1828"/>
      <c r="C1828"/>
      <c r="D1828"/>
      <c r="E1828"/>
      <c r="F1828"/>
      <c r="G1828"/>
      <c r="H1828"/>
      <c r="I1828"/>
      <c r="J1828"/>
      <c r="K1828"/>
    </row>
    <row r="1829" spans="1:11" x14ac:dyDescent="0.3">
      <c r="A1829"/>
      <c r="B1829"/>
      <c r="C1829"/>
      <c r="D1829"/>
      <c r="E1829"/>
      <c r="F1829"/>
      <c r="G1829"/>
      <c r="H1829"/>
      <c r="I1829"/>
      <c r="J1829"/>
      <c r="K1829"/>
    </row>
    <row r="1830" spans="1:11" x14ac:dyDescent="0.3">
      <c r="A1830"/>
      <c r="B1830"/>
      <c r="C1830"/>
      <c r="D1830"/>
      <c r="E1830"/>
      <c r="F1830"/>
      <c r="G1830"/>
      <c r="H1830"/>
      <c r="I1830"/>
      <c r="J1830"/>
      <c r="K1830"/>
    </row>
    <row r="1831" spans="1:11" x14ac:dyDescent="0.3">
      <c r="A1831"/>
      <c r="B1831"/>
      <c r="C1831"/>
      <c r="D1831"/>
      <c r="E1831"/>
      <c r="F1831"/>
      <c r="G1831"/>
      <c r="H1831"/>
      <c r="I1831"/>
      <c r="J1831"/>
      <c r="K1831"/>
    </row>
    <row r="1832" spans="1:11" x14ac:dyDescent="0.3">
      <c r="A1832"/>
      <c r="B1832"/>
      <c r="C1832"/>
      <c r="D1832"/>
      <c r="E1832"/>
      <c r="F1832"/>
      <c r="G1832"/>
      <c r="H1832"/>
      <c r="I1832"/>
      <c r="J1832"/>
      <c r="K1832"/>
    </row>
    <row r="1833" spans="1:11" x14ac:dyDescent="0.3">
      <c r="A1833"/>
      <c r="B1833"/>
      <c r="C1833"/>
      <c r="D1833"/>
      <c r="E1833"/>
      <c r="F1833"/>
      <c r="G1833"/>
      <c r="H1833"/>
      <c r="I1833"/>
      <c r="J1833"/>
      <c r="K1833"/>
    </row>
    <row r="1834" spans="1:11" x14ac:dyDescent="0.3">
      <c r="A1834"/>
      <c r="B1834"/>
      <c r="C1834"/>
      <c r="D1834"/>
      <c r="E1834"/>
      <c r="F1834"/>
      <c r="G1834"/>
      <c r="H1834"/>
      <c r="I1834"/>
      <c r="J1834"/>
      <c r="K1834"/>
    </row>
    <row r="1835" spans="1:11" x14ac:dyDescent="0.3">
      <c r="A1835"/>
      <c r="B1835"/>
      <c r="C1835"/>
      <c r="D1835"/>
      <c r="E1835"/>
      <c r="F1835"/>
      <c r="G1835"/>
      <c r="H1835"/>
      <c r="I1835"/>
      <c r="J1835"/>
      <c r="K1835"/>
    </row>
    <row r="1836" spans="1:11" x14ac:dyDescent="0.3">
      <c r="A1836"/>
      <c r="B1836"/>
      <c r="C1836"/>
      <c r="D1836"/>
      <c r="E1836"/>
      <c r="F1836"/>
      <c r="G1836"/>
      <c r="H1836"/>
      <c r="I1836"/>
      <c r="J1836"/>
      <c r="K1836"/>
    </row>
    <row r="1837" spans="1:11" x14ac:dyDescent="0.3">
      <c r="A1837"/>
      <c r="B1837"/>
      <c r="C1837"/>
      <c r="D1837"/>
      <c r="E1837"/>
      <c r="F1837"/>
      <c r="G1837"/>
      <c r="H1837"/>
      <c r="I1837"/>
      <c r="J1837"/>
      <c r="K1837"/>
    </row>
    <row r="1838" spans="1:11" x14ac:dyDescent="0.3">
      <c r="A1838"/>
      <c r="B1838"/>
      <c r="C1838"/>
      <c r="D1838"/>
      <c r="E1838"/>
      <c r="F1838"/>
      <c r="G1838"/>
      <c r="H1838"/>
      <c r="I1838"/>
      <c r="J1838"/>
      <c r="K1838"/>
    </row>
    <row r="1839" spans="1:11" x14ac:dyDescent="0.3">
      <c r="A1839"/>
      <c r="B1839"/>
      <c r="C1839"/>
      <c r="D1839"/>
      <c r="E1839"/>
      <c r="F1839"/>
      <c r="G1839"/>
      <c r="H1839"/>
      <c r="I1839"/>
      <c r="J1839"/>
      <c r="K1839"/>
    </row>
    <row r="1840" spans="1:11" x14ac:dyDescent="0.3">
      <c r="A1840"/>
      <c r="B1840"/>
      <c r="C1840"/>
      <c r="D1840"/>
      <c r="E1840"/>
      <c r="F1840"/>
      <c r="G1840"/>
      <c r="H1840"/>
      <c r="I1840"/>
      <c r="J1840"/>
      <c r="K1840"/>
    </row>
    <row r="1841" spans="1:11" x14ac:dyDescent="0.3">
      <c r="A1841"/>
      <c r="B1841"/>
      <c r="C1841"/>
      <c r="D1841"/>
      <c r="E1841"/>
      <c r="F1841"/>
      <c r="G1841"/>
      <c r="H1841"/>
      <c r="I1841"/>
      <c r="J1841"/>
      <c r="K1841"/>
    </row>
    <row r="1842" spans="1:11" x14ac:dyDescent="0.3">
      <c r="A1842"/>
      <c r="B1842"/>
      <c r="C1842"/>
      <c r="D1842"/>
      <c r="E1842"/>
      <c r="F1842"/>
      <c r="G1842"/>
      <c r="H1842"/>
      <c r="I1842"/>
      <c r="J1842"/>
      <c r="K1842"/>
    </row>
    <row r="1843" spans="1:11" x14ac:dyDescent="0.3">
      <c r="A1843"/>
      <c r="B1843"/>
      <c r="C1843"/>
      <c r="D1843"/>
      <c r="E1843"/>
      <c r="F1843"/>
      <c r="G1843"/>
      <c r="H1843"/>
      <c r="I1843"/>
      <c r="J1843"/>
      <c r="K1843"/>
    </row>
    <row r="1844" spans="1:11" x14ac:dyDescent="0.3">
      <c r="A1844"/>
      <c r="B1844"/>
      <c r="C1844"/>
      <c r="D1844"/>
      <c r="E1844"/>
      <c r="F1844"/>
      <c r="G1844"/>
      <c r="H1844"/>
      <c r="I1844"/>
      <c r="J1844"/>
      <c r="K1844"/>
    </row>
    <row r="1845" spans="1:11" x14ac:dyDescent="0.3">
      <c r="A1845"/>
      <c r="B1845"/>
      <c r="C1845"/>
      <c r="D1845"/>
      <c r="E1845"/>
      <c r="F1845"/>
      <c r="G1845"/>
      <c r="H1845"/>
      <c r="I1845"/>
      <c r="J1845"/>
      <c r="K1845"/>
    </row>
    <row r="1846" spans="1:11" x14ac:dyDescent="0.3">
      <c r="A1846"/>
      <c r="B1846"/>
      <c r="C1846"/>
      <c r="D1846"/>
      <c r="E1846"/>
      <c r="F1846"/>
      <c r="G1846"/>
      <c r="H1846"/>
      <c r="I1846"/>
      <c r="J1846"/>
      <c r="K1846"/>
    </row>
    <row r="1847" spans="1:11" x14ac:dyDescent="0.3">
      <c r="A1847"/>
      <c r="B1847"/>
      <c r="C1847"/>
      <c r="D1847"/>
      <c r="E1847"/>
      <c r="F1847"/>
      <c r="G1847"/>
      <c r="H1847"/>
      <c r="I1847"/>
      <c r="J1847"/>
      <c r="K1847"/>
    </row>
    <row r="1848" spans="1:11" x14ac:dyDescent="0.3">
      <c r="A1848"/>
      <c r="B1848"/>
      <c r="C1848"/>
      <c r="D1848"/>
      <c r="E1848"/>
      <c r="F1848"/>
      <c r="G1848"/>
      <c r="H1848"/>
      <c r="I1848"/>
      <c r="J1848"/>
      <c r="K1848"/>
    </row>
    <row r="1849" spans="1:11" x14ac:dyDescent="0.3">
      <c r="A1849"/>
      <c r="B1849"/>
      <c r="C1849"/>
      <c r="D1849"/>
      <c r="E1849"/>
      <c r="F1849"/>
      <c r="G1849"/>
      <c r="H1849"/>
      <c r="I1849"/>
      <c r="J1849"/>
      <c r="K1849"/>
    </row>
    <row r="1850" spans="1:11" x14ac:dyDescent="0.3">
      <c r="A1850"/>
      <c r="B1850"/>
      <c r="C1850"/>
      <c r="D1850"/>
      <c r="E1850"/>
      <c r="F1850"/>
      <c r="G1850"/>
      <c r="H1850"/>
      <c r="I1850"/>
      <c r="J1850"/>
      <c r="K1850"/>
    </row>
    <row r="1851" spans="1:11" x14ac:dyDescent="0.3">
      <c r="A1851"/>
      <c r="B1851"/>
      <c r="C1851"/>
      <c r="D1851"/>
      <c r="E1851"/>
      <c r="F1851"/>
      <c r="G1851"/>
      <c r="H1851"/>
      <c r="I1851"/>
      <c r="J1851"/>
      <c r="K1851"/>
    </row>
    <row r="1852" spans="1:11" x14ac:dyDescent="0.3">
      <c r="A1852"/>
      <c r="B1852"/>
      <c r="C1852"/>
      <c r="D1852"/>
      <c r="E1852"/>
      <c r="F1852"/>
      <c r="G1852"/>
      <c r="H1852"/>
      <c r="I1852"/>
      <c r="J1852"/>
      <c r="K1852"/>
    </row>
    <row r="1853" spans="1:11" x14ac:dyDescent="0.3">
      <c r="A1853"/>
      <c r="B1853"/>
      <c r="C1853"/>
      <c r="D1853"/>
      <c r="E1853"/>
      <c r="F1853"/>
      <c r="G1853"/>
      <c r="H1853"/>
      <c r="I1853"/>
      <c r="J1853"/>
      <c r="K1853"/>
    </row>
    <row r="1854" spans="1:11" x14ac:dyDescent="0.3">
      <c r="A1854"/>
      <c r="B1854"/>
      <c r="C1854"/>
      <c r="D1854"/>
      <c r="E1854"/>
      <c r="F1854"/>
      <c r="G1854"/>
      <c r="H1854"/>
      <c r="I1854"/>
      <c r="J1854"/>
      <c r="K1854"/>
    </row>
    <row r="1855" spans="1:11" x14ac:dyDescent="0.3">
      <c r="A1855"/>
      <c r="B1855"/>
      <c r="C1855"/>
      <c r="D1855"/>
      <c r="E1855"/>
      <c r="F1855"/>
      <c r="G1855"/>
      <c r="H1855"/>
      <c r="I1855"/>
      <c r="J1855"/>
      <c r="K1855"/>
    </row>
    <row r="1856" spans="1:11" x14ac:dyDescent="0.3">
      <c r="A1856"/>
      <c r="B1856"/>
      <c r="C1856"/>
      <c r="D1856"/>
      <c r="E1856"/>
      <c r="F1856"/>
      <c r="G1856"/>
      <c r="H1856"/>
      <c r="I1856"/>
      <c r="J1856"/>
      <c r="K1856"/>
    </row>
    <row r="1857" spans="1:11" x14ac:dyDescent="0.3">
      <c r="A1857"/>
      <c r="B1857"/>
      <c r="C1857"/>
      <c r="D1857"/>
      <c r="E1857"/>
      <c r="F1857"/>
      <c r="G1857"/>
      <c r="H1857"/>
      <c r="I1857"/>
      <c r="J1857"/>
      <c r="K1857"/>
    </row>
    <row r="1858" spans="1:11" x14ac:dyDescent="0.3">
      <c r="A1858"/>
      <c r="B1858"/>
      <c r="C1858"/>
      <c r="D1858"/>
      <c r="E1858"/>
      <c r="F1858"/>
      <c r="G1858"/>
      <c r="H1858"/>
      <c r="I1858"/>
      <c r="J1858"/>
      <c r="K1858"/>
    </row>
    <row r="1859" spans="1:11" x14ac:dyDescent="0.3">
      <c r="A1859"/>
      <c r="B1859"/>
      <c r="C1859"/>
      <c r="D1859"/>
      <c r="E1859"/>
      <c r="F1859"/>
      <c r="G1859"/>
      <c r="H1859"/>
      <c r="I1859"/>
      <c r="J1859"/>
      <c r="K1859"/>
    </row>
    <row r="1860" spans="1:11" x14ac:dyDescent="0.3">
      <c r="A1860"/>
      <c r="B1860"/>
      <c r="C1860"/>
      <c r="D1860"/>
      <c r="E1860"/>
      <c r="F1860"/>
      <c r="G1860"/>
      <c r="H1860"/>
      <c r="I1860"/>
      <c r="J1860"/>
      <c r="K1860"/>
    </row>
    <row r="1861" spans="1:11" x14ac:dyDescent="0.3">
      <c r="A1861"/>
      <c r="B1861"/>
      <c r="C1861"/>
      <c r="D1861"/>
      <c r="E1861"/>
      <c r="F1861"/>
      <c r="G1861"/>
      <c r="H1861"/>
      <c r="I1861"/>
      <c r="J1861"/>
      <c r="K1861"/>
    </row>
    <row r="1862" spans="1:11" x14ac:dyDescent="0.3">
      <c r="A1862"/>
      <c r="B1862"/>
      <c r="C1862"/>
      <c r="D1862"/>
      <c r="E1862"/>
      <c r="F1862"/>
      <c r="G1862"/>
      <c r="H1862"/>
      <c r="I1862"/>
      <c r="J1862"/>
      <c r="K1862"/>
    </row>
    <row r="1863" spans="1:11" x14ac:dyDescent="0.3">
      <c r="A1863"/>
      <c r="B1863"/>
      <c r="C1863"/>
      <c r="D1863"/>
      <c r="E1863"/>
      <c r="F1863"/>
      <c r="G1863"/>
      <c r="H1863"/>
      <c r="I1863"/>
      <c r="J1863"/>
      <c r="K1863"/>
    </row>
    <row r="1864" spans="1:11" x14ac:dyDescent="0.3">
      <c r="A1864"/>
      <c r="B1864"/>
      <c r="C1864"/>
      <c r="D1864"/>
      <c r="E1864"/>
      <c r="F1864"/>
      <c r="G1864"/>
      <c r="H1864"/>
      <c r="I1864"/>
      <c r="J1864"/>
      <c r="K1864"/>
    </row>
    <row r="1865" spans="1:11" x14ac:dyDescent="0.3">
      <c r="A1865"/>
      <c r="B1865"/>
      <c r="C1865"/>
      <c r="D1865"/>
      <c r="E1865"/>
      <c r="F1865"/>
      <c r="G1865"/>
      <c r="H1865"/>
      <c r="I1865"/>
      <c r="J1865"/>
      <c r="K1865"/>
    </row>
    <row r="1866" spans="1:11" x14ac:dyDescent="0.3">
      <c r="A1866"/>
      <c r="B1866"/>
      <c r="C1866"/>
      <c r="D1866"/>
      <c r="E1866"/>
      <c r="F1866"/>
      <c r="G1866"/>
      <c r="H1866"/>
      <c r="I1866"/>
      <c r="J1866"/>
      <c r="K1866"/>
    </row>
    <row r="1867" spans="1:11" x14ac:dyDescent="0.3">
      <c r="A1867"/>
      <c r="B1867"/>
      <c r="C1867"/>
      <c r="D1867"/>
      <c r="E1867"/>
      <c r="F1867"/>
      <c r="G1867"/>
      <c r="H1867"/>
      <c r="I1867"/>
      <c r="J1867"/>
      <c r="K1867"/>
    </row>
    <row r="1868" spans="1:11" x14ac:dyDescent="0.3">
      <c r="A1868"/>
      <c r="B1868"/>
      <c r="C1868"/>
      <c r="D1868"/>
      <c r="E1868"/>
      <c r="F1868"/>
      <c r="G1868"/>
      <c r="H1868"/>
      <c r="I1868"/>
      <c r="J1868"/>
      <c r="K1868"/>
    </row>
    <row r="1869" spans="1:11" x14ac:dyDescent="0.3">
      <c r="A1869"/>
      <c r="B1869"/>
      <c r="C1869"/>
      <c r="D1869"/>
      <c r="E1869"/>
      <c r="F1869"/>
      <c r="G1869"/>
      <c r="H1869"/>
      <c r="I1869"/>
      <c r="J1869"/>
      <c r="K1869"/>
    </row>
    <row r="1870" spans="1:11" x14ac:dyDescent="0.3">
      <c r="A1870"/>
      <c r="B1870"/>
      <c r="C1870"/>
      <c r="D1870"/>
      <c r="E1870"/>
      <c r="F1870"/>
      <c r="G1870"/>
      <c r="H1870"/>
      <c r="I1870"/>
      <c r="J1870"/>
      <c r="K1870"/>
    </row>
    <row r="1871" spans="1:11" x14ac:dyDescent="0.3">
      <c r="A1871"/>
      <c r="B1871"/>
      <c r="C1871"/>
      <c r="D1871"/>
      <c r="E1871"/>
      <c r="F1871"/>
      <c r="G1871"/>
      <c r="H1871"/>
      <c r="I1871"/>
      <c r="J1871"/>
      <c r="K1871"/>
    </row>
    <row r="1872" spans="1:11" x14ac:dyDescent="0.3">
      <c r="A1872"/>
      <c r="B1872"/>
      <c r="C1872"/>
      <c r="D1872"/>
      <c r="E1872"/>
      <c r="F1872"/>
      <c r="G1872"/>
      <c r="H1872"/>
      <c r="I1872"/>
      <c r="J1872"/>
      <c r="K1872"/>
    </row>
    <row r="1873" spans="1:11" x14ac:dyDescent="0.3">
      <c r="A1873"/>
      <c r="B1873"/>
      <c r="C1873"/>
      <c r="D1873"/>
      <c r="E1873"/>
      <c r="F1873"/>
      <c r="G1873"/>
      <c r="H1873"/>
      <c r="I1873"/>
      <c r="J1873"/>
      <c r="K1873"/>
    </row>
    <row r="1874" spans="1:11" x14ac:dyDescent="0.3">
      <c r="A1874"/>
      <c r="B1874"/>
      <c r="C1874"/>
      <c r="D1874"/>
      <c r="E1874"/>
      <c r="F1874"/>
      <c r="G1874"/>
      <c r="H1874"/>
      <c r="I1874"/>
      <c r="J1874"/>
      <c r="K1874"/>
    </row>
    <row r="1875" spans="1:11" x14ac:dyDescent="0.3">
      <c r="A1875"/>
      <c r="B1875"/>
      <c r="C1875"/>
      <c r="D1875"/>
      <c r="E1875"/>
      <c r="F1875"/>
      <c r="G1875"/>
      <c r="H1875"/>
      <c r="I1875"/>
      <c r="J1875"/>
      <c r="K1875"/>
    </row>
    <row r="1876" spans="1:11" x14ac:dyDescent="0.3">
      <c r="A1876"/>
      <c r="B1876"/>
      <c r="C1876"/>
      <c r="D1876"/>
      <c r="E1876"/>
      <c r="F1876"/>
      <c r="G1876"/>
      <c r="H1876"/>
      <c r="I1876"/>
      <c r="J1876"/>
      <c r="K1876"/>
    </row>
    <row r="1877" spans="1:11" x14ac:dyDescent="0.3">
      <c r="A1877"/>
      <c r="B1877"/>
      <c r="C1877"/>
      <c r="D1877"/>
      <c r="E1877"/>
      <c r="F1877"/>
      <c r="G1877"/>
      <c r="H1877"/>
      <c r="I1877"/>
      <c r="J1877"/>
      <c r="K1877"/>
    </row>
    <row r="1878" spans="1:11" x14ac:dyDescent="0.3">
      <c r="A1878"/>
      <c r="B1878"/>
      <c r="C1878"/>
      <c r="D1878"/>
      <c r="E1878"/>
      <c r="F1878"/>
      <c r="G1878"/>
      <c r="H1878"/>
      <c r="I1878"/>
      <c r="J1878"/>
      <c r="K1878"/>
    </row>
    <row r="1879" spans="1:11" x14ac:dyDescent="0.3">
      <c r="A1879"/>
      <c r="B1879"/>
      <c r="C1879"/>
      <c r="D1879"/>
      <c r="E1879"/>
      <c r="F1879"/>
      <c r="G1879"/>
      <c r="H1879"/>
      <c r="I1879"/>
      <c r="J1879"/>
      <c r="K1879"/>
    </row>
    <row r="1880" spans="1:11" x14ac:dyDescent="0.3">
      <c r="A1880"/>
      <c r="B1880"/>
      <c r="C1880"/>
      <c r="D1880"/>
      <c r="E1880"/>
      <c r="F1880"/>
      <c r="G1880"/>
      <c r="H1880"/>
      <c r="I1880"/>
      <c r="J1880"/>
      <c r="K1880"/>
    </row>
    <row r="1881" spans="1:11" x14ac:dyDescent="0.3">
      <c r="A1881"/>
      <c r="B1881"/>
      <c r="C1881"/>
      <c r="D1881"/>
      <c r="E1881"/>
      <c r="F1881"/>
      <c r="G1881"/>
      <c r="H1881"/>
      <c r="I1881"/>
      <c r="J1881"/>
      <c r="K1881"/>
    </row>
    <row r="1882" spans="1:11" x14ac:dyDescent="0.3">
      <c r="A1882"/>
      <c r="B1882"/>
      <c r="C1882"/>
      <c r="D1882"/>
      <c r="E1882"/>
      <c r="F1882"/>
      <c r="G1882"/>
      <c r="H1882"/>
      <c r="I1882"/>
      <c r="J1882"/>
      <c r="K1882"/>
    </row>
    <row r="1883" spans="1:11" x14ac:dyDescent="0.3">
      <c r="A1883"/>
      <c r="B1883"/>
      <c r="C1883"/>
      <c r="D1883"/>
      <c r="E1883"/>
      <c r="F1883"/>
      <c r="G1883"/>
      <c r="H1883"/>
      <c r="I1883"/>
      <c r="J1883"/>
      <c r="K1883"/>
    </row>
    <row r="1884" spans="1:11" x14ac:dyDescent="0.3">
      <c r="A1884"/>
      <c r="B1884"/>
      <c r="C1884"/>
      <c r="D1884"/>
      <c r="E1884"/>
      <c r="F1884"/>
      <c r="G1884"/>
      <c r="H1884"/>
      <c r="I1884"/>
      <c r="J1884"/>
      <c r="K1884"/>
    </row>
    <row r="1885" spans="1:11" x14ac:dyDescent="0.3">
      <c r="A1885"/>
      <c r="B1885"/>
      <c r="C1885"/>
      <c r="D1885"/>
      <c r="E1885"/>
      <c r="F1885"/>
      <c r="G1885"/>
      <c r="H1885"/>
      <c r="I1885"/>
      <c r="J1885"/>
      <c r="K1885"/>
    </row>
    <row r="1886" spans="1:11" x14ac:dyDescent="0.3">
      <c r="A1886"/>
      <c r="B1886"/>
      <c r="C1886"/>
      <c r="D1886"/>
      <c r="E1886"/>
      <c r="F1886"/>
      <c r="G1886"/>
      <c r="H1886"/>
      <c r="I1886"/>
      <c r="J1886"/>
      <c r="K1886"/>
    </row>
    <row r="1887" spans="1:11" x14ac:dyDescent="0.3">
      <c r="A1887"/>
      <c r="B1887"/>
      <c r="C1887"/>
      <c r="D1887"/>
      <c r="E1887"/>
      <c r="F1887"/>
      <c r="G1887"/>
      <c r="H1887"/>
      <c r="I1887"/>
      <c r="J1887"/>
      <c r="K1887"/>
    </row>
    <row r="1888" spans="1:11" x14ac:dyDescent="0.3">
      <c r="A1888"/>
      <c r="B1888"/>
      <c r="C1888"/>
      <c r="D1888"/>
      <c r="E1888"/>
      <c r="F1888"/>
      <c r="G1888"/>
      <c r="H1888"/>
      <c r="I1888"/>
      <c r="J1888"/>
      <c r="K1888"/>
    </row>
    <row r="1889" spans="1:11" x14ac:dyDescent="0.3">
      <c r="A1889"/>
      <c r="B1889"/>
      <c r="C1889"/>
      <c r="D1889"/>
      <c r="E1889"/>
      <c r="F1889"/>
      <c r="G1889"/>
      <c r="H1889"/>
      <c r="I1889"/>
      <c r="J1889"/>
      <c r="K1889"/>
    </row>
    <row r="1890" spans="1:11" x14ac:dyDescent="0.3">
      <c r="A1890"/>
      <c r="B1890"/>
      <c r="C1890"/>
      <c r="D1890"/>
      <c r="E1890"/>
      <c r="F1890"/>
      <c r="G1890"/>
      <c r="H1890"/>
      <c r="I1890"/>
      <c r="J1890"/>
      <c r="K1890"/>
    </row>
    <row r="1891" spans="1:11" x14ac:dyDescent="0.3">
      <c r="A1891"/>
      <c r="B1891"/>
      <c r="C1891"/>
      <c r="D1891"/>
      <c r="E1891"/>
      <c r="F1891"/>
      <c r="G1891"/>
      <c r="H1891"/>
      <c r="I1891"/>
      <c r="J1891"/>
      <c r="K1891"/>
    </row>
    <row r="1892" spans="1:11" x14ac:dyDescent="0.3">
      <c r="A1892"/>
      <c r="B1892"/>
      <c r="C1892"/>
      <c r="D1892"/>
      <c r="E1892"/>
      <c r="F1892"/>
      <c r="G1892"/>
      <c r="H1892"/>
      <c r="I1892"/>
      <c r="J1892"/>
      <c r="K1892"/>
    </row>
    <row r="1893" spans="1:11" x14ac:dyDescent="0.3">
      <c r="A1893"/>
      <c r="B1893"/>
      <c r="C1893"/>
      <c r="D1893"/>
      <c r="E1893"/>
      <c r="F1893"/>
      <c r="G1893"/>
      <c r="H1893"/>
      <c r="I1893"/>
      <c r="J1893"/>
      <c r="K1893"/>
    </row>
    <row r="1894" spans="1:11" x14ac:dyDescent="0.3">
      <c r="A1894"/>
      <c r="B1894"/>
      <c r="C1894"/>
      <c r="D1894"/>
      <c r="E1894"/>
      <c r="F1894"/>
      <c r="G1894"/>
      <c r="H1894"/>
      <c r="I1894"/>
      <c r="J1894"/>
      <c r="K1894"/>
    </row>
    <row r="1895" spans="1:11" x14ac:dyDescent="0.3">
      <c r="A1895"/>
      <c r="B1895"/>
      <c r="C1895"/>
      <c r="D1895"/>
      <c r="E1895"/>
      <c r="F1895"/>
      <c r="G1895"/>
      <c r="H1895"/>
      <c r="I1895"/>
      <c r="J1895"/>
      <c r="K1895"/>
    </row>
    <row r="1896" spans="1:11" x14ac:dyDescent="0.3">
      <c r="A1896"/>
      <c r="B1896"/>
      <c r="C1896"/>
      <c r="D1896"/>
      <c r="E1896"/>
      <c r="F1896"/>
      <c r="G1896"/>
      <c r="H1896"/>
      <c r="I1896"/>
      <c r="J1896"/>
      <c r="K1896"/>
    </row>
    <row r="1897" spans="1:11" x14ac:dyDescent="0.3">
      <c r="A1897"/>
      <c r="B1897"/>
      <c r="C1897"/>
      <c r="D1897"/>
      <c r="E1897"/>
      <c r="F1897"/>
      <c r="G1897"/>
      <c r="H1897"/>
      <c r="I1897"/>
      <c r="J1897"/>
      <c r="K1897"/>
    </row>
    <row r="1898" spans="1:11" x14ac:dyDescent="0.3">
      <c r="A1898"/>
      <c r="B1898"/>
      <c r="C1898"/>
      <c r="D1898"/>
      <c r="E1898"/>
      <c r="F1898"/>
      <c r="G1898"/>
      <c r="H1898"/>
      <c r="I1898"/>
      <c r="J1898"/>
      <c r="K1898"/>
    </row>
    <row r="1899" spans="1:11" x14ac:dyDescent="0.3">
      <c r="A1899"/>
      <c r="B1899"/>
      <c r="C1899"/>
      <c r="D1899"/>
      <c r="E1899"/>
      <c r="F1899"/>
      <c r="G1899"/>
      <c r="H1899"/>
      <c r="I1899"/>
      <c r="J1899"/>
      <c r="K1899"/>
    </row>
    <row r="1900" spans="1:11" x14ac:dyDescent="0.3">
      <c r="A1900"/>
      <c r="B1900"/>
      <c r="C1900"/>
      <c r="D1900"/>
      <c r="E1900"/>
      <c r="F1900"/>
      <c r="G1900"/>
      <c r="H1900"/>
      <c r="I1900"/>
      <c r="J1900"/>
      <c r="K1900"/>
    </row>
    <row r="1901" spans="1:11" x14ac:dyDescent="0.3">
      <c r="A1901"/>
      <c r="B1901"/>
      <c r="C1901"/>
      <c r="D1901"/>
      <c r="E1901"/>
      <c r="F1901"/>
      <c r="G1901"/>
      <c r="H1901"/>
      <c r="I1901"/>
      <c r="J1901"/>
      <c r="K1901"/>
    </row>
    <row r="1902" spans="1:11" x14ac:dyDescent="0.3">
      <c r="A1902"/>
      <c r="B1902"/>
      <c r="C1902"/>
      <c r="D1902"/>
      <c r="E1902"/>
      <c r="F1902"/>
      <c r="G1902"/>
      <c r="H1902"/>
      <c r="I1902"/>
      <c r="J1902"/>
      <c r="K1902"/>
    </row>
    <row r="1903" spans="1:11" x14ac:dyDescent="0.3">
      <c r="A1903"/>
      <c r="B1903"/>
      <c r="C1903"/>
      <c r="D1903"/>
      <c r="E1903"/>
      <c r="F1903"/>
      <c r="G1903"/>
      <c r="H1903"/>
      <c r="I1903"/>
      <c r="J1903"/>
      <c r="K1903"/>
    </row>
    <row r="1904" spans="1:11" x14ac:dyDescent="0.3">
      <c r="A1904"/>
      <c r="B1904"/>
      <c r="C1904"/>
      <c r="D1904"/>
      <c r="E1904"/>
      <c r="F1904"/>
      <c r="G1904"/>
      <c r="H1904"/>
      <c r="I1904"/>
      <c r="J1904"/>
      <c r="K1904"/>
    </row>
    <row r="1905" spans="1:11" x14ac:dyDescent="0.3">
      <c r="A1905"/>
      <c r="B1905"/>
      <c r="C1905"/>
      <c r="D1905"/>
      <c r="E1905"/>
      <c r="F1905"/>
      <c r="G1905"/>
      <c r="H1905"/>
      <c r="I1905"/>
      <c r="J1905"/>
      <c r="K1905"/>
    </row>
    <row r="1906" spans="1:11" x14ac:dyDescent="0.3">
      <c r="A1906"/>
      <c r="B1906"/>
      <c r="C1906"/>
      <c r="D1906"/>
      <c r="E1906"/>
      <c r="F1906"/>
      <c r="G1906"/>
      <c r="H1906"/>
      <c r="I1906"/>
      <c r="J1906"/>
      <c r="K1906"/>
    </row>
    <row r="1907" spans="1:11" x14ac:dyDescent="0.3">
      <c r="A1907"/>
      <c r="B1907"/>
      <c r="C1907"/>
      <c r="D1907"/>
      <c r="E1907"/>
      <c r="F1907"/>
      <c r="G1907"/>
      <c r="H1907"/>
      <c r="I1907"/>
      <c r="J1907"/>
      <c r="K1907"/>
    </row>
    <row r="1908" spans="1:11" x14ac:dyDescent="0.3">
      <c r="A1908"/>
      <c r="B1908"/>
      <c r="C1908"/>
      <c r="D1908"/>
      <c r="E1908"/>
      <c r="F1908"/>
      <c r="G1908"/>
      <c r="H1908"/>
      <c r="I1908"/>
      <c r="J1908"/>
      <c r="K1908"/>
    </row>
    <row r="1909" spans="1:11" x14ac:dyDescent="0.3">
      <c r="A1909"/>
      <c r="B1909"/>
      <c r="C1909"/>
      <c r="D1909"/>
      <c r="E1909"/>
      <c r="F1909"/>
      <c r="G1909"/>
      <c r="H1909"/>
      <c r="I1909"/>
      <c r="J1909"/>
      <c r="K1909"/>
    </row>
    <row r="1910" spans="1:11" x14ac:dyDescent="0.3">
      <c r="A1910"/>
      <c r="B1910"/>
      <c r="C1910"/>
      <c r="D1910"/>
      <c r="E1910"/>
      <c r="F1910"/>
      <c r="G1910"/>
      <c r="H1910"/>
      <c r="I1910"/>
      <c r="J1910"/>
      <c r="K1910"/>
    </row>
    <row r="1911" spans="1:11" x14ac:dyDescent="0.3">
      <c r="A1911"/>
      <c r="B1911"/>
      <c r="C1911"/>
      <c r="D1911"/>
      <c r="E1911"/>
      <c r="F1911"/>
      <c r="G1911"/>
      <c r="H1911"/>
      <c r="I1911"/>
      <c r="J1911"/>
      <c r="K1911"/>
    </row>
    <row r="1912" spans="1:11" x14ac:dyDescent="0.3">
      <c r="A1912"/>
      <c r="B1912"/>
      <c r="C1912"/>
      <c r="D1912"/>
      <c r="E1912"/>
      <c r="F1912"/>
      <c r="G1912"/>
      <c r="H1912"/>
      <c r="I1912"/>
      <c r="J1912"/>
      <c r="K1912"/>
    </row>
    <row r="1913" spans="1:11" x14ac:dyDescent="0.3">
      <c r="A1913"/>
      <c r="B1913"/>
      <c r="C1913"/>
      <c r="D1913"/>
      <c r="E1913"/>
      <c r="F1913"/>
      <c r="G1913"/>
      <c r="H1913"/>
      <c r="I1913"/>
      <c r="J1913"/>
      <c r="K1913"/>
    </row>
    <row r="1914" spans="1:11" x14ac:dyDescent="0.3">
      <c r="A1914"/>
      <c r="B1914"/>
      <c r="C1914"/>
      <c r="D1914"/>
      <c r="E1914"/>
      <c r="F1914"/>
      <c r="G1914"/>
      <c r="H1914"/>
      <c r="I1914"/>
      <c r="J1914"/>
      <c r="K1914"/>
    </row>
    <row r="1915" spans="1:11" x14ac:dyDescent="0.3">
      <c r="A1915"/>
      <c r="B1915"/>
      <c r="C1915"/>
      <c r="D1915"/>
      <c r="E1915"/>
      <c r="F1915"/>
      <c r="G1915"/>
      <c r="H1915"/>
      <c r="I1915"/>
      <c r="J1915"/>
      <c r="K1915"/>
    </row>
    <row r="1916" spans="1:11" x14ac:dyDescent="0.3">
      <c r="A1916"/>
      <c r="B1916"/>
      <c r="C1916"/>
      <c r="D1916"/>
      <c r="E1916"/>
      <c r="F1916"/>
      <c r="G1916"/>
      <c r="H1916"/>
      <c r="I1916"/>
      <c r="J1916"/>
      <c r="K1916"/>
    </row>
    <row r="1917" spans="1:11" x14ac:dyDescent="0.3">
      <c r="A1917"/>
      <c r="B1917"/>
      <c r="C1917"/>
      <c r="D1917"/>
      <c r="E1917"/>
      <c r="F1917"/>
      <c r="G1917"/>
      <c r="H1917"/>
      <c r="I1917"/>
      <c r="J1917"/>
      <c r="K1917"/>
    </row>
    <row r="1918" spans="1:11" x14ac:dyDescent="0.3">
      <c r="A1918"/>
      <c r="B1918"/>
      <c r="C1918"/>
      <c r="D1918"/>
      <c r="E1918"/>
      <c r="F1918"/>
      <c r="G1918"/>
      <c r="H1918"/>
      <c r="I1918"/>
      <c r="J1918"/>
      <c r="K1918"/>
    </row>
    <row r="1919" spans="1:11" x14ac:dyDescent="0.3">
      <c r="A1919"/>
      <c r="B1919"/>
      <c r="C1919"/>
      <c r="D1919"/>
      <c r="E1919"/>
      <c r="F1919"/>
      <c r="G1919"/>
      <c r="H1919"/>
      <c r="I1919"/>
      <c r="J1919"/>
      <c r="K1919"/>
    </row>
    <row r="1920" spans="1:11" x14ac:dyDescent="0.3">
      <c r="A1920"/>
      <c r="B1920"/>
      <c r="C1920"/>
      <c r="D1920"/>
      <c r="E1920"/>
      <c r="F1920"/>
      <c r="G1920"/>
      <c r="H1920"/>
      <c r="I1920"/>
      <c r="J1920"/>
      <c r="K1920"/>
    </row>
    <row r="1921" spans="1:11" x14ac:dyDescent="0.3">
      <c r="A1921"/>
      <c r="B1921"/>
      <c r="C1921"/>
      <c r="D1921"/>
      <c r="E1921"/>
      <c r="F1921"/>
      <c r="G1921"/>
      <c r="H1921"/>
      <c r="I1921"/>
      <c r="J1921"/>
      <c r="K1921"/>
    </row>
    <row r="1922" spans="1:11" x14ac:dyDescent="0.3">
      <c r="A1922"/>
      <c r="B1922"/>
      <c r="C1922"/>
      <c r="D1922"/>
      <c r="E1922"/>
      <c r="F1922"/>
      <c r="G1922"/>
      <c r="H1922"/>
      <c r="I1922"/>
      <c r="J1922"/>
      <c r="K1922"/>
    </row>
    <row r="1923" spans="1:11" x14ac:dyDescent="0.3">
      <c r="A1923"/>
      <c r="B1923"/>
      <c r="C1923"/>
      <c r="D1923"/>
      <c r="E1923"/>
      <c r="F1923"/>
      <c r="G1923"/>
      <c r="H1923"/>
      <c r="I1923"/>
      <c r="J1923"/>
      <c r="K1923"/>
    </row>
    <row r="1924" spans="1:11" x14ac:dyDescent="0.3">
      <c r="A1924"/>
      <c r="B1924"/>
      <c r="C1924"/>
      <c r="D1924"/>
      <c r="E1924"/>
      <c r="F1924"/>
      <c r="G1924"/>
      <c r="H1924"/>
      <c r="I1924"/>
      <c r="J1924"/>
      <c r="K1924"/>
    </row>
    <row r="1925" spans="1:11" x14ac:dyDescent="0.3">
      <c r="A1925"/>
      <c r="B1925"/>
      <c r="C1925"/>
      <c r="D1925"/>
      <c r="E1925"/>
      <c r="F1925"/>
      <c r="G1925"/>
      <c r="H1925"/>
      <c r="I1925"/>
      <c r="J1925"/>
      <c r="K1925"/>
    </row>
    <row r="1926" spans="1:11" x14ac:dyDescent="0.3">
      <c r="A1926"/>
      <c r="B1926"/>
      <c r="C1926"/>
      <c r="D1926"/>
      <c r="E1926"/>
      <c r="F1926"/>
      <c r="G1926"/>
      <c r="H1926"/>
      <c r="I1926"/>
      <c r="J1926"/>
      <c r="K1926"/>
    </row>
    <row r="1927" spans="1:11" x14ac:dyDescent="0.3">
      <c r="A1927"/>
      <c r="B1927"/>
      <c r="C1927"/>
      <c r="D1927"/>
      <c r="E1927"/>
      <c r="F1927"/>
      <c r="G1927"/>
      <c r="H1927"/>
      <c r="I1927"/>
      <c r="J1927"/>
      <c r="K1927"/>
    </row>
    <row r="1928" spans="1:11" x14ac:dyDescent="0.3">
      <c r="A1928"/>
      <c r="B1928"/>
      <c r="C1928"/>
      <c r="D1928"/>
      <c r="E1928"/>
      <c r="F1928"/>
      <c r="G1928"/>
      <c r="H1928"/>
      <c r="I1928"/>
      <c r="J1928"/>
      <c r="K1928"/>
    </row>
    <row r="1929" spans="1:11" x14ac:dyDescent="0.3">
      <c r="A1929"/>
      <c r="B1929"/>
      <c r="C1929"/>
      <c r="D1929"/>
      <c r="E1929"/>
      <c r="F1929"/>
      <c r="G1929"/>
      <c r="H1929"/>
      <c r="I1929"/>
      <c r="J1929"/>
      <c r="K1929"/>
    </row>
    <row r="1930" spans="1:11" x14ac:dyDescent="0.3">
      <c r="A1930"/>
      <c r="B1930"/>
      <c r="C1930"/>
      <c r="D1930"/>
      <c r="E1930"/>
      <c r="F1930"/>
      <c r="G1930"/>
      <c r="H1930"/>
      <c r="I1930"/>
      <c r="J1930"/>
      <c r="K1930"/>
    </row>
    <row r="1931" spans="1:11" x14ac:dyDescent="0.3">
      <c r="A1931"/>
      <c r="B1931"/>
      <c r="C1931"/>
      <c r="D1931"/>
      <c r="E1931"/>
      <c r="F1931"/>
      <c r="G1931"/>
      <c r="H1931"/>
      <c r="I1931"/>
      <c r="J1931"/>
      <c r="K1931"/>
    </row>
    <row r="1932" spans="1:11" x14ac:dyDescent="0.3">
      <c r="A1932"/>
      <c r="B1932"/>
      <c r="C1932"/>
      <c r="D1932"/>
      <c r="E1932"/>
      <c r="F1932"/>
      <c r="G1932"/>
      <c r="H1932"/>
      <c r="I1932"/>
      <c r="J1932"/>
      <c r="K1932"/>
    </row>
    <row r="1933" spans="1:11" x14ac:dyDescent="0.3">
      <c r="A1933"/>
      <c r="B1933"/>
      <c r="C1933"/>
      <c r="D1933"/>
      <c r="E1933"/>
      <c r="F1933"/>
      <c r="G1933"/>
      <c r="H1933"/>
      <c r="I1933"/>
      <c r="J1933"/>
      <c r="K1933"/>
    </row>
    <row r="1934" spans="1:11" x14ac:dyDescent="0.3">
      <c r="A1934"/>
      <c r="B1934"/>
      <c r="C1934"/>
      <c r="D1934"/>
      <c r="E1934"/>
      <c r="F1934"/>
      <c r="G1934"/>
      <c r="H1934"/>
      <c r="I1934"/>
      <c r="J1934"/>
      <c r="K1934"/>
    </row>
    <row r="1935" spans="1:11" x14ac:dyDescent="0.3">
      <c r="A1935"/>
      <c r="B1935"/>
      <c r="C1935"/>
      <c r="D1935"/>
      <c r="E1935"/>
      <c r="F1935"/>
      <c r="G1935"/>
      <c r="H1935"/>
      <c r="I1935"/>
      <c r="J1935"/>
      <c r="K1935"/>
    </row>
    <row r="1936" spans="1:11" x14ac:dyDescent="0.3">
      <c r="A1936"/>
      <c r="B1936"/>
      <c r="C1936"/>
      <c r="D1936"/>
      <c r="E1936"/>
      <c r="F1936"/>
      <c r="G1936"/>
      <c r="H1936"/>
      <c r="I1936"/>
      <c r="J1936"/>
      <c r="K1936"/>
    </row>
    <row r="1937" spans="1:11" x14ac:dyDescent="0.3">
      <c r="A1937"/>
      <c r="B1937"/>
      <c r="C1937"/>
      <c r="D1937"/>
      <c r="E1937"/>
      <c r="F1937"/>
      <c r="G1937"/>
      <c r="H1937"/>
      <c r="I1937"/>
      <c r="J1937"/>
      <c r="K1937"/>
    </row>
    <row r="1938" spans="1:11" x14ac:dyDescent="0.3">
      <c r="A1938"/>
      <c r="B1938"/>
      <c r="C1938"/>
      <c r="D1938"/>
      <c r="E1938"/>
      <c r="F1938"/>
      <c r="G1938"/>
      <c r="H1938"/>
      <c r="I1938"/>
      <c r="J1938"/>
      <c r="K1938"/>
    </row>
    <row r="1939" spans="1:11" x14ac:dyDescent="0.3">
      <c r="A1939"/>
      <c r="B1939"/>
      <c r="C1939"/>
      <c r="D1939"/>
      <c r="E1939"/>
      <c r="F1939"/>
      <c r="G1939"/>
      <c r="H1939"/>
      <c r="I1939"/>
      <c r="J1939"/>
      <c r="K1939"/>
    </row>
    <row r="1940" spans="1:11" x14ac:dyDescent="0.3">
      <c r="A1940"/>
      <c r="B1940"/>
      <c r="C1940"/>
      <c r="D1940"/>
      <c r="E1940"/>
      <c r="F1940"/>
      <c r="G1940"/>
      <c r="H1940"/>
      <c r="I1940"/>
      <c r="J1940"/>
      <c r="K1940"/>
    </row>
    <row r="1941" spans="1:11" x14ac:dyDescent="0.3">
      <c r="A1941"/>
      <c r="B1941"/>
      <c r="C1941"/>
      <c r="D1941"/>
      <c r="E1941"/>
      <c r="F1941"/>
      <c r="G1941"/>
      <c r="H1941"/>
      <c r="I1941"/>
      <c r="J1941"/>
      <c r="K1941"/>
    </row>
    <row r="1942" spans="1:11" x14ac:dyDescent="0.3">
      <c r="A1942"/>
      <c r="B1942"/>
      <c r="C1942"/>
      <c r="D1942"/>
      <c r="E1942"/>
      <c r="F1942"/>
      <c r="G1942"/>
      <c r="H1942"/>
      <c r="I1942"/>
      <c r="J1942"/>
      <c r="K1942"/>
    </row>
    <row r="1943" spans="1:11" x14ac:dyDescent="0.3">
      <c r="A1943"/>
      <c r="B1943"/>
      <c r="C1943"/>
      <c r="D1943"/>
      <c r="E1943"/>
      <c r="F1943"/>
      <c r="G1943"/>
      <c r="H1943"/>
      <c r="I1943"/>
      <c r="J1943"/>
      <c r="K1943"/>
    </row>
    <row r="1944" spans="1:11" x14ac:dyDescent="0.3">
      <c r="A1944"/>
      <c r="B1944"/>
      <c r="C1944"/>
      <c r="D1944"/>
      <c r="E1944"/>
      <c r="F1944"/>
      <c r="G1944"/>
      <c r="H1944"/>
      <c r="I1944"/>
      <c r="J1944"/>
      <c r="K1944"/>
    </row>
    <row r="1945" spans="1:11" x14ac:dyDescent="0.3">
      <c r="A1945"/>
      <c r="B1945"/>
      <c r="C1945"/>
      <c r="D1945"/>
      <c r="E1945"/>
      <c r="F1945"/>
      <c r="G1945"/>
      <c r="H1945"/>
      <c r="I1945"/>
      <c r="J1945"/>
      <c r="K1945"/>
    </row>
    <row r="1946" spans="1:11" x14ac:dyDescent="0.3">
      <c r="A1946"/>
      <c r="B1946"/>
      <c r="C1946"/>
      <c r="D1946"/>
      <c r="E1946"/>
      <c r="F1946"/>
      <c r="G1946"/>
      <c r="H1946"/>
      <c r="I1946"/>
      <c r="J1946"/>
      <c r="K1946"/>
    </row>
    <row r="1947" spans="1:11" x14ac:dyDescent="0.3">
      <c r="A1947"/>
      <c r="B1947"/>
      <c r="C1947"/>
      <c r="D1947"/>
      <c r="E1947"/>
      <c r="F1947"/>
      <c r="G1947"/>
      <c r="H1947"/>
      <c r="I1947"/>
      <c r="J1947"/>
      <c r="K1947"/>
    </row>
    <row r="1948" spans="1:11" x14ac:dyDescent="0.3">
      <c r="A1948"/>
      <c r="B1948"/>
      <c r="C1948"/>
      <c r="D1948"/>
      <c r="E1948"/>
      <c r="F1948"/>
      <c r="G1948"/>
      <c r="H1948"/>
      <c r="I1948"/>
      <c r="J1948"/>
      <c r="K1948"/>
    </row>
    <row r="1949" spans="1:11" x14ac:dyDescent="0.3">
      <c r="A1949"/>
      <c r="B1949"/>
      <c r="C1949"/>
      <c r="D1949"/>
      <c r="E1949"/>
      <c r="F1949"/>
      <c r="G1949"/>
      <c r="H1949"/>
      <c r="I1949"/>
      <c r="J1949"/>
      <c r="K1949"/>
    </row>
    <row r="1950" spans="1:11" x14ac:dyDescent="0.3">
      <c r="A1950"/>
      <c r="B1950"/>
      <c r="C1950"/>
      <c r="D1950"/>
      <c r="E1950"/>
      <c r="F1950"/>
      <c r="G1950"/>
      <c r="H1950"/>
      <c r="I1950"/>
      <c r="J1950"/>
      <c r="K1950"/>
    </row>
    <row r="1951" spans="1:11" x14ac:dyDescent="0.3">
      <c r="A1951"/>
      <c r="B1951"/>
      <c r="C1951"/>
      <c r="D1951"/>
      <c r="E1951"/>
      <c r="F1951"/>
      <c r="G1951"/>
      <c r="H1951"/>
      <c r="I1951"/>
      <c r="J1951"/>
      <c r="K1951"/>
    </row>
    <row r="1952" spans="1:11" x14ac:dyDescent="0.3">
      <c r="A1952"/>
      <c r="B1952"/>
      <c r="C1952"/>
      <c r="D1952"/>
      <c r="E1952"/>
      <c r="F1952"/>
      <c r="G1952"/>
      <c r="H1952"/>
      <c r="I1952"/>
      <c r="J1952"/>
      <c r="K1952"/>
    </row>
    <row r="1953" spans="1:11" x14ac:dyDescent="0.3">
      <c r="A1953"/>
      <c r="B1953"/>
      <c r="C1953"/>
      <c r="D1953"/>
      <c r="E1953"/>
      <c r="F1953"/>
      <c r="G1953"/>
      <c r="H1953"/>
      <c r="I1953"/>
      <c r="J1953"/>
      <c r="K1953"/>
    </row>
    <row r="1954" spans="1:11" x14ac:dyDescent="0.3">
      <c r="A1954"/>
      <c r="B1954"/>
      <c r="C1954"/>
      <c r="D1954"/>
      <c r="E1954"/>
      <c r="F1954"/>
      <c r="G1954"/>
      <c r="H1954"/>
      <c r="I1954"/>
      <c r="J1954"/>
      <c r="K1954"/>
    </row>
    <row r="1955" spans="1:11" x14ac:dyDescent="0.3">
      <c r="A1955"/>
      <c r="B1955"/>
      <c r="C1955"/>
      <c r="D1955"/>
      <c r="E1955"/>
      <c r="F1955"/>
      <c r="G1955"/>
      <c r="H1955"/>
      <c r="I1955"/>
      <c r="J1955"/>
      <c r="K1955"/>
    </row>
    <row r="1956" spans="1:11" x14ac:dyDescent="0.3">
      <c r="A1956"/>
      <c r="B1956"/>
      <c r="C1956"/>
      <c r="D1956"/>
      <c r="E1956"/>
      <c r="F1956"/>
      <c r="G1956"/>
      <c r="H1956"/>
      <c r="I1956"/>
      <c r="J1956"/>
      <c r="K1956"/>
    </row>
    <row r="1957" spans="1:11" x14ac:dyDescent="0.3">
      <c r="A1957"/>
      <c r="B1957"/>
      <c r="C1957"/>
      <c r="D1957"/>
      <c r="E1957"/>
      <c r="F1957"/>
      <c r="G1957"/>
      <c r="H1957"/>
      <c r="I1957"/>
      <c r="J1957"/>
      <c r="K1957"/>
    </row>
    <row r="1958" spans="1:11" x14ac:dyDescent="0.3">
      <c r="A1958"/>
      <c r="B1958"/>
      <c r="C1958"/>
      <c r="D1958"/>
      <c r="E1958"/>
      <c r="F1958"/>
      <c r="G1958"/>
      <c r="H1958"/>
      <c r="I1958"/>
      <c r="J1958"/>
      <c r="K1958"/>
    </row>
    <row r="1959" spans="1:11" x14ac:dyDescent="0.3">
      <c r="A1959"/>
      <c r="B1959"/>
      <c r="C1959"/>
      <c r="D1959"/>
      <c r="E1959"/>
      <c r="F1959"/>
      <c r="G1959"/>
      <c r="H1959"/>
      <c r="I1959"/>
      <c r="J1959"/>
      <c r="K1959"/>
    </row>
    <row r="1960" spans="1:11" x14ac:dyDescent="0.3">
      <c r="A1960"/>
      <c r="B1960"/>
      <c r="C1960"/>
      <c r="D1960"/>
      <c r="E1960"/>
      <c r="F1960"/>
      <c r="G1960"/>
      <c r="H1960"/>
      <c r="I1960"/>
      <c r="J1960"/>
      <c r="K1960"/>
    </row>
    <row r="1961" spans="1:11" x14ac:dyDescent="0.3">
      <c r="A1961"/>
      <c r="B1961"/>
      <c r="C1961"/>
      <c r="D1961"/>
      <c r="E1961"/>
      <c r="F1961"/>
      <c r="G1961"/>
      <c r="H1961"/>
      <c r="I1961"/>
      <c r="J1961"/>
      <c r="K1961"/>
    </row>
    <row r="1962" spans="1:11" x14ac:dyDescent="0.3">
      <c r="A1962"/>
      <c r="B1962"/>
      <c r="C1962"/>
      <c r="D1962"/>
      <c r="E1962"/>
      <c r="F1962"/>
      <c r="G1962"/>
      <c r="H1962"/>
      <c r="I1962"/>
      <c r="J1962"/>
      <c r="K1962"/>
    </row>
    <row r="1963" spans="1:11" x14ac:dyDescent="0.3">
      <c r="A1963"/>
      <c r="B1963"/>
      <c r="C1963"/>
      <c r="D1963"/>
      <c r="E1963"/>
      <c r="F1963"/>
      <c r="G1963"/>
      <c r="H1963"/>
      <c r="I1963"/>
      <c r="J1963"/>
      <c r="K1963"/>
    </row>
    <row r="1964" spans="1:11" x14ac:dyDescent="0.3">
      <c r="A1964"/>
      <c r="B1964"/>
      <c r="C1964"/>
      <c r="D1964"/>
      <c r="E1964"/>
      <c r="F1964"/>
      <c r="G1964"/>
      <c r="H1964"/>
      <c r="I1964"/>
      <c r="J1964"/>
      <c r="K1964"/>
    </row>
    <row r="1965" spans="1:11" x14ac:dyDescent="0.3">
      <c r="A1965"/>
      <c r="B1965"/>
      <c r="C1965"/>
      <c r="D1965"/>
      <c r="E1965"/>
      <c r="F1965"/>
      <c r="G1965"/>
      <c r="H1965"/>
      <c r="I1965"/>
      <c r="J1965"/>
      <c r="K1965"/>
    </row>
    <row r="1966" spans="1:11" x14ac:dyDescent="0.3">
      <c r="A1966"/>
      <c r="B1966"/>
      <c r="C1966"/>
      <c r="D1966"/>
      <c r="E1966"/>
      <c r="F1966"/>
      <c r="G1966"/>
      <c r="H1966"/>
      <c r="I1966"/>
      <c r="J1966"/>
      <c r="K1966"/>
    </row>
    <row r="1967" spans="1:11" x14ac:dyDescent="0.3">
      <c r="A1967"/>
      <c r="B1967"/>
      <c r="C1967"/>
      <c r="D1967"/>
      <c r="E1967"/>
      <c r="F1967"/>
      <c r="G1967"/>
      <c r="H1967"/>
      <c r="I1967"/>
      <c r="J1967"/>
      <c r="K1967"/>
    </row>
    <row r="1968" spans="1:11" x14ac:dyDescent="0.3">
      <c r="A1968"/>
      <c r="B1968"/>
      <c r="C1968"/>
      <c r="D1968"/>
      <c r="E1968"/>
      <c r="F1968"/>
      <c r="G1968"/>
      <c r="H1968"/>
      <c r="I1968"/>
      <c r="J1968"/>
      <c r="K1968"/>
    </row>
    <row r="1969" spans="1:11" x14ac:dyDescent="0.3">
      <c r="A1969"/>
      <c r="B1969"/>
      <c r="C1969"/>
      <c r="D1969"/>
      <c r="E1969"/>
      <c r="F1969"/>
      <c r="G1969"/>
      <c r="H1969"/>
      <c r="I1969"/>
      <c r="J1969"/>
      <c r="K1969"/>
    </row>
    <row r="1970" spans="1:11" x14ac:dyDescent="0.3">
      <c r="A1970"/>
      <c r="B1970"/>
      <c r="C1970"/>
      <c r="D1970"/>
      <c r="E1970"/>
      <c r="F1970"/>
      <c r="G1970"/>
      <c r="H1970"/>
      <c r="I1970"/>
      <c r="J1970"/>
      <c r="K1970"/>
    </row>
    <row r="1971" spans="1:11" x14ac:dyDescent="0.3">
      <c r="A1971"/>
      <c r="B1971"/>
      <c r="C1971"/>
      <c r="D1971"/>
      <c r="E1971"/>
      <c r="F1971"/>
      <c r="G1971"/>
      <c r="H1971"/>
      <c r="I1971"/>
      <c r="J1971"/>
      <c r="K1971"/>
    </row>
    <row r="1972" spans="1:11" x14ac:dyDescent="0.3">
      <c r="A1972"/>
      <c r="B1972"/>
      <c r="C1972"/>
      <c r="D1972"/>
      <c r="E1972"/>
      <c r="F1972"/>
      <c r="G1972"/>
      <c r="H1972"/>
      <c r="I1972"/>
      <c r="J1972"/>
      <c r="K1972"/>
    </row>
    <row r="1973" spans="1:11" x14ac:dyDescent="0.3">
      <c r="A1973"/>
      <c r="B1973"/>
      <c r="C1973"/>
      <c r="D1973"/>
      <c r="E1973"/>
      <c r="F1973"/>
      <c r="G1973"/>
      <c r="H1973"/>
      <c r="I1973"/>
      <c r="J1973"/>
      <c r="K1973"/>
    </row>
    <row r="1974" spans="1:11" x14ac:dyDescent="0.3">
      <c r="A1974"/>
      <c r="B1974"/>
      <c r="C1974"/>
      <c r="D1974"/>
      <c r="E1974"/>
      <c r="F1974"/>
      <c r="G1974"/>
      <c r="H1974"/>
      <c r="I1974"/>
      <c r="J1974"/>
      <c r="K1974"/>
    </row>
    <row r="1975" spans="1:11" x14ac:dyDescent="0.3">
      <c r="A1975"/>
      <c r="B1975"/>
      <c r="C1975"/>
      <c r="D1975"/>
      <c r="E1975"/>
      <c r="F1975"/>
      <c r="G1975"/>
      <c r="H1975"/>
      <c r="I1975"/>
      <c r="J1975"/>
      <c r="K1975"/>
    </row>
    <row r="1976" spans="1:11" x14ac:dyDescent="0.3">
      <c r="A1976"/>
      <c r="B1976"/>
      <c r="C1976"/>
      <c r="D1976"/>
      <c r="E1976"/>
      <c r="F1976"/>
      <c r="G1976"/>
      <c r="H1976"/>
      <c r="I1976"/>
      <c r="J1976"/>
      <c r="K1976"/>
    </row>
    <row r="1977" spans="1:11" x14ac:dyDescent="0.3">
      <c r="A1977"/>
      <c r="B1977"/>
      <c r="C1977"/>
      <c r="D1977"/>
      <c r="E1977"/>
      <c r="F1977"/>
      <c r="G1977"/>
      <c r="H1977"/>
      <c r="I1977"/>
      <c r="J1977"/>
      <c r="K1977"/>
    </row>
    <row r="1978" spans="1:11" x14ac:dyDescent="0.3">
      <c r="A1978"/>
      <c r="B1978"/>
      <c r="C1978"/>
      <c r="D1978"/>
      <c r="E1978"/>
      <c r="F1978"/>
      <c r="G1978"/>
      <c r="H1978"/>
      <c r="I1978"/>
      <c r="J1978"/>
      <c r="K1978"/>
    </row>
    <row r="1979" spans="1:11" x14ac:dyDescent="0.3">
      <c r="A1979"/>
      <c r="B1979"/>
      <c r="C1979"/>
      <c r="D1979"/>
      <c r="E1979"/>
      <c r="F1979"/>
      <c r="G1979"/>
      <c r="H1979"/>
      <c r="I1979"/>
      <c r="J1979"/>
      <c r="K1979"/>
    </row>
    <row r="1980" spans="1:11" x14ac:dyDescent="0.3">
      <c r="A1980"/>
      <c r="B1980"/>
      <c r="C1980"/>
      <c r="D1980"/>
      <c r="E1980"/>
      <c r="F1980"/>
      <c r="G1980"/>
      <c r="H1980"/>
      <c r="I1980"/>
      <c r="J1980"/>
      <c r="K1980"/>
    </row>
    <row r="1981" spans="1:11" x14ac:dyDescent="0.3">
      <c r="A1981"/>
      <c r="B1981"/>
      <c r="C1981"/>
      <c r="D1981"/>
      <c r="E1981"/>
      <c r="F1981"/>
      <c r="G1981"/>
      <c r="H1981"/>
      <c r="I1981"/>
      <c r="J1981"/>
      <c r="K1981"/>
    </row>
    <row r="1982" spans="1:11" x14ac:dyDescent="0.3">
      <c r="A1982"/>
      <c r="B1982"/>
      <c r="C1982"/>
      <c r="D1982"/>
      <c r="E1982"/>
      <c r="F1982"/>
      <c r="G1982"/>
      <c r="H1982"/>
      <c r="I1982"/>
      <c r="J1982"/>
      <c r="K1982"/>
    </row>
    <row r="1983" spans="1:11" x14ac:dyDescent="0.3">
      <c r="A1983"/>
      <c r="B1983"/>
      <c r="C1983"/>
      <c r="D1983"/>
      <c r="E1983"/>
      <c r="F1983"/>
      <c r="G1983"/>
      <c r="H1983"/>
      <c r="I1983"/>
      <c r="J1983"/>
      <c r="K1983"/>
    </row>
    <row r="1984" spans="1:11" x14ac:dyDescent="0.3">
      <c r="A1984"/>
      <c r="B1984"/>
      <c r="C1984"/>
      <c r="D1984"/>
      <c r="E1984"/>
      <c r="F1984"/>
      <c r="G1984"/>
      <c r="H1984"/>
      <c r="I1984"/>
      <c r="J1984"/>
      <c r="K1984"/>
    </row>
    <row r="1985" spans="1:11" x14ac:dyDescent="0.3">
      <c r="A1985"/>
      <c r="B1985"/>
      <c r="C1985"/>
      <c r="D1985"/>
      <c r="E1985"/>
      <c r="F1985"/>
      <c r="G1985"/>
      <c r="H1985"/>
      <c r="I1985"/>
      <c r="J1985"/>
      <c r="K1985"/>
    </row>
    <row r="1986" spans="1:11" x14ac:dyDescent="0.3">
      <c r="A1986"/>
      <c r="B1986"/>
      <c r="C1986"/>
      <c r="D1986"/>
      <c r="E1986"/>
      <c r="F1986"/>
      <c r="G1986"/>
      <c r="H1986"/>
      <c r="I1986"/>
      <c r="J1986"/>
      <c r="K1986"/>
    </row>
    <row r="1987" spans="1:11" x14ac:dyDescent="0.3">
      <c r="A1987"/>
      <c r="B1987"/>
      <c r="C1987"/>
      <c r="D1987"/>
      <c r="E1987"/>
      <c r="F1987"/>
      <c r="G1987"/>
      <c r="H1987"/>
      <c r="I1987"/>
      <c r="J1987"/>
      <c r="K1987"/>
    </row>
    <row r="1988" spans="1:11" x14ac:dyDescent="0.3">
      <c r="A1988"/>
      <c r="B1988"/>
      <c r="C1988"/>
      <c r="D1988"/>
      <c r="E1988"/>
      <c r="F1988"/>
      <c r="G1988"/>
      <c r="H1988"/>
      <c r="I1988"/>
      <c r="J1988"/>
      <c r="K1988"/>
    </row>
    <row r="1989" spans="1:11" x14ac:dyDescent="0.3">
      <c r="A1989"/>
      <c r="B1989"/>
      <c r="C1989"/>
      <c r="D1989"/>
      <c r="E1989"/>
      <c r="F1989"/>
      <c r="G1989"/>
      <c r="H1989"/>
      <c r="I1989"/>
      <c r="J1989"/>
      <c r="K1989"/>
    </row>
    <row r="1990" spans="1:11" x14ac:dyDescent="0.3">
      <c r="A1990"/>
      <c r="B1990"/>
      <c r="C1990"/>
      <c r="D1990"/>
      <c r="E1990"/>
      <c r="F1990"/>
      <c r="G1990"/>
      <c r="H1990"/>
      <c r="I1990"/>
      <c r="J1990"/>
      <c r="K1990"/>
    </row>
    <row r="1991" spans="1:11" x14ac:dyDescent="0.3">
      <c r="A1991"/>
      <c r="B1991"/>
      <c r="C1991"/>
      <c r="D1991"/>
      <c r="E1991"/>
      <c r="F1991"/>
      <c r="G1991"/>
      <c r="H1991"/>
      <c r="I1991"/>
      <c r="J1991"/>
      <c r="K1991"/>
    </row>
    <row r="1992" spans="1:11" x14ac:dyDescent="0.3">
      <c r="A1992"/>
      <c r="B1992"/>
      <c r="C1992"/>
      <c r="D1992"/>
      <c r="E1992"/>
      <c r="F1992"/>
      <c r="G1992"/>
      <c r="H1992"/>
      <c r="I1992"/>
      <c r="J1992"/>
      <c r="K1992"/>
    </row>
    <row r="1993" spans="1:11" x14ac:dyDescent="0.3">
      <c r="A1993"/>
      <c r="B1993"/>
      <c r="C1993"/>
      <c r="D1993"/>
      <c r="E1993"/>
      <c r="F1993"/>
      <c r="G1993"/>
      <c r="H1993"/>
      <c r="I1993"/>
      <c r="J1993"/>
      <c r="K1993"/>
    </row>
    <row r="1994" spans="1:11" x14ac:dyDescent="0.3">
      <c r="A1994"/>
      <c r="B1994"/>
      <c r="C1994"/>
      <c r="D1994"/>
      <c r="E1994"/>
      <c r="F1994"/>
      <c r="G1994"/>
      <c r="H1994"/>
      <c r="I1994"/>
      <c r="J1994"/>
      <c r="K1994"/>
    </row>
    <row r="1995" spans="1:11" x14ac:dyDescent="0.3">
      <c r="A1995"/>
      <c r="B1995"/>
      <c r="C1995"/>
      <c r="D1995"/>
      <c r="E1995"/>
      <c r="F1995"/>
      <c r="G1995"/>
      <c r="H1995"/>
      <c r="I1995"/>
      <c r="J1995"/>
      <c r="K1995"/>
    </row>
    <row r="1996" spans="1:11" x14ac:dyDescent="0.3">
      <c r="A1996"/>
      <c r="B1996"/>
      <c r="C1996"/>
      <c r="D1996"/>
      <c r="E1996"/>
      <c r="F1996"/>
      <c r="G1996"/>
      <c r="H1996"/>
      <c r="I1996"/>
      <c r="J1996"/>
      <c r="K1996"/>
    </row>
    <row r="1997" spans="1:11" x14ac:dyDescent="0.3">
      <c r="A1997"/>
      <c r="B1997"/>
      <c r="C1997"/>
      <c r="D1997"/>
      <c r="E1997"/>
      <c r="F1997"/>
      <c r="G1997"/>
      <c r="H1997"/>
      <c r="I1997"/>
      <c r="J1997"/>
      <c r="K1997"/>
    </row>
    <row r="1998" spans="1:11" x14ac:dyDescent="0.3">
      <c r="A1998"/>
      <c r="B1998"/>
      <c r="C1998"/>
      <c r="D1998"/>
      <c r="E1998"/>
      <c r="F1998"/>
      <c r="G1998"/>
      <c r="H1998"/>
      <c r="I1998"/>
      <c r="J1998"/>
      <c r="K1998"/>
    </row>
    <row r="1999" spans="1:11" x14ac:dyDescent="0.3">
      <c r="A1999"/>
      <c r="B1999"/>
      <c r="C1999"/>
      <c r="D1999"/>
      <c r="E1999"/>
      <c r="F1999"/>
      <c r="G1999"/>
      <c r="H1999"/>
      <c r="I1999"/>
      <c r="J1999"/>
      <c r="K1999"/>
    </row>
    <row r="2000" spans="1:11" x14ac:dyDescent="0.3">
      <c r="A2000"/>
      <c r="B2000"/>
      <c r="C2000"/>
      <c r="D2000"/>
      <c r="E2000"/>
      <c r="F2000"/>
      <c r="G2000"/>
      <c r="H2000"/>
      <c r="I2000"/>
      <c r="J2000"/>
      <c r="K2000"/>
    </row>
    <row r="2001" spans="1:11" x14ac:dyDescent="0.3">
      <c r="A2001"/>
      <c r="B2001"/>
      <c r="C2001"/>
      <c r="D2001"/>
      <c r="E2001"/>
      <c r="F2001"/>
      <c r="G2001"/>
      <c r="H2001"/>
      <c r="I2001"/>
      <c r="J2001"/>
      <c r="K2001"/>
    </row>
    <row r="2002" spans="1:11" x14ac:dyDescent="0.3">
      <c r="A2002"/>
      <c r="B2002"/>
      <c r="C2002"/>
      <c r="D2002"/>
      <c r="E2002"/>
      <c r="F2002"/>
      <c r="G2002"/>
      <c r="H2002"/>
      <c r="I2002"/>
      <c r="J2002"/>
      <c r="K2002"/>
    </row>
    <row r="2003" spans="1:11" x14ac:dyDescent="0.3">
      <c r="A2003"/>
      <c r="B2003"/>
      <c r="C2003"/>
      <c r="D2003"/>
      <c r="E2003"/>
      <c r="F2003"/>
      <c r="G2003"/>
      <c r="H2003"/>
      <c r="I2003"/>
      <c r="J2003"/>
      <c r="K2003"/>
    </row>
    <row r="2004" spans="1:11" x14ac:dyDescent="0.3">
      <c r="A2004"/>
      <c r="B2004"/>
      <c r="C2004"/>
      <c r="D2004"/>
      <c r="E2004"/>
      <c r="F2004"/>
      <c r="G2004"/>
      <c r="H2004"/>
      <c r="I2004"/>
      <c r="J2004"/>
      <c r="K2004"/>
    </row>
    <row r="2005" spans="1:11" x14ac:dyDescent="0.3">
      <c r="A2005"/>
      <c r="B2005"/>
      <c r="C2005"/>
      <c r="D2005"/>
      <c r="E2005"/>
      <c r="F2005"/>
      <c r="G2005"/>
      <c r="H2005"/>
      <c r="I2005"/>
      <c r="J2005"/>
      <c r="K2005"/>
    </row>
    <row r="2006" spans="1:11" x14ac:dyDescent="0.3">
      <c r="A2006"/>
      <c r="B2006"/>
      <c r="C2006"/>
      <c r="D2006"/>
      <c r="E2006"/>
      <c r="F2006"/>
      <c r="G2006"/>
      <c r="H2006"/>
      <c r="I2006"/>
      <c r="J2006"/>
      <c r="K2006"/>
    </row>
    <row r="2007" spans="1:11" x14ac:dyDescent="0.3">
      <c r="A2007"/>
      <c r="B2007"/>
      <c r="C2007"/>
      <c r="D2007"/>
      <c r="E2007"/>
      <c r="F2007"/>
      <c r="G2007"/>
      <c r="H2007"/>
      <c r="I2007"/>
      <c r="J2007"/>
      <c r="K2007"/>
    </row>
    <row r="2008" spans="1:11" x14ac:dyDescent="0.3">
      <c r="A2008"/>
      <c r="B2008"/>
      <c r="C2008"/>
      <c r="D2008"/>
      <c r="E2008"/>
      <c r="F2008"/>
      <c r="G2008"/>
      <c r="H2008"/>
      <c r="I2008"/>
      <c r="J2008"/>
      <c r="K2008"/>
    </row>
    <row r="2009" spans="1:11" x14ac:dyDescent="0.3">
      <c r="A2009"/>
      <c r="B2009"/>
      <c r="C2009"/>
      <c r="D2009"/>
      <c r="E2009"/>
      <c r="F2009"/>
      <c r="G2009"/>
      <c r="H2009"/>
      <c r="I2009"/>
      <c r="J2009"/>
      <c r="K2009"/>
    </row>
    <row r="2010" spans="1:11" x14ac:dyDescent="0.3">
      <c r="A2010"/>
      <c r="B2010"/>
      <c r="C2010"/>
      <c r="D2010"/>
      <c r="E2010"/>
      <c r="F2010"/>
      <c r="G2010"/>
      <c r="H2010"/>
      <c r="I2010"/>
      <c r="J2010"/>
      <c r="K2010"/>
    </row>
    <row r="2011" spans="1:11" x14ac:dyDescent="0.3">
      <c r="A2011"/>
      <c r="B2011"/>
      <c r="C2011"/>
      <c r="D2011"/>
      <c r="E2011"/>
      <c r="F2011"/>
      <c r="G2011"/>
      <c r="H2011"/>
      <c r="I2011"/>
      <c r="J2011"/>
      <c r="K2011"/>
    </row>
    <row r="2012" spans="1:11" x14ac:dyDescent="0.3">
      <c r="A2012"/>
      <c r="B2012"/>
      <c r="C2012"/>
      <c r="D2012"/>
      <c r="E2012"/>
      <c r="F2012"/>
      <c r="G2012"/>
      <c r="H2012"/>
      <c r="I2012"/>
      <c r="J2012"/>
      <c r="K2012"/>
    </row>
    <row r="2013" spans="1:11" x14ac:dyDescent="0.3">
      <c r="A2013"/>
      <c r="B2013"/>
      <c r="C2013"/>
      <c r="D2013"/>
      <c r="E2013"/>
      <c r="F2013"/>
      <c r="G2013"/>
      <c r="H2013"/>
      <c r="I2013"/>
      <c r="J2013"/>
      <c r="K2013"/>
    </row>
    <row r="2014" spans="1:11" x14ac:dyDescent="0.3">
      <c r="A2014"/>
      <c r="B2014"/>
      <c r="C2014"/>
      <c r="D2014"/>
      <c r="E2014"/>
      <c r="F2014"/>
      <c r="G2014"/>
      <c r="H2014"/>
      <c r="I2014"/>
      <c r="J2014"/>
      <c r="K2014"/>
    </row>
    <row r="2015" spans="1:11" x14ac:dyDescent="0.3">
      <c r="A2015"/>
      <c r="B2015"/>
      <c r="C2015"/>
      <c r="D2015"/>
      <c r="E2015"/>
      <c r="F2015"/>
      <c r="G2015"/>
      <c r="H2015"/>
      <c r="I2015"/>
      <c r="J2015"/>
      <c r="K2015"/>
    </row>
    <row r="2016" spans="1:11" x14ac:dyDescent="0.3">
      <c r="A2016"/>
      <c r="B2016"/>
      <c r="C2016"/>
      <c r="D2016"/>
      <c r="E2016"/>
      <c r="F2016"/>
      <c r="G2016"/>
      <c r="H2016"/>
      <c r="I2016"/>
      <c r="J2016"/>
      <c r="K2016"/>
    </row>
    <row r="2017" spans="1:11" x14ac:dyDescent="0.3">
      <c r="A2017"/>
      <c r="B2017"/>
      <c r="C2017"/>
      <c r="D2017"/>
      <c r="E2017"/>
      <c r="F2017"/>
      <c r="G2017"/>
      <c r="H2017"/>
      <c r="I2017"/>
      <c r="J2017"/>
      <c r="K2017"/>
    </row>
    <row r="2018" spans="1:11" x14ac:dyDescent="0.3">
      <c r="A2018"/>
      <c r="B2018"/>
      <c r="C2018"/>
      <c r="D2018"/>
      <c r="E2018"/>
      <c r="F2018"/>
      <c r="G2018"/>
      <c r="H2018"/>
      <c r="I2018"/>
      <c r="J2018"/>
      <c r="K2018"/>
    </row>
    <row r="2019" spans="1:11" x14ac:dyDescent="0.3">
      <c r="A2019"/>
      <c r="B2019"/>
      <c r="C2019"/>
      <c r="D2019"/>
      <c r="E2019"/>
      <c r="F2019"/>
      <c r="G2019"/>
      <c r="H2019"/>
      <c r="I2019"/>
      <c r="J2019"/>
      <c r="K2019"/>
    </row>
    <row r="2020" spans="1:11" x14ac:dyDescent="0.3">
      <c r="A2020"/>
      <c r="B2020"/>
      <c r="C2020"/>
      <c r="D2020"/>
      <c r="E2020"/>
      <c r="F2020"/>
      <c r="G2020"/>
      <c r="H2020"/>
      <c r="I2020"/>
      <c r="J2020"/>
      <c r="K2020"/>
    </row>
    <row r="2021" spans="1:11" x14ac:dyDescent="0.3">
      <c r="A2021"/>
      <c r="B2021"/>
      <c r="C2021"/>
      <c r="D2021"/>
      <c r="E2021"/>
      <c r="F2021"/>
      <c r="G2021"/>
      <c r="H2021"/>
      <c r="I2021"/>
      <c r="J2021"/>
      <c r="K2021"/>
    </row>
    <row r="2022" spans="1:11" x14ac:dyDescent="0.3">
      <c r="A2022"/>
      <c r="B2022"/>
      <c r="C2022"/>
      <c r="D2022"/>
      <c r="E2022"/>
      <c r="F2022"/>
      <c r="G2022"/>
      <c r="H2022"/>
      <c r="I2022"/>
      <c r="J2022"/>
      <c r="K2022"/>
    </row>
    <row r="2023" spans="1:11" x14ac:dyDescent="0.3">
      <c r="A2023"/>
      <c r="B2023"/>
      <c r="C2023"/>
      <c r="D2023"/>
      <c r="E2023"/>
      <c r="F2023"/>
      <c r="G2023"/>
      <c r="H2023"/>
      <c r="I2023"/>
      <c r="J2023"/>
      <c r="K2023"/>
    </row>
    <row r="2024" spans="1:11" x14ac:dyDescent="0.3">
      <c r="A2024"/>
      <c r="B2024"/>
      <c r="C2024"/>
      <c r="D2024"/>
      <c r="E2024"/>
      <c r="F2024"/>
      <c r="G2024"/>
      <c r="H2024"/>
      <c r="I2024"/>
      <c r="J2024"/>
      <c r="K2024"/>
    </row>
    <row r="2025" spans="1:11" x14ac:dyDescent="0.3">
      <c r="A2025"/>
      <c r="B2025"/>
      <c r="C2025"/>
      <c r="D2025"/>
      <c r="E2025"/>
      <c r="F2025"/>
      <c r="G2025"/>
      <c r="H2025"/>
      <c r="I2025"/>
      <c r="J2025"/>
      <c r="K2025"/>
    </row>
    <row r="2026" spans="1:11" x14ac:dyDescent="0.3">
      <c r="A2026"/>
      <c r="B2026"/>
      <c r="C2026"/>
      <c r="D2026"/>
      <c r="E2026"/>
      <c r="F2026"/>
      <c r="G2026"/>
      <c r="H2026"/>
      <c r="I2026"/>
      <c r="J2026"/>
      <c r="K2026"/>
    </row>
    <row r="2027" spans="1:11" x14ac:dyDescent="0.3">
      <c r="A2027"/>
      <c r="B2027"/>
      <c r="C2027"/>
      <c r="D2027"/>
      <c r="E2027"/>
      <c r="F2027"/>
      <c r="G2027"/>
      <c r="H2027"/>
      <c r="I2027"/>
      <c r="J2027"/>
      <c r="K2027"/>
    </row>
    <row r="2028" spans="1:11" x14ac:dyDescent="0.3">
      <c r="A2028"/>
      <c r="B2028"/>
      <c r="C2028"/>
      <c r="D2028"/>
      <c r="E2028"/>
      <c r="F2028"/>
      <c r="G2028"/>
      <c r="H2028"/>
      <c r="I2028"/>
      <c r="J2028"/>
      <c r="K2028"/>
    </row>
    <row r="2029" spans="1:11" x14ac:dyDescent="0.3">
      <c r="A2029"/>
      <c r="B2029"/>
      <c r="C2029"/>
      <c r="D2029"/>
      <c r="E2029"/>
      <c r="F2029"/>
      <c r="G2029"/>
      <c r="H2029"/>
      <c r="I2029"/>
      <c r="J2029"/>
      <c r="K2029"/>
    </row>
    <row r="2030" spans="1:11" x14ac:dyDescent="0.3">
      <c r="A2030"/>
      <c r="B2030"/>
      <c r="C2030"/>
      <c r="D2030"/>
      <c r="E2030"/>
      <c r="F2030"/>
      <c r="G2030"/>
      <c r="H2030"/>
      <c r="I2030"/>
      <c r="J2030"/>
      <c r="K2030"/>
    </row>
    <row r="2031" spans="1:11" x14ac:dyDescent="0.3">
      <c r="A2031"/>
      <c r="B2031"/>
      <c r="C2031"/>
      <c r="D2031"/>
      <c r="E2031"/>
      <c r="F2031"/>
      <c r="G2031"/>
      <c r="H2031"/>
      <c r="I2031"/>
      <c r="J2031"/>
      <c r="K2031"/>
    </row>
    <row r="2032" spans="1:11" x14ac:dyDescent="0.3">
      <c r="A2032"/>
      <c r="B2032"/>
      <c r="C2032"/>
      <c r="D2032"/>
      <c r="E2032"/>
      <c r="F2032"/>
      <c r="G2032"/>
      <c r="H2032"/>
      <c r="I2032"/>
      <c r="J2032"/>
      <c r="K2032"/>
    </row>
    <row r="2033" spans="1:11" x14ac:dyDescent="0.3">
      <c r="A2033"/>
      <c r="B2033"/>
      <c r="C2033"/>
      <c r="D2033"/>
      <c r="E2033"/>
      <c r="F2033"/>
      <c r="G2033"/>
      <c r="H2033"/>
      <c r="I2033"/>
      <c r="J2033"/>
      <c r="K2033"/>
    </row>
    <row r="2034" spans="1:11" x14ac:dyDescent="0.3">
      <c r="A2034"/>
      <c r="B2034"/>
      <c r="C2034"/>
      <c r="D2034"/>
      <c r="E2034"/>
      <c r="F2034"/>
      <c r="G2034"/>
      <c r="H2034"/>
      <c r="I2034"/>
      <c r="J2034"/>
      <c r="K2034"/>
    </row>
    <row r="2035" spans="1:11" x14ac:dyDescent="0.3">
      <c r="A2035"/>
      <c r="B2035"/>
      <c r="C2035"/>
      <c r="D2035"/>
      <c r="E2035"/>
      <c r="F2035"/>
      <c r="G2035"/>
      <c r="H2035"/>
      <c r="I2035"/>
      <c r="J2035"/>
      <c r="K2035"/>
    </row>
    <row r="2036" spans="1:11" x14ac:dyDescent="0.3">
      <c r="A2036"/>
      <c r="B2036"/>
      <c r="C2036"/>
      <c r="D2036"/>
      <c r="E2036"/>
      <c r="F2036"/>
      <c r="G2036"/>
      <c r="H2036"/>
      <c r="I2036"/>
      <c r="J2036"/>
      <c r="K2036"/>
    </row>
    <row r="2037" spans="1:11" x14ac:dyDescent="0.3">
      <c r="A2037"/>
      <c r="B2037"/>
      <c r="C2037"/>
      <c r="D2037"/>
      <c r="E2037"/>
      <c r="F2037"/>
      <c r="G2037"/>
      <c r="H2037"/>
      <c r="I2037"/>
      <c r="J2037"/>
      <c r="K2037"/>
    </row>
    <row r="2038" spans="1:11" x14ac:dyDescent="0.3">
      <c r="A2038"/>
      <c r="B2038"/>
      <c r="C2038"/>
      <c r="D2038"/>
      <c r="E2038"/>
      <c r="F2038"/>
      <c r="G2038"/>
      <c r="H2038"/>
      <c r="I2038"/>
      <c r="J2038"/>
      <c r="K2038"/>
    </row>
    <row r="2039" spans="1:11" x14ac:dyDescent="0.3">
      <c r="A2039"/>
      <c r="B2039"/>
      <c r="C2039"/>
      <c r="D2039"/>
      <c r="E2039"/>
      <c r="F2039"/>
      <c r="G2039"/>
      <c r="H2039"/>
      <c r="I2039"/>
      <c r="J2039"/>
      <c r="K2039"/>
    </row>
    <row r="2040" spans="1:11" x14ac:dyDescent="0.3">
      <c r="A2040"/>
      <c r="B2040"/>
      <c r="C2040"/>
      <c r="D2040"/>
      <c r="E2040"/>
      <c r="F2040"/>
      <c r="G2040"/>
      <c r="H2040"/>
      <c r="I2040"/>
      <c r="J2040"/>
      <c r="K2040"/>
    </row>
    <row r="2041" spans="1:11" x14ac:dyDescent="0.3">
      <c r="A2041"/>
      <c r="B2041"/>
      <c r="C2041"/>
      <c r="D2041"/>
      <c r="E2041"/>
      <c r="F2041"/>
      <c r="G2041"/>
      <c r="H2041"/>
      <c r="I2041"/>
      <c r="J2041"/>
      <c r="K2041"/>
    </row>
    <row r="2042" spans="1:11" x14ac:dyDescent="0.3">
      <c r="A2042"/>
      <c r="B2042"/>
      <c r="C2042"/>
      <c r="D2042"/>
      <c r="E2042"/>
      <c r="F2042"/>
      <c r="G2042"/>
      <c r="H2042"/>
      <c r="I2042"/>
      <c r="J2042"/>
      <c r="K2042"/>
    </row>
    <row r="2043" spans="1:11" x14ac:dyDescent="0.3">
      <c r="A2043"/>
      <c r="B2043"/>
      <c r="C2043"/>
      <c r="D2043"/>
      <c r="E2043"/>
      <c r="F2043"/>
      <c r="G2043"/>
      <c r="H2043"/>
      <c r="I2043"/>
      <c r="J2043"/>
      <c r="K2043"/>
    </row>
    <row r="2044" spans="1:11" x14ac:dyDescent="0.3">
      <c r="A2044"/>
      <c r="B2044"/>
      <c r="C2044"/>
      <c r="D2044"/>
      <c r="E2044"/>
      <c r="F2044"/>
      <c r="G2044"/>
      <c r="H2044"/>
      <c r="I2044"/>
      <c r="J2044"/>
      <c r="K2044"/>
    </row>
    <row r="2045" spans="1:11" x14ac:dyDescent="0.3">
      <c r="A2045"/>
      <c r="B2045"/>
      <c r="C2045"/>
      <c r="D2045"/>
      <c r="E2045"/>
      <c r="F2045"/>
      <c r="G2045"/>
      <c r="H2045"/>
      <c r="I2045"/>
      <c r="J2045"/>
      <c r="K2045"/>
    </row>
    <row r="2046" spans="1:11" x14ac:dyDescent="0.3">
      <c r="A2046"/>
      <c r="B2046"/>
      <c r="C2046"/>
      <c r="D2046"/>
      <c r="E2046"/>
      <c r="F2046"/>
      <c r="G2046"/>
      <c r="H2046"/>
      <c r="I2046"/>
      <c r="J2046"/>
      <c r="K2046"/>
    </row>
    <row r="2047" spans="1:11" x14ac:dyDescent="0.3">
      <c r="A2047"/>
      <c r="B2047"/>
      <c r="C2047"/>
      <c r="D2047"/>
      <c r="E2047"/>
      <c r="F2047"/>
      <c r="G2047"/>
      <c r="H2047"/>
      <c r="I2047"/>
      <c r="J2047"/>
      <c r="K2047"/>
    </row>
    <row r="2048" spans="1:11" x14ac:dyDescent="0.3">
      <c r="A2048"/>
      <c r="B2048"/>
      <c r="C2048"/>
      <c r="D2048"/>
      <c r="E2048"/>
      <c r="F2048"/>
      <c r="G2048"/>
      <c r="H2048"/>
      <c r="I2048"/>
      <c r="J2048"/>
      <c r="K2048"/>
    </row>
    <row r="2049" spans="1:11" x14ac:dyDescent="0.3">
      <c r="A2049"/>
      <c r="B2049"/>
      <c r="C2049"/>
      <c r="D2049"/>
      <c r="E2049"/>
      <c r="F2049"/>
      <c r="G2049"/>
      <c r="H2049"/>
      <c r="I2049"/>
      <c r="J2049"/>
      <c r="K2049"/>
    </row>
    <row r="2050" spans="1:11" x14ac:dyDescent="0.3">
      <c r="A2050"/>
      <c r="B2050"/>
      <c r="C2050"/>
      <c r="D2050"/>
      <c r="E2050"/>
      <c r="F2050"/>
      <c r="G2050"/>
      <c r="H2050"/>
      <c r="I2050"/>
      <c r="J2050"/>
      <c r="K2050"/>
    </row>
    <row r="2051" spans="1:11" x14ac:dyDescent="0.3">
      <c r="A2051"/>
      <c r="B2051"/>
      <c r="C2051"/>
      <c r="D2051"/>
      <c r="E2051"/>
      <c r="F2051"/>
      <c r="G2051"/>
      <c r="H2051"/>
      <c r="I2051"/>
      <c r="J2051"/>
      <c r="K2051"/>
    </row>
    <row r="2052" spans="1:11" x14ac:dyDescent="0.3">
      <c r="A2052"/>
      <c r="B2052"/>
      <c r="C2052"/>
      <c r="D2052"/>
      <c r="E2052"/>
      <c r="F2052"/>
      <c r="G2052"/>
      <c r="H2052"/>
      <c r="I2052"/>
      <c r="J2052"/>
      <c r="K2052"/>
    </row>
    <row r="2053" spans="1:11" x14ac:dyDescent="0.3">
      <c r="A2053"/>
      <c r="B2053"/>
      <c r="C2053"/>
      <c r="D2053"/>
      <c r="E2053"/>
      <c r="F2053"/>
      <c r="G2053"/>
      <c r="H2053"/>
      <c r="I2053"/>
      <c r="J2053"/>
      <c r="K2053"/>
    </row>
    <row r="2054" spans="1:11" x14ac:dyDescent="0.3">
      <c r="A2054"/>
      <c r="B2054"/>
      <c r="C2054"/>
      <c r="D2054"/>
      <c r="E2054"/>
      <c r="F2054"/>
      <c r="G2054"/>
      <c r="H2054"/>
      <c r="I2054"/>
      <c r="J2054"/>
      <c r="K2054"/>
    </row>
    <row r="2055" spans="1:11" x14ac:dyDescent="0.3">
      <c r="A2055"/>
      <c r="B2055"/>
      <c r="C2055"/>
      <c r="D2055"/>
      <c r="E2055"/>
      <c r="F2055"/>
      <c r="G2055"/>
      <c r="H2055"/>
      <c r="I2055"/>
      <c r="J2055"/>
      <c r="K2055"/>
    </row>
    <row r="2056" spans="1:11" x14ac:dyDescent="0.3">
      <c r="A2056"/>
      <c r="B2056"/>
      <c r="C2056"/>
      <c r="D2056"/>
      <c r="E2056"/>
      <c r="F2056"/>
      <c r="G2056"/>
      <c r="H2056"/>
      <c r="I2056"/>
      <c r="J2056"/>
      <c r="K2056"/>
    </row>
    <row r="2057" spans="1:11" x14ac:dyDescent="0.3">
      <c r="A2057"/>
      <c r="B2057"/>
      <c r="C2057"/>
      <c r="D2057"/>
      <c r="E2057"/>
      <c r="F2057"/>
      <c r="G2057"/>
      <c r="H2057"/>
      <c r="I2057"/>
      <c r="J2057"/>
      <c r="K2057"/>
    </row>
    <row r="2058" spans="1:11" x14ac:dyDescent="0.3">
      <c r="A2058"/>
      <c r="B2058"/>
      <c r="C2058"/>
      <c r="D2058"/>
      <c r="E2058"/>
      <c r="F2058"/>
      <c r="G2058"/>
      <c r="H2058"/>
      <c r="I2058"/>
      <c r="J2058"/>
      <c r="K2058"/>
    </row>
    <row r="2059" spans="1:11" x14ac:dyDescent="0.3">
      <c r="A2059"/>
      <c r="B2059"/>
      <c r="C2059"/>
      <c r="D2059"/>
      <c r="E2059"/>
      <c r="F2059"/>
      <c r="G2059"/>
      <c r="H2059"/>
      <c r="I2059"/>
      <c r="J2059"/>
      <c r="K2059"/>
    </row>
    <row r="2060" spans="1:11" x14ac:dyDescent="0.3">
      <c r="A2060"/>
      <c r="B2060"/>
      <c r="C2060"/>
      <c r="D2060"/>
      <c r="E2060"/>
      <c r="F2060"/>
      <c r="G2060"/>
      <c r="H2060"/>
      <c r="I2060"/>
      <c r="J2060"/>
      <c r="K2060"/>
    </row>
    <row r="2061" spans="1:11" x14ac:dyDescent="0.3">
      <c r="A2061"/>
      <c r="B2061"/>
      <c r="C2061"/>
      <c r="D2061"/>
      <c r="E2061"/>
      <c r="F2061"/>
      <c r="G2061"/>
      <c r="H2061"/>
      <c r="I2061"/>
      <c r="J2061"/>
      <c r="K2061"/>
    </row>
    <row r="2062" spans="1:11" x14ac:dyDescent="0.3">
      <c r="A2062"/>
      <c r="B2062"/>
      <c r="C2062"/>
      <c r="D2062"/>
      <c r="E2062"/>
      <c r="F2062"/>
      <c r="G2062"/>
      <c r="H2062"/>
      <c r="I2062"/>
      <c r="J2062"/>
      <c r="K2062"/>
    </row>
    <row r="2063" spans="1:11" x14ac:dyDescent="0.3">
      <c r="A2063"/>
      <c r="B2063"/>
      <c r="C2063"/>
      <c r="D2063"/>
      <c r="E2063"/>
      <c r="F2063"/>
      <c r="G2063"/>
      <c r="H2063"/>
      <c r="I2063"/>
      <c r="J2063"/>
      <c r="K2063"/>
    </row>
    <row r="2064" spans="1:11" x14ac:dyDescent="0.3">
      <c r="A2064"/>
      <c r="B2064"/>
      <c r="C2064"/>
      <c r="D2064"/>
      <c r="E2064"/>
      <c r="F2064"/>
      <c r="G2064"/>
      <c r="H2064"/>
      <c r="I2064"/>
      <c r="J2064"/>
      <c r="K2064"/>
    </row>
    <row r="2065" spans="1:11" x14ac:dyDescent="0.3">
      <c r="A2065"/>
      <c r="B2065"/>
      <c r="C2065"/>
      <c r="D2065"/>
      <c r="E2065"/>
      <c r="F2065"/>
      <c r="G2065"/>
      <c r="H2065"/>
      <c r="I2065"/>
      <c r="J2065"/>
      <c r="K2065"/>
    </row>
    <row r="2066" spans="1:11" x14ac:dyDescent="0.3">
      <c r="A2066"/>
      <c r="B2066"/>
      <c r="C2066"/>
      <c r="D2066"/>
      <c r="E2066"/>
      <c r="F2066"/>
      <c r="G2066"/>
      <c r="H2066"/>
      <c r="I2066"/>
      <c r="J2066"/>
      <c r="K2066"/>
    </row>
    <row r="2067" spans="1:11" x14ac:dyDescent="0.3">
      <c r="A2067"/>
      <c r="B2067"/>
      <c r="C2067"/>
      <c r="D2067"/>
      <c r="E2067"/>
      <c r="F2067"/>
      <c r="G2067"/>
      <c r="H2067"/>
      <c r="I2067"/>
      <c r="J2067"/>
      <c r="K2067"/>
    </row>
    <row r="2068" spans="1:11" x14ac:dyDescent="0.3">
      <c r="A2068"/>
      <c r="B2068"/>
      <c r="C2068"/>
      <c r="D2068"/>
      <c r="E2068"/>
      <c r="F2068"/>
      <c r="G2068"/>
      <c r="H2068"/>
      <c r="I2068"/>
      <c r="J2068"/>
      <c r="K2068"/>
    </row>
    <row r="2069" spans="1:11" x14ac:dyDescent="0.3">
      <c r="A2069"/>
      <c r="B2069"/>
      <c r="C2069"/>
      <c r="D2069"/>
      <c r="E2069"/>
      <c r="F2069"/>
      <c r="G2069"/>
      <c r="H2069"/>
      <c r="I2069"/>
      <c r="J2069"/>
      <c r="K2069"/>
    </row>
    <row r="2070" spans="1:11" x14ac:dyDescent="0.3">
      <c r="A2070"/>
      <c r="B2070"/>
      <c r="C2070"/>
      <c r="D2070"/>
      <c r="E2070"/>
      <c r="F2070"/>
      <c r="G2070"/>
      <c r="H2070"/>
      <c r="I2070"/>
      <c r="J2070"/>
      <c r="K2070"/>
    </row>
    <row r="2071" spans="1:11" x14ac:dyDescent="0.3">
      <c r="A2071"/>
      <c r="B2071"/>
      <c r="C2071"/>
      <c r="D2071"/>
      <c r="E2071"/>
      <c r="F2071"/>
      <c r="G2071"/>
      <c r="H2071"/>
      <c r="I2071"/>
      <c r="J2071"/>
      <c r="K2071"/>
    </row>
    <row r="2072" spans="1:11" x14ac:dyDescent="0.3">
      <c r="A2072"/>
      <c r="B2072"/>
      <c r="C2072"/>
      <c r="D2072"/>
      <c r="E2072"/>
      <c r="F2072"/>
      <c r="G2072"/>
      <c r="H2072"/>
      <c r="I2072"/>
      <c r="J2072"/>
      <c r="K2072"/>
    </row>
    <row r="2073" spans="1:11" x14ac:dyDescent="0.3">
      <c r="A2073"/>
      <c r="B2073"/>
      <c r="C2073"/>
      <c r="D2073"/>
      <c r="E2073"/>
      <c r="F2073"/>
      <c r="G2073"/>
      <c r="H2073"/>
      <c r="I2073"/>
      <c r="J2073"/>
      <c r="K2073"/>
    </row>
    <row r="2074" spans="1:11" x14ac:dyDescent="0.3">
      <c r="A2074"/>
      <c r="B2074"/>
      <c r="C2074"/>
      <c r="D2074"/>
      <c r="E2074"/>
      <c r="F2074"/>
      <c r="G2074"/>
      <c r="H2074"/>
      <c r="I2074"/>
      <c r="J2074"/>
      <c r="K2074"/>
    </row>
    <row r="2075" spans="1:11" x14ac:dyDescent="0.3">
      <c r="A2075"/>
      <c r="B2075"/>
      <c r="C2075"/>
      <c r="D2075"/>
      <c r="E2075"/>
      <c r="F2075"/>
      <c r="G2075"/>
      <c r="H2075"/>
      <c r="I2075"/>
      <c r="J2075"/>
      <c r="K2075"/>
    </row>
    <row r="2076" spans="1:11" x14ac:dyDescent="0.3">
      <c r="A2076"/>
      <c r="B2076"/>
      <c r="C2076"/>
      <c r="D2076"/>
      <c r="E2076"/>
      <c r="F2076"/>
      <c r="G2076"/>
      <c r="H2076"/>
      <c r="I2076"/>
      <c r="J2076"/>
      <c r="K2076"/>
    </row>
    <row r="2077" spans="1:11" x14ac:dyDescent="0.3">
      <c r="A2077"/>
      <c r="B2077"/>
      <c r="C2077"/>
      <c r="D2077"/>
      <c r="E2077"/>
      <c r="F2077"/>
      <c r="G2077"/>
      <c r="H2077"/>
      <c r="I2077"/>
      <c r="J2077"/>
      <c r="K2077"/>
    </row>
    <row r="2078" spans="1:11" x14ac:dyDescent="0.3">
      <c r="A2078"/>
      <c r="B2078"/>
      <c r="C2078"/>
      <c r="D2078"/>
      <c r="E2078"/>
      <c r="F2078"/>
      <c r="G2078"/>
      <c r="H2078"/>
      <c r="I2078"/>
      <c r="J2078"/>
      <c r="K2078"/>
    </row>
    <row r="2079" spans="1:11" x14ac:dyDescent="0.3">
      <c r="A2079"/>
      <c r="B2079"/>
      <c r="C2079"/>
      <c r="D2079"/>
      <c r="E2079"/>
      <c r="F2079"/>
      <c r="G2079"/>
      <c r="H2079"/>
      <c r="I2079"/>
      <c r="J2079"/>
      <c r="K2079"/>
    </row>
    <row r="2080" spans="1:11" x14ac:dyDescent="0.3">
      <c r="A2080"/>
      <c r="B2080"/>
      <c r="C2080"/>
      <c r="D2080"/>
      <c r="E2080"/>
      <c r="F2080"/>
      <c r="G2080"/>
      <c r="H2080"/>
      <c r="I2080"/>
      <c r="J2080"/>
      <c r="K2080"/>
    </row>
    <row r="2081" spans="1:11" x14ac:dyDescent="0.3">
      <c r="A2081"/>
      <c r="B2081"/>
      <c r="C2081"/>
      <c r="D2081"/>
      <c r="E2081"/>
      <c r="F2081"/>
      <c r="G2081"/>
      <c r="H2081"/>
      <c r="I2081"/>
      <c r="J2081"/>
      <c r="K2081"/>
    </row>
    <row r="2082" spans="1:11" x14ac:dyDescent="0.3">
      <c r="A2082"/>
      <c r="B2082"/>
      <c r="C2082"/>
      <c r="D2082"/>
      <c r="E2082"/>
      <c r="F2082"/>
      <c r="G2082"/>
      <c r="H2082"/>
      <c r="I2082"/>
      <c r="J2082"/>
      <c r="K2082"/>
    </row>
    <row r="2083" spans="1:11" x14ac:dyDescent="0.3">
      <c r="A2083"/>
      <c r="B2083"/>
      <c r="C2083"/>
      <c r="D2083"/>
      <c r="E2083"/>
      <c r="F2083"/>
      <c r="G2083"/>
      <c r="H2083"/>
      <c r="I2083"/>
      <c r="J2083"/>
      <c r="K2083"/>
    </row>
    <row r="2084" spans="1:11" x14ac:dyDescent="0.3">
      <c r="A2084"/>
      <c r="B2084"/>
      <c r="C2084"/>
      <c r="D2084"/>
      <c r="E2084"/>
      <c r="F2084"/>
      <c r="G2084"/>
      <c r="H2084"/>
      <c r="I2084"/>
      <c r="J2084"/>
      <c r="K2084"/>
    </row>
    <row r="2085" spans="1:11" x14ac:dyDescent="0.3">
      <c r="A2085"/>
      <c r="B2085"/>
      <c r="C2085"/>
      <c r="D2085"/>
      <c r="E2085"/>
      <c r="F2085"/>
      <c r="G2085"/>
      <c r="H2085"/>
      <c r="I2085"/>
      <c r="J2085"/>
      <c r="K2085"/>
    </row>
    <row r="2086" spans="1:11" x14ac:dyDescent="0.3">
      <c r="A2086"/>
      <c r="B2086"/>
      <c r="C2086"/>
      <c r="D2086"/>
      <c r="E2086"/>
      <c r="F2086"/>
      <c r="G2086"/>
      <c r="H2086"/>
      <c r="I2086"/>
      <c r="J2086"/>
      <c r="K2086"/>
    </row>
    <row r="2087" spans="1:11" x14ac:dyDescent="0.3">
      <c r="A2087"/>
      <c r="B2087"/>
      <c r="C2087"/>
      <c r="D2087"/>
      <c r="E2087"/>
      <c r="F2087"/>
      <c r="G2087"/>
      <c r="H2087"/>
      <c r="I2087"/>
      <c r="J2087"/>
      <c r="K2087"/>
    </row>
    <row r="2088" spans="1:11" x14ac:dyDescent="0.3">
      <c r="A2088"/>
      <c r="B2088"/>
      <c r="C2088"/>
      <c r="D2088"/>
      <c r="E2088"/>
      <c r="F2088"/>
      <c r="G2088"/>
      <c r="H2088"/>
      <c r="I2088"/>
      <c r="J2088"/>
      <c r="K2088"/>
    </row>
    <row r="2089" spans="1:11" x14ac:dyDescent="0.3">
      <c r="A2089"/>
      <c r="B2089"/>
      <c r="C2089"/>
      <c r="D2089"/>
      <c r="E2089"/>
      <c r="F2089"/>
      <c r="G2089"/>
      <c r="H2089"/>
      <c r="I2089"/>
      <c r="J2089"/>
      <c r="K2089"/>
    </row>
    <row r="2090" spans="1:11" x14ac:dyDescent="0.3">
      <c r="A2090"/>
      <c r="B2090"/>
      <c r="C2090"/>
      <c r="D2090"/>
      <c r="E2090"/>
      <c r="F2090"/>
      <c r="G2090"/>
      <c r="H2090"/>
      <c r="I2090"/>
      <c r="J2090"/>
      <c r="K2090"/>
    </row>
    <row r="2091" spans="1:11" x14ac:dyDescent="0.3">
      <c r="A2091"/>
      <c r="B2091"/>
      <c r="C2091"/>
      <c r="D2091"/>
      <c r="E2091"/>
      <c r="F2091"/>
      <c r="G2091"/>
      <c r="H2091"/>
      <c r="I2091"/>
      <c r="J2091"/>
      <c r="K2091"/>
    </row>
    <row r="2092" spans="1:11" x14ac:dyDescent="0.3">
      <c r="A2092"/>
      <c r="B2092"/>
      <c r="C2092"/>
      <c r="D2092"/>
      <c r="E2092"/>
      <c r="F2092"/>
      <c r="G2092"/>
      <c r="H2092"/>
      <c r="I2092"/>
      <c r="J2092"/>
      <c r="K2092"/>
    </row>
    <row r="2093" spans="1:11" x14ac:dyDescent="0.3">
      <c r="A2093"/>
      <c r="B2093"/>
      <c r="C2093"/>
      <c r="D2093"/>
      <c r="E2093"/>
      <c r="F2093"/>
      <c r="G2093"/>
      <c r="H2093"/>
      <c r="I2093"/>
      <c r="J2093"/>
      <c r="K2093"/>
    </row>
    <row r="2094" spans="1:11" x14ac:dyDescent="0.3">
      <c r="A2094"/>
      <c r="B2094"/>
      <c r="C2094"/>
      <c r="D2094"/>
      <c r="E2094"/>
      <c r="F2094"/>
      <c r="G2094"/>
      <c r="H2094"/>
      <c r="I2094"/>
      <c r="J2094"/>
      <c r="K2094"/>
    </row>
    <row r="2095" spans="1:11" x14ac:dyDescent="0.3">
      <c r="A2095"/>
      <c r="B2095"/>
      <c r="C2095"/>
      <c r="D2095"/>
      <c r="E2095"/>
      <c r="F2095"/>
      <c r="G2095"/>
      <c r="H2095"/>
      <c r="I2095"/>
      <c r="J2095"/>
      <c r="K2095"/>
    </row>
    <row r="2096" spans="1:11" x14ac:dyDescent="0.3">
      <c r="A2096"/>
      <c r="B2096"/>
      <c r="C2096"/>
      <c r="D2096"/>
      <c r="E2096"/>
      <c r="F2096"/>
      <c r="G2096"/>
      <c r="H2096"/>
      <c r="I2096"/>
      <c r="J2096"/>
      <c r="K2096"/>
    </row>
    <row r="2097" spans="1:11" x14ac:dyDescent="0.3">
      <c r="A2097"/>
      <c r="B2097"/>
      <c r="C2097"/>
      <c r="D2097"/>
      <c r="E2097"/>
      <c r="F2097"/>
      <c r="G2097"/>
      <c r="H2097"/>
      <c r="I2097"/>
      <c r="J2097"/>
      <c r="K2097"/>
    </row>
    <row r="2098" spans="1:11" x14ac:dyDescent="0.3">
      <c r="A2098"/>
      <c r="B2098"/>
      <c r="C2098"/>
      <c r="D2098"/>
      <c r="E2098"/>
      <c r="F2098"/>
      <c r="G2098"/>
      <c r="H2098"/>
      <c r="I2098"/>
      <c r="J2098"/>
      <c r="K2098"/>
    </row>
    <row r="2099" spans="1:11" x14ac:dyDescent="0.3">
      <c r="A2099"/>
      <c r="B2099"/>
      <c r="C2099"/>
      <c r="D2099"/>
      <c r="E2099"/>
      <c r="F2099"/>
      <c r="G2099"/>
      <c r="H2099"/>
      <c r="I2099"/>
      <c r="J2099"/>
      <c r="K2099"/>
    </row>
    <row r="2100" spans="1:11" x14ac:dyDescent="0.3">
      <c r="A2100"/>
      <c r="B2100"/>
      <c r="C2100"/>
      <c r="D2100"/>
      <c r="E2100"/>
      <c r="F2100"/>
      <c r="G2100"/>
      <c r="H2100"/>
      <c r="I2100"/>
      <c r="J2100"/>
      <c r="K2100"/>
    </row>
    <row r="2101" spans="1:11" x14ac:dyDescent="0.3">
      <c r="A2101"/>
      <c r="B2101"/>
      <c r="C2101"/>
      <c r="D2101"/>
      <c r="E2101"/>
      <c r="F2101"/>
      <c r="G2101"/>
      <c r="H2101"/>
      <c r="I2101"/>
      <c r="J2101"/>
      <c r="K2101"/>
    </row>
    <row r="2102" spans="1:11" x14ac:dyDescent="0.3">
      <c r="A2102"/>
      <c r="B2102"/>
      <c r="C2102"/>
      <c r="D2102"/>
      <c r="E2102"/>
      <c r="F2102"/>
      <c r="G2102"/>
      <c r="H2102"/>
      <c r="I2102"/>
      <c r="J2102"/>
      <c r="K2102"/>
    </row>
    <row r="2103" spans="1:11" x14ac:dyDescent="0.3">
      <c r="A2103"/>
      <c r="B2103"/>
      <c r="C2103"/>
      <c r="D2103"/>
      <c r="E2103"/>
      <c r="F2103"/>
      <c r="G2103"/>
      <c r="H2103"/>
      <c r="I2103"/>
      <c r="J2103"/>
      <c r="K2103"/>
    </row>
    <row r="2104" spans="1:11" x14ac:dyDescent="0.3">
      <c r="A2104"/>
      <c r="B2104"/>
      <c r="C2104"/>
      <c r="D2104"/>
      <c r="E2104"/>
      <c r="F2104"/>
      <c r="G2104"/>
      <c r="H2104"/>
      <c r="I2104"/>
      <c r="J2104"/>
      <c r="K2104"/>
    </row>
    <row r="2105" spans="1:11" x14ac:dyDescent="0.3">
      <c r="A2105"/>
      <c r="B2105"/>
      <c r="C2105"/>
      <c r="D2105"/>
      <c r="E2105"/>
      <c r="F2105"/>
      <c r="G2105"/>
      <c r="H2105"/>
      <c r="I2105"/>
      <c r="J2105"/>
      <c r="K2105"/>
    </row>
    <row r="2106" spans="1:11" x14ac:dyDescent="0.3">
      <c r="A2106"/>
      <c r="B2106"/>
      <c r="C2106"/>
      <c r="D2106"/>
      <c r="E2106"/>
      <c r="F2106"/>
      <c r="G2106"/>
      <c r="H2106"/>
      <c r="I2106"/>
      <c r="J2106"/>
      <c r="K2106"/>
    </row>
    <row r="2107" spans="1:11" x14ac:dyDescent="0.3">
      <c r="A2107"/>
      <c r="B2107"/>
      <c r="C2107"/>
      <c r="D2107"/>
      <c r="E2107"/>
      <c r="F2107"/>
      <c r="G2107"/>
      <c r="H2107"/>
      <c r="I2107"/>
      <c r="J2107"/>
      <c r="K2107"/>
    </row>
    <row r="2108" spans="1:11" x14ac:dyDescent="0.3">
      <c r="A2108"/>
      <c r="B2108"/>
      <c r="C2108"/>
      <c r="D2108"/>
      <c r="E2108"/>
      <c r="F2108"/>
      <c r="G2108"/>
      <c r="H2108"/>
      <c r="I2108"/>
      <c r="J2108"/>
      <c r="K2108"/>
    </row>
    <row r="2109" spans="1:11" x14ac:dyDescent="0.3">
      <c r="A2109"/>
      <c r="B2109"/>
      <c r="C2109"/>
      <c r="D2109"/>
      <c r="E2109"/>
      <c r="F2109"/>
      <c r="G2109"/>
      <c r="H2109"/>
      <c r="I2109"/>
      <c r="J2109"/>
      <c r="K2109"/>
    </row>
    <row r="2110" spans="1:11" x14ac:dyDescent="0.3">
      <c r="A2110"/>
      <c r="B2110"/>
      <c r="C2110"/>
      <c r="D2110"/>
      <c r="E2110"/>
      <c r="F2110"/>
      <c r="G2110"/>
      <c r="H2110"/>
      <c r="I2110"/>
      <c r="J2110"/>
      <c r="K2110"/>
    </row>
    <row r="2111" spans="1:11" x14ac:dyDescent="0.3">
      <c r="A2111"/>
      <c r="B2111"/>
      <c r="C2111"/>
      <c r="D2111"/>
      <c r="E2111"/>
      <c r="F2111"/>
      <c r="G2111"/>
      <c r="H2111"/>
      <c r="I2111"/>
      <c r="J2111"/>
      <c r="K2111"/>
    </row>
    <row r="2112" spans="1:11" x14ac:dyDescent="0.3">
      <c r="A2112"/>
      <c r="B2112"/>
      <c r="C2112"/>
      <c r="D2112"/>
      <c r="E2112"/>
      <c r="F2112"/>
      <c r="G2112"/>
      <c r="H2112"/>
      <c r="I2112"/>
      <c r="J2112"/>
      <c r="K2112"/>
    </row>
    <row r="2113" spans="1:11" x14ac:dyDescent="0.3">
      <c r="A2113"/>
      <c r="B2113"/>
      <c r="C2113"/>
      <c r="D2113"/>
      <c r="E2113"/>
      <c r="F2113"/>
      <c r="G2113"/>
      <c r="H2113"/>
      <c r="I2113"/>
      <c r="J2113"/>
      <c r="K2113"/>
    </row>
    <row r="2114" spans="1:11" x14ac:dyDescent="0.3">
      <c r="A2114"/>
      <c r="B2114"/>
      <c r="C2114"/>
      <c r="D2114"/>
      <c r="E2114"/>
      <c r="F2114"/>
      <c r="G2114"/>
      <c r="H2114"/>
      <c r="I2114"/>
      <c r="J2114"/>
      <c r="K2114"/>
    </row>
    <row r="2115" spans="1:11" x14ac:dyDescent="0.3">
      <c r="A2115"/>
      <c r="B2115"/>
      <c r="C2115"/>
      <c r="D2115"/>
      <c r="E2115"/>
      <c r="F2115"/>
      <c r="G2115"/>
      <c r="H2115"/>
      <c r="I2115"/>
      <c r="J2115"/>
      <c r="K2115"/>
    </row>
    <row r="2116" spans="1:11" x14ac:dyDescent="0.3">
      <c r="A2116"/>
      <c r="B2116"/>
      <c r="C2116"/>
      <c r="D2116"/>
      <c r="E2116"/>
      <c r="F2116"/>
      <c r="G2116"/>
      <c r="H2116"/>
      <c r="I2116"/>
      <c r="J2116"/>
      <c r="K2116"/>
    </row>
    <row r="2117" spans="1:11" x14ac:dyDescent="0.3">
      <c r="A2117"/>
      <c r="B2117"/>
      <c r="C2117"/>
      <c r="D2117"/>
      <c r="E2117"/>
      <c r="F2117"/>
      <c r="G2117"/>
      <c r="H2117"/>
      <c r="I2117"/>
      <c r="J2117"/>
      <c r="K2117"/>
    </row>
    <row r="2118" spans="1:11" x14ac:dyDescent="0.3">
      <c r="A2118"/>
      <c r="B2118"/>
      <c r="C2118"/>
      <c r="D2118"/>
      <c r="E2118"/>
      <c r="F2118"/>
      <c r="G2118"/>
      <c r="H2118"/>
      <c r="I2118"/>
      <c r="J2118"/>
      <c r="K2118"/>
    </row>
    <row r="2119" spans="1:11" x14ac:dyDescent="0.3">
      <c r="A2119"/>
      <c r="B2119"/>
      <c r="C2119"/>
      <c r="D2119"/>
      <c r="E2119"/>
      <c r="F2119"/>
      <c r="G2119"/>
      <c r="H2119"/>
      <c r="I2119"/>
      <c r="J2119"/>
      <c r="K2119"/>
    </row>
    <row r="2120" spans="1:11" x14ac:dyDescent="0.3">
      <c r="A2120"/>
      <c r="B2120"/>
      <c r="C2120"/>
      <c r="D2120"/>
      <c r="E2120"/>
      <c r="F2120"/>
      <c r="G2120"/>
      <c r="H2120"/>
      <c r="I2120"/>
      <c r="J2120"/>
      <c r="K2120"/>
    </row>
    <row r="2121" spans="1:11" x14ac:dyDescent="0.3">
      <c r="A2121"/>
      <c r="B2121"/>
      <c r="C2121"/>
      <c r="D2121"/>
      <c r="E2121"/>
      <c r="F2121"/>
      <c r="G2121"/>
      <c r="H2121"/>
      <c r="I2121"/>
      <c r="J2121"/>
      <c r="K2121"/>
    </row>
    <row r="2122" spans="1:11" x14ac:dyDescent="0.3">
      <c r="A2122"/>
      <c r="B2122"/>
      <c r="C2122"/>
      <c r="D2122"/>
      <c r="E2122"/>
      <c r="F2122"/>
      <c r="G2122"/>
      <c r="H2122"/>
      <c r="I2122"/>
      <c r="J2122"/>
      <c r="K2122"/>
    </row>
    <row r="2123" spans="1:11" x14ac:dyDescent="0.3">
      <c r="A2123"/>
      <c r="B2123"/>
      <c r="C2123"/>
      <c r="D2123"/>
      <c r="E2123"/>
      <c r="F2123"/>
      <c r="G2123"/>
      <c r="H2123"/>
      <c r="I2123"/>
      <c r="J2123"/>
      <c r="K2123"/>
    </row>
    <row r="2124" spans="1:11" x14ac:dyDescent="0.3">
      <c r="A2124"/>
      <c r="B2124"/>
      <c r="C2124"/>
      <c r="D2124"/>
      <c r="E2124"/>
      <c r="F2124"/>
      <c r="G2124"/>
      <c r="H2124"/>
      <c r="I2124"/>
      <c r="J2124"/>
      <c r="K2124"/>
    </row>
    <row r="2125" spans="1:11" x14ac:dyDescent="0.3">
      <c r="A2125"/>
      <c r="B2125"/>
      <c r="C2125"/>
      <c r="D2125"/>
      <c r="E2125"/>
      <c r="F2125"/>
      <c r="G2125"/>
      <c r="H2125"/>
      <c r="I2125"/>
      <c r="J2125"/>
      <c r="K2125"/>
    </row>
    <row r="2126" spans="1:11" x14ac:dyDescent="0.3">
      <c r="A2126"/>
      <c r="B2126"/>
      <c r="C2126"/>
      <c r="D2126"/>
      <c r="E2126"/>
      <c r="F2126"/>
      <c r="G2126"/>
      <c r="H2126"/>
      <c r="I2126"/>
      <c r="J2126"/>
      <c r="K2126"/>
    </row>
    <row r="2127" spans="1:11" x14ac:dyDescent="0.3">
      <c r="A2127"/>
      <c r="B2127"/>
      <c r="C2127"/>
      <c r="D2127"/>
      <c r="E2127"/>
      <c r="F2127"/>
      <c r="G2127"/>
      <c r="H2127"/>
      <c r="I2127"/>
      <c r="J2127"/>
      <c r="K2127"/>
    </row>
    <row r="2128" spans="1:11" x14ac:dyDescent="0.3">
      <c r="A2128"/>
      <c r="B2128"/>
      <c r="C2128"/>
      <c r="D2128"/>
      <c r="E2128"/>
      <c r="F2128"/>
      <c r="G2128"/>
      <c r="H2128"/>
      <c r="I2128"/>
      <c r="J2128"/>
      <c r="K2128"/>
    </row>
    <row r="2129" spans="1:11" x14ac:dyDescent="0.3">
      <c r="A2129"/>
      <c r="B2129"/>
      <c r="C2129"/>
      <c r="D2129"/>
      <c r="E2129"/>
      <c r="F2129"/>
      <c r="G2129"/>
      <c r="H2129"/>
      <c r="I2129"/>
      <c r="J2129"/>
      <c r="K2129"/>
    </row>
    <row r="2130" spans="1:11" x14ac:dyDescent="0.3">
      <c r="A2130"/>
      <c r="B2130"/>
      <c r="C2130"/>
      <c r="D2130"/>
      <c r="E2130"/>
      <c r="F2130"/>
      <c r="G2130"/>
      <c r="H2130"/>
      <c r="I2130"/>
      <c r="J2130"/>
      <c r="K2130"/>
    </row>
    <row r="2131" spans="1:11" x14ac:dyDescent="0.3">
      <c r="A2131"/>
      <c r="B2131"/>
      <c r="C2131"/>
      <c r="D2131"/>
      <c r="E2131"/>
      <c r="F2131"/>
      <c r="G2131"/>
      <c r="H2131"/>
      <c r="I2131"/>
      <c r="J2131"/>
      <c r="K2131"/>
    </row>
    <row r="2132" spans="1:11" x14ac:dyDescent="0.3">
      <c r="A2132"/>
      <c r="B2132"/>
      <c r="C2132"/>
      <c r="D2132"/>
      <c r="E2132"/>
      <c r="F2132"/>
      <c r="G2132"/>
      <c r="H2132"/>
      <c r="I2132"/>
      <c r="J2132"/>
      <c r="K2132"/>
    </row>
    <row r="2133" spans="1:11" x14ac:dyDescent="0.3">
      <c r="A2133"/>
      <c r="B2133"/>
      <c r="C2133"/>
      <c r="D2133"/>
      <c r="E2133"/>
      <c r="F2133"/>
      <c r="G2133"/>
      <c r="H2133"/>
      <c r="I2133"/>
      <c r="J2133"/>
      <c r="K2133"/>
    </row>
    <row r="2134" spans="1:11" x14ac:dyDescent="0.3">
      <c r="A2134"/>
      <c r="B2134"/>
      <c r="C2134"/>
      <c r="D2134"/>
      <c r="E2134"/>
      <c r="F2134"/>
      <c r="G2134"/>
      <c r="H2134"/>
      <c r="I2134"/>
      <c r="J2134"/>
      <c r="K2134"/>
    </row>
    <row r="2135" spans="1:11" x14ac:dyDescent="0.3">
      <c r="A2135"/>
      <c r="B2135"/>
      <c r="C2135"/>
      <c r="D2135"/>
      <c r="E2135"/>
      <c r="F2135"/>
      <c r="G2135"/>
      <c r="H2135"/>
      <c r="I2135"/>
      <c r="J2135"/>
      <c r="K2135"/>
    </row>
    <row r="2136" spans="1:11" x14ac:dyDescent="0.3">
      <c r="A2136"/>
      <c r="B2136"/>
      <c r="C2136"/>
      <c r="D2136"/>
      <c r="E2136"/>
      <c r="F2136"/>
      <c r="G2136"/>
      <c r="H2136"/>
      <c r="I2136"/>
      <c r="J2136"/>
      <c r="K2136"/>
    </row>
    <row r="2137" spans="1:11" x14ac:dyDescent="0.3">
      <c r="A2137"/>
      <c r="B2137"/>
      <c r="C2137"/>
      <c r="D2137"/>
      <c r="E2137"/>
      <c r="F2137"/>
      <c r="G2137"/>
      <c r="H2137"/>
      <c r="I2137"/>
      <c r="J2137"/>
      <c r="K2137"/>
    </row>
    <row r="2138" spans="1:11" x14ac:dyDescent="0.3">
      <c r="A2138"/>
      <c r="B2138"/>
      <c r="C2138"/>
      <c r="D2138"/>
      <c r="E2138"/>
      <c r="F2138"/>
      <c r="G2138"/>
      <c r="H2138"/>
      <c r="I2138"/>
      <c r="J2138"/>
      <c r="K2138"/>
    </row>
    <row r="2139" spans="1:11" x14ac:dyDescent="0.3">
      <c r="A2139"/>
      <c r="B2139"/>
      <c r="C2139"/>
      <c r="D2139"/>
      <c r="E2139"/>
      <c r="F2139"/>
      <c r="G2139"/>
      <c r="H2139"/>
      <c r="I2139"/>
      <c r="J2139"/>
      <c r="K2139"/>
    </row>
    <row r="2140" spans="1:11" x14ac:dyDescent="0.3">
      <c r="A2140"/>
      <c r="B2140"/>
      <c r="C2140"/>
      <c r="D2140"/>
      <c r="E2140"/>
      <c r="F2140"/>
      <c r="G2140"/>
      <c r="H2140"/>
      <c r="I2140"/>
      <c r="J2140"/>
      <c r="K2140"/>
    </row>
    <row r="2141" spans="1:11" x14ac:dyDescent="0.3">
      <c r="A2141"/>
      <c r="B2141"/>
      <c r="C2141"/>
      <c r="D2141"/>
      <c r="E2141"/>
      <c r="F2141"/>
      <c r="G2141"/>
      <c r="H2141"/>
      <c r="I2141"/>
      <c r="J2141"/>
      <c r="K2141"/>
    </row>
    <row r="2142" spans="1:11" x14ac:dyDescent="0.3">
      <c r="A2142"/>
      <c r="B2142"/>
      <c r="C2142"/>
      <c r="D2142"/>
      <c r="E2142"/>
      <c r="F2142"/>
      <c r="G2142"/>
      <c r="H2142"/>
      <c r="I2142"/>
      <c r="J2142"/>
      <c r="K2142"/>
    </row>
    <row r="2143" spans="1:11" x14ac:dyDescent="0.3">
      <c r="A2143"/>
      <c r="B2143"/>
      <c r="C2143"/>
      <c r="D2143"/>
      <c r="E2143"/>
      <c r="F2143"/>
      <c r="G2143"/>
      <c r="H2143"/>
      <c r="I2143"/>
      <c r="J2143"/>
      <c r="K2143"/>
    </row>
    <row r="2144" spans="1:11" x14ac:dyDescent="0.3">
      <c r="A2144"/>
      <c r="B2144"/>
      <c r="C2144"/>
      <c r="D2144"/>
      <c r="E2144"/>
      <c r="F2144"/>
      <c r="G2144"/>
      <c r="H2144"/>
      <c r="I2144"/>
      <c r="J2144"/>
      <c r="K2144"/>
    </row>
    <row r="2145" spans="1:11" x14ac:dyDescent="0.3">
      <c r="A2145"/>
      <c r="B2145"/>
      <c r="C2145"/>
      <c r="D2145"/>
      <c r="E2145"/>
      <c r="F2145"/>
      <c r="G2145"/>
      <c r="H2145"/>
      <c r="I2145"/>
      <c r="J2145"/>
      <c r="K2145"/>
    </row>
    <row r="2146" spans="1:11" x14ac:dyDescent="0.3">
      <c r="A2146"/>
      <c r="B2146"/>
      <c r="C2146"/>
      <c r="D2146"/>
      <c r="E2146"/>
      <c r="F2146"/>
      <c r="G2146"/>
      <c r="H2146"/>
      <c r="I2146"/>
      <c r="J2146"/>
      <c r="K2146"/>
    </row>
    <row r="2147" spans="1:11" x14ac:dyDescent="0.3">
      <c r="A2147"/>
      <c r="B2147"/>
      <c r="C2147"/>
      <c r="D2147"/>
      <c r="E2147"/>
      <c r="F2147"/>
      <c r="G2147"/>
      <c r="H2147"/>
      <c r="I2147"/>
      <c r="J2147"/>
      <c r="K2147"/>
    </row>
    <row r="2148" spans="1:11" x14ac:dyDescent="0.3">
      <c r="A2148"/>
      <c r="B2148"/>
      <c r="C2148"/>
      <c r="D2148"/>
      <c r="E2148"/>
      <c r="F2148"/>
      <c r="G2148"/>
      <c r="H2148"/>
      <c r="I2148"/>
      <c r="J2148"/>
      <c r="K2148"/>
    </row>
    <row r="2149" spans="1:11" x14ac:dyDescent="0.3">
      <c r="A2149"/>
      <c r="B2149"/>
      <c r="C2149"/>
      <c r="D2149"/>
      <c r="E2149"/>
      <c r="F2149"/>
      <c r="G2149"/>
      <c r="H2149"/>
      <c r="I2149"/>
      <c r="J2149"/>
      <c r="K2149"/>
    </row>
    <row r="2150" spans="1:11" x14ac:dyDescent="0.3">
      <c r="A2150"/>
      <c r="B2150"/>
      <c r="C2150"/>
      <c r="D2150"/>
      <c r="E2150"/>
      <c r="F2150"/>
      <c r="G2150"/>
      <c r="H2150"/>
      <c r="I2150"/>
      <c r="J2150"/>
      <c r="K2150"/>
    </row>
    <row r="2151" spans="1:11" x14ac:dyDescent="0.3">
      <c r="A2151"/>
      <c r="B2151"/>
      <c r="C2151"/>
      <c r="D2151"/>
      <c r="E2151"/>
      <c r="F2151"/>
      <c r="G2151"/>
      <c r="H2151"/>
      <c r="I2151"/>
      <c r="J2151"/>
      <c r="K2151"/>
    </row>
    <row r="2152" spans="1:11" x14ac:dyDescent="0.3">
      <c r="A2152"/>
      <c r="B2152"/>
      <c r="C2152"/>
      <c r="D2152"/>
      <c r="E2152"/>
      <c r="F2152"/>
      <c r="G2152"/>
      <c r="H2152"/>
      <c r="I2152"/>
      <c r="J2152"/>
      <c r="K2152"/>
    </row>
    <row r="2153" spans="1:11" x14ac:dyDescent="0.3">
      <c r="A2153"/>
      <c r="B2153"/>
      <c r="C2153"/>
      <c r="D2153"/>
      <c r="E2153"/>
      <c r="F2153"/>
      <c r="G2153"/>
      <c r="H2153"/>
      <c r="I2153"/>
      <c r="J2153"/>
      <c r="K2153"/>
    </row>
    <row r="2154" spans="1:11" x14ac:dyDescent="0.3">
      <c r="A2154"/>
      <c r="B2154"/>
      <c r="C2154"/>
      <c r="D2154"/>
      <c r="E2154"/>
      <c r="F2154"/>
      <c r="G2154"/>
      <c r="H2154"/>
      <c r="I2154"/>
      <c r="J2154"/>
      <c r="K2154"/>
    </row>
    <row r="2155" spans="1:11" x14ac:dyDescent="0.3">
      <c r="A2155"/>
      <c r="B2155"/>
      <c r="C2155"/>
      <c r="D2155"/>
      <c r="E2155"/>
      <c r="F2155"/>
      <c r="G2155"/>
      <c r="H2155"/>
      <c r="I2155"/>
      <c r="J2155"/>
      <c r="K2155"/>
    </row>
    <row r="2156" spans="1:11" x14ac:dyDescent="0.3">
      <c r="A2156"/>
      <c r="B2156"/>
      <c r="C2156"/>
      <c r="D2156"/>
      <c r="E2156"/>
      <c r="F2156"/>
      <c r="G2156"/>
      <c r="H2156"/>
      <c r="I2156"/>
      <c r="J2156"/>
      <c r="K2156"/>
    </row>
    <row r="2157" spans="1:11" x14ac:dyDescent="0.3">
      <c r="A2157"/>
      <c r="B2157"/>
      <c r="C2157"/>
      <c r="D2157"/>
      <c r="E2157"/>
      <c r="F2157"/>
      <c r="G2157"/>
      <c r="H2157"/>
      <c r="I2157"/>
      <c r="J2157"/>
      <c r="K2157"/>
    </row>
    <row r="2158" spans="1:11" x14ac:dyDescent="0.3">
      <c r="A2158"/>
      <c r="B2158"/>
      <c r="C2158"/>
      <c r="D2158"/>
      <c r="E2158"/>
      <c r="F2158"/>
      <c r="G2158"/>
      <c r="H2158"/>
      <c r="I2158"/>
      <c r="J2158"/>
      <c r="K2158"/>
    </row>
    <row r="2159" spans="1:11" x14ac:dyDescent="0.3">
      <c r="A2159"/>
      <c r="B2159"/>
      <c r="C2159"/>
      <c r="D2159"/>
      <c r="E2159"/>
      <c r="F2159"/>
      <c r="G2159"/>
      <c r="H2159"/>
      <c r="I2159"/>
      <c r="J2159"/>
      <c r="K2159"/>
    </row>
    <row r="2160" spans="1:11" x14ac:dyDescent="0.3">
      <c r="A2160"/>
      <c r="B2160"/>
      <c r="C2160"/>
      <c r="D2160"/>
      <c r="E2160"/>
      <c r="F2160"/>
      <c r="G2160"/>
      <c r="H2160"/>
      <c r="I2160"/>
      <c r="J2160"/>
      <c r="K2160"/>
    </row>
    <row r="2161" spans="1:11" x14ac:dyDescent="0.3">
      <c r="A2161"/>
      <c r="B2161"/>
      <c r="C2161"/>
      <c r="D2161"/>
      <c r="E2161"/>
      <c r="F2161"/>
      <c r="G2161"/>
      <c r="H2161"/>
      <c r="I2161"/>
      <c r="J2161"/>
      <c r="K2161"/>
    </row>
    <row r="2162" spans="1:11" x14ac:dyDescent="0.3">
      <c r="A2162"/>
      <c r="B2162"/>
      <c r="C2162"/>
      <c r="D2162"/>
      <c r="E2162"/>
      <c r="F2162"/>
      <c r="G2162"/>
      <c r="H2162"/>
      <c r="I2162"/>
      <c r="J2162"/>
      <c r="K2162"/>
    </row>
    <row r="2163" spans="1:11" x14ac:dyDescent="0.3">
      <c r="A2163"/>
      <c r="B2163"/>
      <c r="C2163"/>
      <c r="D2163"/>
      <c r="E2163"/>
      <c r="F2163"/>
      <c r="G2163"/>
      <c r="H2163"/>
      <c r="I2163"/>
      <c r="J2163"/>
      <c r="K2163"/>
    </row>
    <row r="2164" spans="1:11" x14ac:dyDescent="0.3">
      <c r="A2164"/>
      <c r="B2164"/>
      <c r="C2164"/>
      <c r="D2164"/>
      <c r="E2164"/>
      <c r="F2164"/>
      <c r="G2164"/>
      <c r="H2164"/>
      <c r="I2164"/>
      <c r="J2164"/>
      <c r="K2164"/>
    </row>
    <row r="2165" spans="1:11" x14ac:dyDescent="0.3">
      <c r="A2165"/>
      <c r="B2165"/>
      <c r="C2165"/>
      <c r="D2165"/>
      <c r="E2165"/>
      <c r="F2165"/>
      <c r="G2165"/>
      <c r="H2165"/>
      <c r="I2165"/>
      <c r="J2165"/>
      <c r="K2165"/>
    </row>
    <row r="2166" spans="1:11" x14ac:dyDescent="0.3">
      <c r="A2166"/>
      <c r="B2166"/>
      <c r="C2166"/>
      <c r="D2166"/>
      <c r="E2166"/>
      <c r="F2166"/>
      <c r="G2166"/>
      <c r="H2166"/>
      <c r="I2166"/>
      <c r="J2166"/>
      <c r="K2166"/>
    </row>
    <row r="2167" spans="1:11" x14ac:dyDescent="0.3">
      <c r="A2167"/>
      <c r="B2167"/>
      <c r="C2167"/>
      <c r="D2167"/>
      <c r="E2167"/>
      <c r="F2167"/>
      <c r="G2167"/>
      <c r="H2167"/>
      <c r="I2167"/>
      <c r="J2167"/>
      <c r="K2167"/>
    </row>
    <row r="2168" spans="1:11" x14ac:dyDescent="0.3">
      <c r="A2168"/>
      <c r="B2168"/>
      <c r="C2168"/>
      <c r="D2168"/>
      <c r="E2168"/>
      <c r="F2168"/>
      <c r="G2168"/>
      <c r="H2168"/>
      <c r="I2168"/>
      <c r="J2168"/>
      <c r="K2168"/>
    </row>
    <row r="2169" spans="1:11" x14ac:dyDescent="0.3">
      <c r="A2169"/>
      <c r="B2169"/>
      <c r="C2169"/>
      <c r="D2169"/>
      <c r="E2169"/>
      <c r="F2169"/>
      <c r="G2169"/>
      <c r="H2169"/>
      <c r="I2169"/>
      <c r="J2169"/>
      <c r="K2169"/>
    </row>
    <row r="2170" spans="1:11" x14ac:dyDescent="0.3">
      <c r="A2170"/>
      <c r="B2170"/>
      <c r="C2170"/>
      <c r="D2170"/>
      <c r="E2170"/>
      <c r="F2170"/>
      <c r="G2170"/>
      <c r="H2170"/>
      <c r="I2170"/>
      <c r="J2170"/>
      <c r="K2170"/>
    </row>
    <row r="2171" spans="1:11" x14ac:dyDescent="0.3">
      <c r="A2171"/>
      <c r="B2171"/>
      <c r="C2171"/>
      <c r="D2171"/>
      <c r="E2171"/>
      <c r="F2171"/>
      <c r="G2171"/>
      <c r="H2171"/>
      <c r="I2171"/>
      <c r="J2171"/>
      <c r="K2171"/>
    </row>
    <row r="2172" spans="1:11" x14ac:dyDescent="0.3">
      <c r="A2172"/>
      <c r="B2172"/>
      <c r="C2172"/>
      <c r="D2172"/>
      <c r="E2172"/>
      <c r="F2172"/>
      <c r="G2172"/>
      <c r="H2172"/>
      <c r="I2172"/>
      <c r="J2172"/>
      <c r="K2172"/>
    </row>
    <row r="2173" spans="1:11" x14ac:dyDescent="0.3">
      <c r="A2173"/>
      <c r="B2173"/>
      <c r="C2173"/>
      <c r="D2173"/>
      <c r="E2173"/>
      <c r="F2173"/>
      <c r="G2173"/>
      <c r="H2173"/>
      <c r="I2173"/>
      <c r="J2173"/>
      <c r="K2173"/>
    </row>
    <row r="2174" spans="1:11" x14ac:dyDescent="0.3">
      <c r="A2174"/>
      <c r="B2174"/>
      <c r="C2174"/>
      <c r="D2174"/>
      <c r="E2174"/>
      <c r="F2174"/>
      <c r="G2174"/>
      <c r="H2174"/>
      <c r="I2174"/>
      <c r="J2174"/>
      <c r="K2174"/>
    </row>
    <row r="2175" spans="1:11" x14ac:dyDescent="0.3">
      <c r="A2175"/>
      <c r="B2175"/>
      <c r="C2175"/>
      <c r="D2175"/>
      <c r="E2175"/>
      <c r="F2175"/>
      <c r="G2175"/>
      <c r="H2175"/>
      <c r="I2175"/>
      <c r="J2175"/>
      <c r="K2175"/>
    </row>
    <row r="2176" spans="1:11" x14ac:dyDescent="0.3">
      <c r="A2176"/>
      <c r="B2176"/>
      <c r="C2176"/>
      <c r="D2176"/>
      <c r="E2176"/>
      <c r="F2176"/>
      <c r="G2176"/>
      <c r="H2176"/>
      <c r="I2176"/>
      <c r="J2176"/>
      <c r="K2176"/>
    </row>
    <row r="2177" spans="1:11" x14ac:dyDescent="0.3">
      <c r="A2177"/>
      <c r="B2177"/>
      <c r="C2177"/>
      <c r="D2177"/>
      <c r="E2177"/>
      <c r="F2177"/>
      <c r="G2177"/>
      <c r="H2177"/>
      <c r="I2177"/>
      <c r="J2177"/>
      <c r="K2177"/>
    </row>
    <row r="2178" spans="1:11" x14ac:dyDescent="0.3">
      <c r="A2178"/>
      <c r="B2178"/>
      <c r="C2178"/>
      <c r="D2178"/>
      <c r="E2178"/>
      <c r="F2178"/>
      <c r="G2178"/>
      <c r="H2178"/>
      <c r="I2178"/>
      <c r="J2178"/>
      <c r="K2178"/>
    </row>
    <row r="2179" spans="1:11" x14ac:dyDescent="0.3">
      <c r="A2179"/>
      <c r="B2179"/>
      <c r="C2179"/>
      <c r="D2179"/>
      <c r="E2179"/>
      <c r="F2179"/>
      <c r="G2179"/>
      <c r="H2179"/>
      <c r="I2179"/>
      <c r="J2179"/>
      <c r="K2179"/>
    </row>
    <row r="2180" spans="1:11" x14ac:dyDescent="0.3">
      <c r="A2180"/>
      <c r="B2180"/>
      <c r="C2180"/>
      <c r="D2180"/>
      <c r="E2180"/>
      <c r="F2180"/>
      <c r="G2180"/>
      <c r="H2180"/>
      <c r="I2180"/>
      <c r="J2180"/>
      <c r="K2180"/>
    </row>
    <row r="2181" spans="1:11" x14ac:dyDescent="0.3">
      <c r="A2181"/>
      <c r="B2181"/>
      <c r="C2181"/>
      <c r="D2181"/>
      <c r="E2181"/>
      <c r="F2181"/>
      <c r="G2181"/>
      <c r="H2181"/>
      <c r="I2181"/>
      <c r="J2181"/>
      <c r="K2181"/>
    </row>
    <row r="2182" spans="1:11" x14ac:dyDescent="0.3">
      <c r="A2182"/>
      <c r="B2182"/>
      <c r="C2182"/>
      <c r="D2182"/>
      <c r="E2182"/>
      <c r="F2182"/>
      <c r="G2182"/>
      <c r="H2182"/>
      <c r="I2182"/>
      <c r="J2182"/>
      <c r="K2182"/>
    </row>
    <row r="2183" spans="1:11" x14ac:dyDescent="0.3">
      <c r="A2183"/>
      <c r="B2183"/>
      <c r="C2183"/>
      <c r="D2183"/>
      <c r="E2183"/>
      <c r="F2183"/>
      <c r="G2183"/>
      <c r="H2183"/>
      <c r="I2183"/>
      <c r="J2183"/>
      <c r="K2183"/>
    </row>
    <row r="2184" spans="1:11" x14ac:dyDescent="0.3">
      <c r="A2184"/>
      <c r="B2184"/>
      <c r="C2184"/>
      <c r="D2184"/>
      <c r="E2184"/>
      <c r="F2184"/>
      <c r="G2184"/>
      <c r="H2184"/>
      <c r="I2184"/>
      <c r="J2184"/>
      <c r="K2184"/>
    </row>
    <row r="2185" spans="1:11" x14ac:dyDescent="0.3">
      <c r="A2185"/>
      <c r="B2185"/>
      <c r="C2185"/>
      <c r="D2185"/>
      <c r="E2185"/>
      <c r="F2185"/>
      <c r="G2185"/>
      <c r="H2185"/>
      <c r="I2185"/>
      <c r="J2185"/>
      <c r="K2185"/>
    </row>
    <row r="2186" spans="1:11" x14ac:dyDescent="0.3">
      <c r="A2186"/>
      <c r="B2186"/>
      <c r="C2186"/>
      <c r="D2186"/>
      <c r="E2186"/>
      <c r="F2186"/>
      <c r="G2186"/>
      <c r="H2186"/>
      <c r="I2186"/>
      <c r="J2186"/>
      <c r="K2186"/>
    </row>
    <row r="2187" spans="1:11" x14ac:dyDescent="0.3">
      <c r="A2187"/>
      <c r="B2187"/>
      <c r="C2187"/>
      <c r="D2187"/>
      <c r="E2187"/>
      <c r="F2187"/>
      <c r="G2187"/>
      <c r="H2187"/>
      <c r="I2187"/>
      <c r="J2187"/>
      <c r="K2187"/>
    </row>
    <row r="2188" spans="1:11" x14ac:dyDescent="0.3">
      <c r="A2188"/>
      <c r="B2188"/>
      <c r="C2188"/>
      <c r="D2188"/>
      <c r="E2188"/>
      <c r="F2188"/>
      <c r="G2188"/>
      <c r="H2188"/>
      <c r="I2188"/>
      <c r="J2188"/>
      <c r="K2188"/>
    </row>
    <row r="2189" spans="1:11" x14ac:dyDescent="0.3">
      <c r="A2189"/>
      <c r="B2189"/>
      <c r="C2189"/>
      <c r="D2189"/>
      <c r="E2189"/>
      <c r="F2189"/>
      <c r="G2189"/>
      <c r="H2189"/>
      <c r="I2189"/>
      <c r="J2189"/>
      <c r="K2189"/>
    </row>
    <row r="2190" spans="1:11" x14ac:dyDescent="0.3">
      <c r="A2190"/>
      <c r="B2190"/>
      <c r="C2190"/>
      <c r="D2190"/>
      <c r="E2190"/>
      <c r="F2190"/>
      <c r="G2190"/>
      <c r="H2190"/>
      <c r="I2190"/>
      <c r="J2190"/>
      <c r="K2190"/>
    </row>
    <row r="2191" spans="1:11" x14ac:dyDescent="0.3">
      <c r="A2191"/>
      <c r="B2191"/>
      <c r="C2191"/>
      <c r="D2191"/>
      <c r="E2191"/>
      <c r="F2191"/>
      <c r="G2191"/>
      <c r="H2191"/>
      <c r="I2191"/>
      <c r="J2191"/>
      <c r="K2191"/>
    </row>
    <row r="2192" spans="1:11" x14ac:dyDescent="0.3">
      <c r="A2192"/>
      <c r="B2192"/>
      <c r="C2192"/>
      <c r="D2192"/>
      <c r="E2192"/>
      <c r="F2192"/>
      <c r="G2192"/>
      <c r="H2192"/>
      <c r="I2192"/>
      <c r="J2192"/>
      <c r="K2192"/>
    </row>
    <row r="2193" spans="1:11" x14ac:dyDescent="0.3">
      <c r="A2193"/>
      <c r="B2193"/>
      <c r="C2193"/>
      <c r="D2193"/>
      <c r="E2193"/>
      <c r="F2193"/>
      <c r="G2193"/>
      <c r="H2193"/>
      <c r="I2193"/>
      <c r="J2193"/>
      <c r="K2193"/>
    </row>
    <row r="2194" spans="1:11" x14ac:dyDescent="0.3">
      <c r="A2194"/>
      <c r="B2194"/>
      <c r="C2194"/>
      <c r="D2194"/>
      <c r="E2194"/>
      <c r="F2194"/>
      <c r="G2194"/>
      <c r="H2194"/>
      <c r="I2194"/>
      <c r="J2194"/>
      <c r="K2194"/>
    </row>
    <row r="2195" spans="1:11" x14ac:dyDescent="0.3">
      <c r="A2195"/>
      <c r="B2195"/>
      <c r="C2195"/>
      <c r="D2195"/>
      <c r="E2195"/>
      <c r="F2195"/>
      <c r="G2195"/>
      <c r="H2195"/>
      <c r="I2195"/>
      <c r="J2195"/>
      <c r="K2195"/>
    </row>
    <row r="2196" spans="1:11" x14ac:dyDescent="0.3">
      <c r="A2196"/>
      <c r="B2196"/>
      <c r="C2196"/>
      <c r="D2196"/>
      <c r="E2196"/>
      <c r="F2196"/>
      <c r="G2196"/>
      <c r="H2196"/>
      <c r="I2196"/>
      <c r="J2196"/>
      <c r="K2196"/>
    </row>
    <row r="2197" spans="1:11" x14ac:dyDescent="0.3">
      <c r="A2197"/>
      <c r="B2197"/>
      <c r="C2197"/>
      <c r="D2197"/>
      <c r="E2197"/>
      <c r="F2197"/>
      <c r="G2197"/>
      <c r="H2197"/>
      <c r="I2197"/>
      <c r="J2197"/>
      <c r="K2197"/>
    </row>
    <row r="2198" spans="1:11" x14ac:dyDescent="0.3">
      <c r="A2198"/>
      <c r="B2198"/>
      <c r="C2198"/>
      <c r="D2198"/>
      <c r="E2198"/>
      <c r="F2198"/>
      <c r="G2198"/>
      <c r="H2198"/>
      <c r="I2198"/>
      <c r="J2198"/>
      <c r="K2198"/>
    </row>
    <row r="2199" spans="1:11" x14ac:dyDescent="0.3">
      <c r="A2199"/>
      <c r="B2199"/>
      <c r="C2199"/>
      <c r="D2199"/>
      <c r="E2199"/>
      <c r="F2199"/>
      <c r="G2199"/>
      <c r="H2199"/>
      <c r="I2199"/>
      <c r="J2199"/>
      <c r="K2199"/>
    </row>
    <row r="2200" spans="1:11" x14ac:dyDescent="0.3">
      <c r="A2200"/>
      <c r="B2200"/>
      <c r="C2200"/>
      <c r="D2200"/>
      <c r="E2200"/>
      <c r="F2200"/>
      <c r="G2200"/>
      <c r="H2200"/>
      <c r="I2200"/>
      <c r="J2200"/>
      <c r="K2200"/>
    </row>
    <row r="2201" spans="1:11" x14ac:dyDescent="0.3">
      <c r="A2201"/>
      <c r="B2201"/>
      <c r="C2201"/>
      <c r="D2201"/>
      <c r="E2201"/>
      <c r="F2201"/>
      <c r="G2201"/>
      <c r="H2201"/>
      <c r="I2201"/>
      <c r="J2201"/>
      <c r="K2201"/>
    </row>
    <row r="2202" spans="1:11" x14ac:dyDescent="0.3">
      <c r="A2202"/>
      <c r="B2202"/>
      <c r="C2202"/>
      <c r="D2202"/>
      <c r="E2202"/>
      <c r="F2202"/>
      <c r="G2202"/>
      <c r="H2202"/>
      <c r="I2202"/>
      <c r="J2202"/>
      <c r="K2202"/>
    </row>
    <row r="2203" spans="1:11" x14ac:dyDescent="0.3">
      <c r="A2203"/>
      <c r="B2203"/>
      <c r="C2203"/>
      <c r="D2203"/>
      <c r="E2203"/>
      <c r="F2203"/>
      <c r="G2203"/>
      <c r="H2203"/>
      <c r="I2203"/>
      <c r="J2203"/>
      <c r="K2203"/>
    </row>
    <row r="2204" spans="1:11" x14ac:dyDescent="0.3">
      <c r="A2204"/>
      <c r="B2204"/>
      <c r="C2204"/>
      <c r="D2204"/>
      <c r="E2204"/>
      <c r="F2204"/>
      <c r="G2204"/>
      <c r="H2204"/>
      <c r="I2204"/>
      <c r="J2204"/>
      <c r="K2204"/>
    </row>
    <row r="2205" spans="1:11" x14ac:dyDescent="0.3">
      <c r="A2205"/>
      <c r="B2205"/>
      <c r="C2205"/>
      <c r="D2205"/>
      <c r="E2205"/>
      <c r="F2205"/>
      <c r="G2205"/>
      <c r="H2205"/>
      <c r="I2205"/>
      <c r="J2205"/>
      <c r="K2205"/>
    </row>
    <row r="2206" spans="1:11" x14ac:dyDescent="0.3">
      <c r="A2206"/>
      <c r="B2206"/>
      <c r="C2206"/>
      <c r="D2206"/>
      <c r="E2206"/>
      <c r="F2206"/>
      <c r="G2206"/>
      <c r="H2206"/>
      <c r="I2206"/>
      <c r="J2206"/>
      <c r="K2206"/>
    </row>
    <row r="2207" spans="1:11" x14ac:dyDescent="0.3">
      <c r="A2207"/>
      <c r="B2207"/>
      <c r="C2207"/>
      <c r="D2207"/>
      <c r="E2207"/>
      <c r="F2207"/>
      <c r="G2207"/>
      <c r="H2207"/>
      <c r="I2207"/>
      <c r="J2207"/>
      <c r="K2207"/>
    </row>
    <row r="2208" spans="1:11" x14ac:dyDescent="0.3">
      <c r="A2208"/>
      <c r="B2208"/>
      <c r="C2208"/>
      <c r="D2208"/>
      <c r="E2208"/>
      <c r="F2208"/>
      <c r="G2208"/>
      <c r="H2208"/>
      <c r="I2208"/>
      <c r="J2208"/>
      <c r="K2208"/>
    </row>
    <row r="2209" spans="1:11" x14ac:dyDescent="0.3">
      <c r="A2209"/>
      <c r="B2209"/>
      <c r="C2209"/>
      <c r="D2209"/>
      <c r="E2209"/>
      <c r="F2209"/>
      <c r="G2209"/>
      <c r="H2209"/>
      <c r="I2209"/>
      <c r="J2209"/>
      <c r="K2209"/>
    </row>
    <row r="2210" spans="1:11" x14ac:dyDescent="0.3">
      <c r="A2210"/>
      <c r="B2210"/>
      <c r="C2210"/>
      <c r="D2210"/>
      <c r="E2210"/>
      <c r="F2210"/>
      <c r="G2210"/>
      <c r="H2210"/>
      <c r="I2210"/>
      <c r="J2210"/>
      <c r="K2210"/>
    </row>
    <row r="2211" spans="1:11" x14ac:dyDescent="0.3">
      <c r="A2211"/>
      <c r="B2211"/>
      <c r="C2211"/>
      <c r="D2211"/>
      <c r="E2211"/>
      <c r="F2211"/>
      <c r="G2211"/>
      <c r="H2211"/>
      <c r="I2211"/>
      <c r="J2211"/>
      <c r="K2211"/>
    </row>
    <row r="2212" spans="1:11" x14ac:dyDescent="0.3">
      <c r="A2212"/>
      <c r="B2212"/>
      <c r="C2212"/>
      <c r="D2212"/>
      <c r="E2212"/>
      <c r="F2212"/>
      <c r="G2212"/>
      <c r="H2212"/>
      <c r="I2212"/>
      <c r="J2212"/>
      <c r="K2212"/>
    </row>
    <row r="2213" spans="1:11" x14ac:dyDescent="0.3">
      <c r="A2213"/>
      <c r="B2213"/>
      <c r="C2213"/>
      <c r="D2213"/>
      <c r="E2213"/>
      <c r="F2213"/>
      <c r="G2213"/>
      <c r="H2213"/>
      <c r="I2213"/>
      <c r="J2213"/>
      <c r="K2213"/>
    </row>
    <row r="2214" spans="1:11" x14ac:dyDescent="0.3">
      <c r="A2214"/>
      <c r="B2214"/>
      <c r="C2214"/>
      <c r="D2214"/>
      <c r="E2214"/>
      <c r="F2214"/>
      <c r="G2214"/>
      <c r="H2214"/>
      <c r="I2214"/>
      <c r="J2214"/>
      <c r="K2214"/>
    </row>
    <row r="2215" spans="1:11" x14ac:dyDescent="0.3">
      <c r="A2215"/>
      <c r="B2215"/>
      <c r="C2215"/>
      <c r="D2215"/>
      <c r="E2215"/>
      <c r="F2215"/>
      <c r="G2215"/>
      <c r="H2215"/>
      <c r="I2215"/>
      <c r="J2215"/>
      <c r="K2215"/>
    </row>
    <row r="2216" spans="1:11" x14ac:dyDescent="0.3">
      <c r="A2216"/>
      <c r="B2216"/>
      <c r="C2216"/>
      <c r="D2216"/>
      <c r="E2216"/>
      <c r="F2216"/>
      <c r="G2216"/>
      <c r="H2216"/>
      <c r="I2216"/>
      <c r="J2216"/>
      <c r="K2216"/>
    </row>
    <row r="2217" spans="1:11" x14ac:dyDescent="0.3">
      <c r="A2217"/>
      <c r="B2217"/>
      <c r="C2217"/>
      <c r="D2217"/>
      <c r="E2217"/>
      <c r="F2217"/>
      <c r="G2217"/>
      <c r="H2217"/>
      <c r="I2217"/>
      <c r="J2217"/>
      <c r="K2217"/>
    </row>
    <row r="2218" spans="1:11" x14ac:dyDescent="0.3">
      <c r="A2218"/>
      <c r="B2218"/>
      <c r="C2218"/>
      <c r="D2218"/>
      <c r="E2218"/>
      <c r="F2218"/>
      <c r="G2218"/>
      <c r="H2218"/>
      <c r="I2218"/>
      <c r="J2218"/>
      <c r="K2218"/>
    </row>
    <row r="2219" spans="1:11" x14ac:dyDescent="0.3">
      <c r="A2219"/>
      <c r="B2219"/>
      <c r="C2219"/>
      <c r="D2219"/>
      <c r="E2219"/>
      <c r="F2219"/>
      <c r="G2219"/>
      <c r="H2219"/>
      <c r="I2219"/>
      <c r="J2219"/>
      <c r="K2219"/>
    </row>
    <row r="2220" spans="1:11" x14ac:dyDescent="0.3">
      <c r="A2220"/>
      <c r="B2220"/>
      <c r="C2220"/>
      <c r="D2220"/>
      <c r="E2220"/>
      <c r="F2220"/>
      <c r="G2220"/>
      <c r="H2220"/>
      <c r="I2220"/>
      <c r="J2220"/>
      <c r="K2220"/>
    </row>
    <row r="2221" spans="1:11" x14ac:dyDescent="0.3">
      <c r="A2221"/>
      <c r="B2221"/>
      <c r="C2221"/>
      <c r="D2221"/>
      <c r="E2221"/>
      <c r="F2221"/>
      <c r="G2221"/>
      <c r="H2221"/>
      <c r="I2221"/>
      <c r="J2221"/>
      <c r="K2221"/>
    </row>
    <row r="2222" spans="1:11" x14ac:dyDescent="0.3">
      <c r="A2222"/>
      <c r="B2222"/>
      <c r="C2222"/>
      <c r="D2222"/>
      <c r="E2222"/>
      <c r="F2222"/>
      <c r="G2222"/>
      <c r="H2222"/>
      <c r="I2222"/>
      <c r="J2222"/>
      <c r="K2222"/>
    </row>
    <row r="2223" spans="1:11" x14ac:dyDescent="0.3">
      <c r="A2223"/>
      <c r="B2223"/>
      <c r="C2223"/>
      <c r="D2223"/>
      <c r="E2223"/>
      <c r="F2223"/>
      <c r="G2223"/>
      <c r="H2223"/>
      <c r="I2223"/>
      <c r="J2223"/>
      <c r="K2223"/>
    </row>
    <row r="2224" spans="1:11" x14ac:dyDescent="0.3">
      <c r="A2224"/>
      <c r="B2224"/>
      <c r="C2224"/>
      <c r="D2224"/>
      <c r="E2224"/>
      <c r="F2224"/>
      <c r="G2224"/>
      <c r="H2224"/>
      <c r="I2224"/>
      <c r="J2224"/>
      <c r="K2224"/>
    </row>
    <row r="2225" spans="1:11" x14ac:dyDescent="0.3">
      <c r="A2225"/>
      <c r="B2225"/>
      <c r="C2225"/>
      <c r="D2225"/>
      <c r="E2225"/>
      <c r="F2225"/>
      <c r="G2225"/>
      <c r="H2225"/>
      <c r="I2225"/>
      <c r="J2225"/>
      <c r="K2225"/>
    </row>
    <row r="2226" spans="1:11" x14ac:dyDescent="0.3">
      <c r="A2226"/>
      <c r="B2226"/>
      <c r="C2226"/>
      <c r="D2226"/>
      <c r="E2226"/>
      <c r="F2226"/>
      <c r="G2226"/>
      <c r="H2226"/>
      <c r="I2226"/>
      <c r="J2226"/>
      <c r="K2226"/>
    </row>
    <row r="2227" spans="1:11" x14ac:dyDescent="0.3">
      <c r="A2227"/>
      <c r="B2227"/>
      <c r="C2227"/>
      <c r="D2227"/>
      <c r="E2227"/>
      <c r="F2227"/>
      <c r="G2227"/>
      <c r="H2227"/>
      <c r="I2227"/>
      <c r="J2227"/>
      <c r="K2227"/>
    </row>
    <row r="2228" spans="1:11" x14ac:dyDescent="0.3">
      <c r="A2228"/>
      <c r="B2228"/>
      <c r="C2228"/>
      <c r="D2228"/>
      <c r="E2228"/>
      <c r="F2228"/>
      <c r="G2228"/>
      <c r="H2228"/>
      <c r="I2228"/>
      <c r="J2228"/>
      <c r="K2228"/>
    </row>
    <row r="2229" spans="1:11" x14ac:dyDescent="0.3">
      <c r="A2229"/>
      <c r="B2229"/>
      <c r="C2229"/>
      <c r="D2229"/>
      <c r="E2229"/>
      <c r="F2229"/>
      <c r="G2229"/>
      <c r="H2229"/>
      <c r="I2229"/>
      <c r="J2229"/>
      <c r="K2229"/>
    </row>
    <row r="2230" spans="1:11" x14ac:dyDescent="0.3">
      <c r="A2230"/>
      <c r="B2230"/>
      <c r="C2230"/>
      <c r="D2230"/>
      <c r="E2230"/>
      <c r="F2230"/>
      <c r="G2230"/>
      <c r="H2230"/>
      <c r="I2230"/>
      <c r="J2230"/>
      <c r="K2230"/>
    </row>
    <row r="2231" spans="1:11" x14ac:dyDescent="0.3">
      <c r="A2231"/>
      <c r="B2231"/>
      <c r="C2231"/>
      <c r="D2231"/>
      <c r="E2231"/>
      <c r="F2231"/>
      <c r="G2231"/>
      <c r="H2231"/>
      <c r="I2231"/>
      <c r="J2231"/>
      <c r="K2231"/>
    </row>
    <row r="2232" spans="1:11" x14ac:dyDescent="0.3">
      <c r="A2232"/>
      <c r="B2232"/>
      <c r="C2232"/>
      <c r="D2232"/>
      <c r="E2232"/>
      <c r="F2232"/>
      <c r="G2232"/>
      <c r="H2232"/>
      <c r="I2232"/>
      <c r="J2232"/>
      <c r="K2232"/>
    </row>
    <row r="2233" spans="1:11" x14ac:dyDescent="0.3">
      <c r="A2233"/>
      <c r="B2233"/>
      <c r="C2233"/>
      <c r="D2233"/>
      <c r="E2233"/>
      <c r="F2233"/>
      <c r="G2233"/>
      <c r="H2233"/>
      <c r="I2233"/>
      <c r="J2233"/>
      <c r="K2233"/>
    </row>
    <row r="2234" spans="1:11" x14ac:dyDescent="0.3">
      <c r="A2234"/>
      <c r="B2234"/>
      <c r="C2234"/>
      <c r="D2234"/>
      <c r="E2234"/>
      <c r="F2234"/>
      <c r="G2234"/>
      <c r="H2234"/>
      <c r="I2234"/>
      <c r="J2234"/>
      <c r="K2234"/>
    </row>
    <row r="2235" spans="1:11" x14ac:dyDescent="0.3">
      <c r="A2235"/>
      <c r="B2235"/>
      <c r="C2235"/>
      <c r="D2235"/>
      <c r="E2235"/>
      <c r="F2235"/>
      <c r="G2235"/>
      <c r="H2235"/>
      <c r="I2235"/>
      <c r="J2235"/>
      <c r="K2235"/>
    </row>
    <row r="2236" spans="1:11" x14ac:dyDescent="0.3">
      <c r="A2236"/>
      <c r="B2236"/>
      <c r="C2236"/>
      <c r="D2236"/>
      <c r="E2236"/>
      <c r="F2236"/>
      <c r="G2236"/>
      <c r="H2236"/>
      <c r="I2236"/>
      <c r="J2236"/>
      <c r="K2236"/>
    </row>
    <row r="2237" spans="1:11" x14ac:dyDescent="0.3">
      <c r="A2237"/>
      <c r="B2237"/>
      <c r="C2237"/>
      <c r="D2237"/>
      <c r="E2237"/>
      <c r="F2237"/>
      <c r="G2237"/>
      <c r="H2237"/>
      <c r="I2237"/>
      <c r="J2237"/>
      <c r="K2237"/>
    </row>
    <row r="2238" spans="1:11" x14ac:dyDescent="0.3">
      <c r="A2238"/>
      <c r="B2238"/>
      <c r="C2238"/>
      <c r="D2238"/>
      <c r="E2238"/>
      <c r="F2238"/>
      <c r="G2238"/>
      <c r="H2238"/>
      <c r="I2238"/>
      <c r="J2238"/>
      <c r="K2238"/>
    </row>
    <row r="2239" spans="1:11" x14ac:dyDescent="0.3">
      <c r="A2239"/>
      <c r="B2239"/>
      <c r="C2239"/>
      <c r="D2239"/>
      <c r="E2239"/>
      <c r="F2239"/>
      <c r="G2239"/>
      <c r="H2239"/>
      <c r="I2239"/>
      <c r="J2239"/>
      <c r="K2239"/>
    </row>
    <row r="2240" spans="1:11" x14ac:dyDescent="0.3">
      <c r="A2240"/>
      <c r="B2240"/>
      <c r="C2240"/>
      <c r="D2240"/>
      <c r="E2240"/>
      <c r="F2240"/>
      <c r="G2240"/>
      <c r="H2240"/>
      <c r="I2240"/>
      <c r="J2240"/>
      <c r="K2240"/>
    </row>
    <row r="2241" spans="1:11" x14ac:dyDescent="0.3">
      <c r="A2241"/>
      <c r="B2241"/>
      <c r="C2241"/>
      <c r="D2241"/>
      <c r="E2241"/>
      <c r="F2241"/>
      <c r="G2241"/>
      <c r="H2241"/>
      <c r="I2241"/>
      <c r="J2241"/>
      <c r="K2241"/>
    </row>
    <row r="2242" spans="1:11" x14ac:dyDescent="0.3">
      <c r="A2242"/>
      <c r="B2242"/>
      <c r="C2242"/>
      <c r="D2242"/>
      <c r="E2242"/>
      <c r="F2242"/>
      <c r="G2242"/>
      <c r="H2242"/>
      <c r="I2242"/>
      <c r="J2242"/>
      <c r="K2242"/>
    </row>
    <row r="2243" spans="1:11" x14ac:dyDescent="0.3">
      <c r="A2243"/>
      <c r="B2243"/>
      <c r="C2243"/>
      <c r="D2243"/>
      <c r="E2243"/>
      <c r="F2243"/>
      <c r="G2243"/>
      <c r="H2243"/>
      <c r="I2243"/>
      <c r="J2243"/>
      <c r="K2243"/>
    </row>
    <row r="2244" spans="1:11" x14ac:dyDescent="0.3">
      <c r="A2244"/>
      <c r="B2244"/>
      <c r="C2244"/>
      <c r="D2244"/>
      <c r="E2244"/>
      <c r="F2244"/>
      <c r="G2244"/>
      <c r="H2244"/>
      <c r="I2244"/>
      <c r="J2244"/>
      <c r="K2244"/>
    </row>
    <row r="2245" spans="1:11" x14ac:dyDescent="0.3">
      <c r="A2245"/>
      <c r="B2245"/>
      <c r="C2245"/>
      <c r="D2245"/>
      <c r="E2245"/>
      <c r="F2245"/>
      <c r="G2245"/>
      <c r="H2245"/>
      <c r="I2245"/>
      <c r="J2245"/>
      <c r="K2245"/>
    </row>
    <row r="2246" spans="1:11" x14ac:dyDescent="0.3">
      <c r="A2246"/>
      <c r="B2246"/>
      <c r="C2246"/>
      <c r="D2246"/>
      <c r="E2246"/>
      <c r="F2246"/>
      <c r="G2246"/>
      <c r="H2246"/>
      <c r="I2246"/>
      <c r="J2246"/>
      <c r="K2246"/>
    </row>
    <row r="2247" spans="1:11" x14ac:dyDescent="0.3">
      <c r="A2247"/>
      <c r="B2247"/>
      <c r="C2247"/>
      <c r="D2247"/>
      <c r="E2247"/>
      <c r="F2247"/>
      <c r="G2247"/>
      <c r="H2247"/>
      <c r="I2247"/>
      <c r="J2247"/>
      <c r="K2247"/>
    </row>
    <row r="2248" spans="1:11" x14ac:dyDescent="0.3">
      <c r="A2248"/>
      <c r="B2248"/>
      <c r="C2248"/>
      <c r="D2248"/>
      <c r="E2248"/>
      <c r="F2248"/>
      <c r="G2248"/>
      <c r="H2248"/>
      <c r="I2248"/>
      <c r="J2248"/>
      <c r="K2248"/>
    </row>
    <row r="2249" spans="1:11" x14ac:dyDescent="0.3">
      <c r="A2249"/>
      <c r="B2249"/>
      <c r="C2249"/>
      <c r="D2249"/>
      <c r="E2249"/>
      <c r="F2249"/>
      <c r="G2249"/>
      <c r="H2249"/>
      <c r="I2249"/>
      <c r="J2249"/>
      <c r="K2249"/>
    </row>
    <row r="2250" spans="1:11" x14ac:dyDescent="0.3">
      <c r="A2250"/>
      <c r="B2250"/>
      <c r="C2250"/>
      <c r="D2250"/>
      <c r="E2250"/>
      <c r="F2250"/>
      <c r="G2250"/>
      <c r="H2250"/>
      <c r="I2250"/>
      <c r="J2250"/>
      <c r="K2250"/>
    </row>
    <row r="2251" spans="1:11" x14ac:dyDescent="0.3">
      <c r="A2251"/>
      <c r="B2251"/>
      <c r="C2251"/>
      <c r="D2251"/>
      <c r="E2251"/>
      <c r="F2251"/>
      <c r="G2251"/>
      <c r="H2251"/>
      <c r="I2251"/>
      <c r="J2251"/>
      <c r="K2251"/>
    </row>
    <row r="2252" spans="1:11" x14ac:dyDescent="0.3">
      <c r="A2252"/>
      <c r="B2252"/>
      <c r="C2252"/>
      <c r="D2252"/>
      <c r="E2252"/>
      <c r="F2252"/>
      <c r="G2252"/>
      <c r="H2252"/>
      <c r="I2252"/>
      <c r="J2252"/>
      <c r="K2252"/>
    </row>
    <row r="2253" spans="1:11" x14ac:dyDescent="0.3">
      <c r="A2253"/>
      <c r="B2253"/>
      <c r="C2253"/>
      <c r="D2253"/>
      <c r="E2253"/>
      <c r="F2253"/>
      <c r="G2253"/>
      <c r="H2253"/>
      <c r="I2253"/>
      <c r="J2253"/>
      <c r="K2253"/>
    </row>
    <row r="2254" spans="1:11" x14ac:dyDescent="0.3">
      <c r="A2254"/>
      <c r="B2254"/>
      <c r="C2254"/>
      <c r="D2254"/>
      <c r="E2254"/>
      <c r="F2254"/>
      <c r="G2254"/>
      <c r="H2254"/>
      <c r="I2254"/>
      <c r="J2254"/>
      <c r="K2254"/>
    </row>
    <row r="2255" spans="1:11" x14ac:dyDescent="0.3">
      <c r="A2255"/>
      <c r="B2255"/>
      <c r="C2255"/>
      <c r="D2255"/>
      <c r="E2255"/>
      <c r="F2255"/>
      <c r="G2255"/>
      <c r="H2255"/>
      <c r="I2255"/>
      <c r="J2255"/>
      <c r="K2255"/>
    </row>
    <row r="2256" spans="1:11" x14ac:dyDescent="0.3">
      <c r="A2256"/>
      <c r="B2256"/>
      <c r="C2256"/>
      <c r="D2256"/>
      <c r="E2256"/>
      <c r="F2256"/>
      <c r="G2256"/>
      <c r="H2256"/>
      <c r="I2256"/>
      <c r="J2256"/>
      <c r="K2256"/>
    </row>
    <row r="2257" spans="1:11" x14ac:dyDescent="0.3">
      <c r="A2257"/>
      <c r="B2257"/>
      <c r="C2257"/>
      <c r="D2257"/>
      <c r="E2257"/>
      <c r="F2257"/>
      <c r="G2257"/>
      <c r="H2257"/>
      <c r="I2257"/>
      <c r="J2257"/>
      <c r="K2257"/>
    </row>
    <row r="2258" spans="1:11" x14ac:dyDescent="0.3">
      <c r="A2258"/>
      <c r="B2258"/>
      <c r="C2258"/>
      <c r="D2258"/>
      <c r="E2258"/>
      <c r="F2258"/>
      <c r="G2258"/>
      <c r="H2258"/>
      <c r="I2258"/>
      <c r="J2258"/>
      <c r="K2258"/>
    </row>
    <row r="2259" spans="1:11" x14ac:dyDescent="0.3">
      <c r="A2259"/>
      <c r="B2259"/>
      <c r="C2259"/>
      <c r="D2259"/>
      <c r="E2259"/>
      <c r="F2259"/>
      <c r="G2259"/>
      <c r="H2259"/>
      <c r="I2259"/>
      <c r="J2259"/>
      <c r="K2259"/>
    </row>
    <row r="2260" spans="1:11" x14ac:dyDescent="0.3">
      <c r="A2260"/>
      <c r="B2260"/>
      <c r="C2260"/>
      <c r="D2260"/>
      <c r="E2260"/>
      <c r="F2260"/>
      <c r="G2260"/>
      <c r="H2260"/>
      <c r="I2260"/>
      <c r="J2260"/>
      <c r="K2260"/>
    </row>
    <row r="2261" spans="1:11" x14ac:dyDescent="0.3">
      <c r="A2261"/>
      <c r="B2261"/>
      <c r="C2261"/>
      <c r="D2261"/>
      <c r="E2261"/>
      <c r="F2261"/>
      <c r="G2261"/>
      <c r="H2261"/>
      <c r="I2261"/>
      <c r="J2261"/>
      <c r="K2261"/>
    </row>
    <row r="2262" spans="1:11" x14ac:dyDescent="0.3">
      <c r="A2262"/>
      <c r="B2262"/>
      <c r="C2262"/>
      <c r="D2262"/>
      <c r="E2262"/>
      <c r="F2262"/>
      <c r="G2262"/>
      <c r="H2262"/>
      <c r="I2262"/>
      <c r="J2262"/>
      <c r="K2262"/>
    </row>
    <row r="2263" spans="1:11" x14ac:dyDescent="0.3">
      <c r="A2263"/>
      <c r="B2263"/>
      <c r="C2263"/>
      <c r="D2263"/>
      <c r="E2263"/>
      <c r="F2263"/>
      <c r="G2263"/>
      <c r="H2263"/>
      <c r="I2263"/>
      <c r="J2263"/>
      <c r="K2263"/>
    </row>
    <row r="2264" spans="1:11" x14ac:dyDescent="0.3">
      <c r="A2264"/>
      <c r="B2264"/>
      <c r="C2264"/>
      <c r="D2264"/>
      <c r="E2264"/>
      <c r="F2264"/>
      <c r="G2264"/>
      <c r="H2264"/>
      <c r="I2264"/>
      <c r="J2264"/>
      <c r="K2264"/>
    </row>
    <row r="2265" spans="1:11" x14ac:dyDescent="0.3">
      <c r="A2265"/>
      <c r="B2265"/>
      <c r="C2265"/>
      <c r="D2265"/>
      <c r="E2265"/>
      <c r="F2265"/>
      <c r="G2265"/>
      <c r="H2265"/>
      <c r="I2265"/>
      <c r="J2265"/>
      <c r="K2265"/>
    </row>
    <row r="2266" spans="1:11" x14ac:dyDescent="0.3">
      <c r="A2266"/>
      <c r="B2266"/>
      <c r="C2266"/>
      <c r="D2266"/>
      <c r="E2266"/>
      <c r="F2266"/>
      <c r="G2266"/>
      <c r="H2266"/>
      <c r="I2266"/>
      <c r="J2266"/>
      <c r="K2266"/>
    </row>
    <row r="2267" spans="1:11" x14ac:dyDescent="0.3">
      <c r="A2267"/>
      <c r="B2267"/>
      <c r="C2267"/>
      <c r="D2267"/>
      <c r="E2267"/>
      <c r="F2267"/>
      <c r="G2267"/>
      <c r="H2267"/>
      <c r="I2267"/>
      <c r="J2267"/>
      <c r="K2267"/>
    </row>
    <row r="2268" spans="1:11" x14ac:dyDescent="0.3">
      <c r="A2268"/>
      <c r="B2268"/>
      <c r="C2268"/>
      <c r="D2268"/>
      <c r="E2268"/>
      <c r="F2268"/>
      <c r="G2268"/>
      <c r="H2268"/>
      <c r="I2268"/>
      <c r="J2268"/>
      <c r="K2268"/>
    </row>
    <row r="2269" spans="1:11" x14ac:dyDescent="0.3">
      <c r="A2269"/>
      <c r="B2269"/>
      <c r="C2269"/>
      <c r="D2269"/>
      <c r="E2269"/>
      <c r="F2269"/>
      <c r="G2269"/>
      <c r="H2269"/>
      <c r="I2269"/>
      <c r="J2269"/>
      <c r="K2269"/>
    </row>
    <row r="2270" spans="1:11" x14ac:dyDescent="0.3">
      <c r="A2270"/>
      <c r="B2270"/>
      <c r="C2270"/>
      <c r="D2270"/>
      <c r="E2270"/>
      <c r="F2270"/>
      <c r="G2270"/>
      <c r="H2270"/>
      <c r="I2270"/>
      <c r="J2270"/>
      <c r="K2270"/>
    </row>
    <row r="2271" spans="1:11" x14ac:dyDescent="0.3">
      <c r="A2271"/>
      <c r="B2271"/>
      <c r="C2271"/>
      <c r="D2271"/>
      <c r="E2271"/>
      <c r="F2271"/>
      <c r="G2271"/>
      <c r="H2271"/>
      <c r="I2271"/>
      <c r="J2271"/>
      <c r="K2271"/>
    </row>
    <row r="2272" spans="1:11" x14ac:dyDescent="0.3">
      <c r="A2272"/>
      <c r="B2272"/>
      <c r="C2272"/>
      <c r="D2272"/>
      <c r="E2272"/>
      <c r="F2272"/>
      <c r="G2272"/>
      <c r="H2272"/>
      <c r="I2272"/>
      <c r="J2272"/>
      <c r="K2272"/>
    </row>
    <row r="2273" spans="1:11" x14ac:dyDescent="0.3">
      <c r="A2273"/>
      <c r="B2273"/>
      <c r="C2273"/>
      <c r="D2273"/>
      <c r="E2273"/>
      <c r="F2273"/>
      <c r="G2273"/>
      <c r="H2273"/>
      <c r="I2273"/>
      <c r="J2273"/>
      <c r="K2273"/>
    </row>
    <row r="2274" spans="1:11" x14ac:dyDescent="0.3">
      <c r="A2274"/>
      <c r="B2274"/>
      <c r="C2274"/>
      <c r="D2274"/>
      <c r="E2274"/>
      <c r="F2274"/>
      <c r="G2274"/>
      <c r="H2274"/>
      <c r="I2274"/>
      <c r="J2274"/>
      <c r="K2274"/>
    </row>
    <row r="2275" spans="1:11" x14ac:dyDescent="0.3">
      <c r="A2275"/>
      <c r="B2275"/>
      <c r="C2275"/>
      <c r="D2275"/>
      <c r="E2275"/>
      <c r="F2275"/>
      <c r="G2275"/>
      <c r="H2275"/>
      <c r="I2275"/>
      <c r="J2275"/>
      <c r="K2275"/>
    </row>
    <row r="2276" spans="1:11" x14ac:dyDescent="0.3">
      <c r="A2276"/>
      <c r="B2276"/>
      <c r="C2276"/>
      <c r="D2276"/>
      <c r="E2276"/>
      <c r="F2276"/>
      <c r="G2276"/>
      <c r="H2276"/>
      <c r="I2276"/>
      <c r="J2276"/>
      <c r="K2276"/>
    </row>
    <row r="2277" spans="1:11" x14ac:dyDescent="0.3">
      <c r="A2277"/>
      <c r="B2277"/>
      <c r="C2277"/>
      <c r="D2277"/>
      <c r="E2277"/>
      <c r="F2277"/>
      <c r="G2277"/>
      <c r="H2277"/>
      <c r="I2277"/>
      <c r="J2277"/>
      <c r="K2277"/>
    </row>
    <row r="2278" spans="1:11" x14ac:dyDescent="0.3">
      <c r="A2278"/>
      <c r="B2278"/>
      <c r="C2278"/>
      <c r="D2278"/>
      <c r="E2278"/>
      <c r="F2278"/>
      <c r="G2278"/>
      <c r="H2278"/>
      <c r="I2278"/>
      <c r="J2278"/>
      <c r="K2278"/>
    </row>
    <row r="2279" spans="1:11" x14ac:dyDescent="0.3">
      <c r="A2279"/>
      <c r="B2279"/>
      <c r="C2279"/>
      <c r="D2279"/>
      <c r="E2279"/>
      <c r="F2279"/>
      <c r="G2279"/>
      <c r="H2279"/>
      <c r="I2279"/>
      <c r="J2279"/>
      <c r="K2279"/>
    </row>
    <row r="2280" spans="1:11" x14ac:dyDescent="0.3">
      <c r="A2280"/>
      <c r="B2280"/>
      <c r="C2280"/>
      <c r="D2280"/>
      <c r="E2280"/>
      <c r="F2280"/>
      <c r="G2280"/>
      <c r="H2280"/>
      <c r="I2280"/>
      <c r="J2280"/>
      <c r="K2280"/>
    </row>
    <row r="2281" spans="1:11" x14ac:dyDescent="0.3">
      <c r="A2281"/>
      <c r="B2281"/>
      <c r="C2281"/>
      <c r="D2281"/>
      <c r="E2281"/>
      <c r="F2281"/>
      <c r="G2281"/>
      <c r="H2281"/>
      <c r="I2281"/>
      <c r="J2281"/>
      <c r="K2281"/>
    </row>
    <row r="2282" spans="1:11" x14ac:dyDescent="0.3">
      <c r="A2282"/>
      <c r="B2282"/>
      <c r="C2282"/>
      <c r="D2282"/>
      <c r="E2282"/>
      <c r="F2282"/>
      <c r="G2282"/>
      <c r="H2282"/>
      <c r="I2282"/>
      <c r="J2282"/>
      <c r="K2282"/>
    </row>
    <row r="2283" spans="1:11" x14ac:dyDescent="0.3">
      <c r="A2283"/>
      <c r="B2283"/>
      <c r="C2283"/>
      <c r="D2283"/>
      <c r="E2283"/>
      <c r="F2283"/>
      <c r="G2283"/>
      <c r="H2283"/>
      <c r="I2283"/>
      <c r="J2283"/>
      <c r="K2283"/>
    </row>
    <row r="2284" spans="1:11" x14ac:dyDescent="0.3">
      <c r="A2284"/>
      <c r="B2284"/>
      <c r="C2284"/>
      <c r="D2284"/>
      <c r="E2284"/>
      <c r="F2284"/>
      <c r="G2284"/>
      <c r="H2284"/>
      <c r="I2284"/>
      <c r="J2284"/>
      <c r="K2284"/>
    </row>
    <row r="2285" spans="1:11" x14ac:dyDescent="0.3">
      <c r="A2285"/>
      <c r="B2285"/>
      <c r="C2285"/>
      <c r="D2285"/>
      <c r="E2285"/>
      <c r="F2285"/>
      <c r="G2285"/>
      <c r="H2285"/>
      <c r="I2285"/>
      <c r="J2285"/>
      <c r="K2285"/>
    </row>
    <row r="2286" spans="1:11" x14ac:dyDescent="0.3">
      <c r="A2286"/>
      <c r="B2286"/>
      <c r="C2286"/>
      <c r="D2286"/>
      <c r="E2286"/>
      <c r="F2286"/>
      <c r="G2286"/>
      <c r="H2286"/>
      <c r="I2286"/>
      <c r="J2286"/>
      <c r="K2286"/>
    </row>
    <row r="2287" spans="1:11" x14ac:dyDescent="0.3">
      <c r="A2287"/>
      <c r="B2287"/>
      <c r="C2287"/>
      <c r="D2287"/>
      <c r="E2287"/>
      <c r="F2287"/>
      <c r="G2287"/>
      <c r="H2287"/>
      <c r="I2287"/>
      <c r="J2287"/>
      <c r="K2287"/>
    </row>
    <row r="2288" spans="1:11" x14ac:dyDescent="0.3">
      <c r="A2288"/>
      <c r="B2288"/>
      <c r="C2288"/>
      <c r="D2288"/>
      <c r="E2288"/>
      <c r="F2288"/>
      <c r="G2288"/>
      <c r="H2288"/>
      <c r="I2288"/>
      <c r="J2288"/>
      <c r="K2288"/>
    </row>
    <row r="2289" spans="1:11" x14ac:dyDescent="0.3">
      <c r="A2289"/>
      <c r="B2289"/>
      <c r="C2289"/>
      <c r="D2289"/>
      <c r="E2289"/>
      <c r="F2289"/>
      <c r="G2289"/>
      <c r="H2289"/>
      <c r="I2289"/>
      <c r="J2289"/>
      <c r="K2289"/>
    </row>
    <row r="2290" spans="1:11" x14ac:dyDescent="0.3">
      <c r="A2290"/>
      <c r="B2290"/>
      <c r="C2290"/>
      <c r="D2290"/>
      <c r="E2290"/>
      <c r="F2290"/>
      <c r="G2290"/>
      <c r="H2290"/>
      <c r="I2290"/>
      <c r="J2290"/>
      <c r="K2290"/>
    </row>
    <row r="2291" spans="1:11" x14ac:dyDescent="0.3">
      <c r="A2291"/>
      <c r="B2291"/>
      <c r="C2291"/>
      <c r="D2291"/>
      <c r="E2291"/>
      <c r="F2291"/>
      <c r="G2291"/>
      <c r="H2291"/>
      <c r="I2291"/>
      <c r="J2291"/>
      <c r="K2291"/>
    </row>
    <row r="2292" spans="1:11" x14ac:dyDescent="0.3">
      <c r="A2292"/>
      <c r="B2292"/>
      <c r="C2292"/>
      <c r="D2292"/>
      <c r="E2292"/>
      <c r="F2292"/>
      <c r="G2292"/>
      <c r="H2292"/>
      <c r="I2292"/>
      <c r="J2292"/>
      <c r="K2292"/>
    </row>
    <row r="2293" spans="1:11" x14ac:dyDescent="0.3">
      <c r="A2293"/>
      <c r="B2293"/>
      <c r="C2293"/>
      <c r="D2293"/>
      <c r="E2293"/>
      <c r="F2293"/>
      <c r="G2293"/>
      <c r="H2293"/>
      <c r="I2293"/>
      <c r="J2293"/>
      <c r="K2293"/>
    </row>
    <row r="2294" spans="1:11" x14ac:dyDescent="0.3">
      <c r="A2294"/>
      <c r="B2294"/>
      <c r="C2294"/>
      <c r="D2294"/>
      <c r="E2294"/>
      <c r="F2294"/>
      <c r="G2294"/>
      <c r="H2294"/>
      <c r="I2294"/>
      <c r="J2294"/>
      <c r="K2294"/>
    </row>
    <row r="2295" spans="1:11" x14ac:dyDescent="0.3">
      <c r="A2295"/>
      <c r="B2295"/>
      <c r="C2295"/>
      <c r="D2295"/>
      <c r="E2295"/>
      <c r="F2295"/>
      <c r="G2295"/>
      <c r="H2295"/>
      <c r="I2295"/>
      <c r="J2295"/>
      <c r="K2295"/>
    </row>
    <row r="2296" spans="1:11" x14ac:dyDescent="0.3">
      <c r="A2296"/>
      <c r="B2296"/>
      <c r="C2296"/>
      <c r="D2296"/>
      <c r="E2296"/>
      <c r="F2296"/>
      <c r="G2296"/>
      <c r="H2296"/>
      <c r="I2296"/>
      <c r="J2296"/>
      <c r="K2296"/>
    </row>
    <row r="2297" spans="1:11" x14ac:dyDescent="0.3">
      <c r="A2297"/>
      <c r="B2297"/>
      <c r="C2297"/>
      <c r="D2297"/>
      <c r="E2297"/>
      <c r="F2297"/>
      <c r="G2297"/>
      <c r="H2297"/>
      <c r="I2297"/>
      <c r="J2297"/>
      <c r="K2297"/>
    </row>
    <row r="2298" spans="1:11" x14ac:dyDescent="0.3">
      <c r="A2298"/>
      <c r="B2298"/>
      <c r="C2298"/>
      <c r="D2298"/>
      <c r="E2298"/>
      <c r="F2298"/>
      <c r="G2298"/>
      <c r="H2298"/>
      <c r="I2298"/>
      <c r="J2298"/>
      <c r="K2298"/>
    </row>
    <row r="2299" spans="1:11" x14ac:dyDescent="0.3">
      <c r="A2299"/>
      <c r="B2299"/>
      <c r="C2299"/>
      <c r="D2299"/>
      <c r="E2299"/>
      <c r="F2299"/>
      <c r="G2299"/>
      <c r="H2299"/>
      <c r="I2299"/>
      <c r="J2299"/>
      <c r="K2299"/>
    </row>
    <row r="2300" spans="1:11" x14ac:dyDescent="0.3">
      <c r="A2300"/>
      <c r="B2300"/>
      <c r="C2300"/>
      <c r="D2300"/>
      <c r="E2300"/>
      <c r="F2300"/>
      <c r="G2300"/>
      <c r="H2300"/>
      <c r="I2300"/>
      <c r="J2300"/>
      <c r="K2300"/>
    </row>
    <row r="2301" spans="1:11" x14ac:dyDescent="0.3">
      <c r="A2301"/>
      <c r="B2301"/>
      <c r="C2301"/>
      <c r="D2301"/>
      <c r="E2301"/>
      <c r="F2301"/>
      <c r="G2301"/>
      <c r="H2301"/>
      <c r="I2301"/>
      <c r="J2301"/>
      <c r="K2301"/>
    </row>
    <row r="2302" spans="1:11" x14ac:dyDescent="0.3">
      <c r="A2302"/>
      <c r="B2302"/>
      <c r="C2302"/>
      <c r="D2302"/>
      <c r="E2302"/>
      <c r="F2302"/>
      <c r="G2302"/>
      <c r="H2302"/>
      <c r="I2302"/>
      <c r="J2302"/>
      <c r="K2302"/>
    </row>
    <row r="2303" spans="1:11" x14ac:dyDescent="0.3">
      <c r="A2303"/>
      <c r="B2303"/>
      <c r="C2303"/>
      <c r="D2303"/>
      <c r="E2303"/>
      <c r="F2303"/>
      <c r="G2303"/>
      <c r="H2303"/>
      <c r="I2303"/>
      <c r="J2303"/>
      <c r="K2303"/>
    </row>
    <row r="2304" spans="1:11" x14ac:dyDescent="0.3">
      <c r="A2304"/>
      <c r="B2304"/>
      <c r="C2304"/>
      <c r="D2304"/>
      <c r="E2304"/>
      <c r="F2304"/>
      <c r="G2304"/>
      <c r="H2304"/>
      <c r="I2304"/>
      <c r="J2304"/>
      <c r="K2304"/>
    </row>
    <row r="2305" spans="1:11" x14ac:dyDescent="0.3">
      <c r="A2305"/>
      <c r="B2305"/>
      <c r="C2305"/>
      <c r="D2305"/>
      <c r="E2305"/>
      <c r="F2305"/>
      <c r="G2305"/>
      <c r="H2305"/>
      <c r="I2305"/>
      <c r="J2305"/>
      <c r="K2305"/>
    </row>
    <row r="2306" spans="1:11" x14ac:dyDescent="0.3">
      <c r="A2306"/>
      <c r="B2306"/>
      <c r="C2306"/>
      <c r="D2306"/>
      <c r="E2306"/>
      <c r="F2306"/>
      <c r="G2306"/>
      <c r="H2306"/>
      <c r="I2306"/>
      <c r="J2306"/>
      <c r="K2306"/>
    </row>
    <row r="2307" spans="1:11" x14ac:dyDescent="0.3">
      <c r="A2307"/>
      <c r="B2307"/>
      <c r="C2307"/>
      <c r="D2307"/>
      <c r="E2307"/>
      <c r="F2307"/>
      <c r="G2307"/>
      <c r="H2307"/>
      <c r="I2307"/>
      <c r="J2307"/>
      <c r="K2307"/>
    </row>
    <row r="2308" spans="1:11" x14ac:dyDescent="0.3">
      <c r="A2308"/>
      <c r="B2308"/>
      <c r="C2308"/>
      <c r="D2308"/>
      <c r="E2308"/>
      <c r="F2308"/>
      <c r="G2308"/>
      <c r="H2308"/>
      <c r="I2308"/>
      <c r="J2308"/>
      <c r="K2308"/>
    </row>
    <row r="2309" spans="1:11" x14ac:dyDescent="0.3">
      <c r="A2309"/>
      <c r="B2309"/>
      <c r="C2309"/>
      <c r="D2309"/>
      <c r="E2309"/>
      <c r="F2309"/>
      <c r="G2309"/>
      <c r="H2309"/>
      <c r="I2309"/>
      <c r="J2309"/>
      <c r="K2309"/>
    </row>
    <row r="2310" spans="1:11" x14ac:dyDescent="0.3">
      <c r="A2310"/>
      <c r="B2310"/>
      <c r="C2310"/>
      <c r="D2310"/>
      <c r="E2310"/>
      <c r="F2310"/>
      <c r="G2310"/>
      <c r="H2310"/>
      <c r="I2310"/>
      <c r="J2310"/>
      <c r="K2310"/>
    </row>
    <row r="2311" spans="1:11" x14ac:dyDescent="0.3">
      <c r="A2311"/>
      <c r="B2311"/>
      <c r="C2311"/>
      <c r="D2311"/>
      <c r="E2311"/>
      <c r="F2311"/>
      <c r="G2311"/>
      <c r="H2311"/>
      <c r="I2311"/>
      <c r="J2311"/>
      <c r="K2311"/>
    </row>
    <row r="2312" spans="1:11" x14ac:dyDescent="0.3">
      <c r="A2312"/>
      <c r="B2312"/>
      <c r="C2312"/>
      <c r="D2312"/>
      <c r="E2312"/>
      <c r="F2312"/>
      <c r="G2312"/>
      <c r="H2312"/>
      <c r="I2312"/>
      <c r="J2312"/>
      <c r="K2312"/>
    </row>
    <row r="2313" spans="1:11" x14ac:dyDescent="0.3">
      <c r="A2313"/>
      <c r="B2313"/>
      <c r="C2313"/>
      <c r="D2313"/>
      <c r="E2313"/>
      <c r="F2313"/>
      <c r="G2313"/>
      <c r="H2313"/>
      <c r="I2313"/>
      <c r="J2313"/>
      <c r="K2313"/>
    </row>
    <row r="2314" spans="1:11" x14ac:dyDescent="0.3">
      <c r="A2314"/>
      <c r="B2314"/>
      <c r="C2314"/>
      <c r="D2314"/>
      <c r="E2314"/>
      <c r="F2314"/>
      <c r="G2314"/>
      <c r="H2314"/>
      <c r="I2314"/>
      <c r="J2314"/>
      <c r="K2314"/>
    </row>
    <row r="2315" spans="1:11" x14ac:dyDescent="0.3">
      <c r="A2315"/>
      <c r="B2315"/>
      <c r="C2315"/>
      <c r="D2315"/>
      <c r="E2315"/>
      <c r="F2315"/>
      <c r="G2315"/>
      <c r="H2315"/>
      <c r="I2315"/>
      <c r="J2315"/>
      <c r="K2315"/>
    </row>
    <row r="2316" spans="1:11" x14ac:dyDescent="0.3">
      <c r="A2316"/>
      <c r="B2316"/>
      <c r="C2316"/>
      <c r="D2316"/>
      <c r="E2316"/>
      <c r="F2316"/>
      <c r="G2316"/>
      <c r="H2316"/>
      <c r="I2316"/>
      <c r="J2316"/>
      <c r="K2316"/>
    </row>
    <row r="2317" spans="1:11" x14ac:dyDescent="0.3">
      <c r="A2317"/>
      <c r="B2317"/>
      <c r="C2317"/>
      <c r="D2317"/>
      <c r="E2317"/>
      <c r="F2317"/>
      <c r="G2317"/>
      <c r="H2317"/>
      <c r="I2317"/>
      <c r="J2317"/>
      <c r="K2317"/>
    </row>
    <row r="2318" spans="1:11" x14ac:dyDescent="0.3">
      <c r="A2318"/>
      <c r="B2318"/>
      <c r="C2318"/>
      <c r="D2318"/>
      <c r="E2318"/>
      <c r="F2318"/>
      <c r="G2318"/>
      <c r="H2318"/>
      <c r="I2318"/>
      <c r="J2318"/>
      <c r="K2318"/>
    </row>
    <row r="2319" spans="1:11" x14ac:dyDescent="0.3">
      <c r="A2319"/>
      <c r="B2319"/>
      <c r="C2319"/>
      <c r="D2319"/>
      <c r="E2319"/>
      <c r="F2319"/>
      <c r="G2319"/>
      <c r="H2319"/>
      <c r="I2319"/>
      <c r="J2319"/>
      <c r="K2319"/>
    </row>
    <row r="2320" spans="1:11" x14ac:dyDescent="0.3">
      <c r="A2320"/>
      <c r="B2320"/>
      <c r="C2320"/>
      <c r="D2320"/>
      <c r="E2320"/>
      <c r="F2320"/>
      <c r="G2320"/>
      <c r="H2320"/>
      <c r="I2320"/>
      <c r="J2320"/>
      <c r="K2320"/>
    </row>
    <row r="2321" spans="1:11" x14ac:dyDescent="0.3">
      <c r="A2321"/>
      <c r="B2321"/>
      <c r="C2321"/>
      <c r="D2321"/>
      <c r="E2321"/>
      <c r="F2321"/>
      <c r="G2321"/>
      <c r="H2321"/>
      <c r="I2321"/>
      <c r="J2321"/>
      <c r="K2321"/>
    </row>
    <row r="2322" spans="1:11" x14ac:dyDescent="0.3">
      <c r="A2322"/>
      <c r="B2322"/>
      <c r="C2322"/>
      <c r="D2322"/>
      <c r="E2322"/>
      <c r="F2322"/>
      <c r="G2322"/>
      <c r="H2322"/>
      <c r="I2322"/>
      <c r="J2322"/>
      <c r="K2322"/>
    </row>
    <row r="2323" spans="1:11" x14ac:dyDescent="0.3">
      <c r="A2323"/>
      <c r="B2323"/>
      <c r="C2323"/>
      <c r="D2323"/>
      <c r="E2323"/>
      <c r="F2323"/>
      <c r="G2323"/>
      <c r="H2323"/>
      <c r="I2323"/>
      <c r="J2323"/>
      <c r="K2323"/>
    </row>
    <row r="2324" spans="1:11" x14ac:dyDescent="0.3">
      <c r="A2324"/>
      <c r="B2324"/>
      <c r="C2324"/>
      <c r="D2324"/>
      <c r="E2324"/>
      <c r="F2324"/>
      <c r="G2324"/>
      <c r="H2324"/>
      <c r="I2324"/>
      <c r="J2324"/>
      <c r="K2324"/>
    </row>
    <row r="2325" spans="1:11" x14ac:dyDescent="0.3">
      <c r="A2325"/>
      <c r="B2325"/>
      <c r="C2325"/>
      <c r="D2325"/>
      <c r="E2325"/>
      <c r="F2325"/>
      <c r="G2325"/>
      <c r="H2325"/>
      <c r="I2325"/>
      <c r="J2325"/>
      <c r="K2325"/>
    </row>
    <row r="2326" spans="1:11" x14ac:dyDescent="0.3">
      <c r="A2326"/>
      <c r="B2326"/>
      <c r="C2326"/>
      <c r="D2326"/>
      <c r="E2326"/>
      <c r="F2326"/>
      <c r="G2326"/>
      <c r="H2326"/>
      <c r="I2326"/>
      <c r="J2326"/>
      <c r="K2326"/>
    </row>
    <row r="2327" spans="1:11" x14ac:dyDescent="0.3">
      <c r="A2327"/>
      <c r="B2327"/>
      <c r="C2327"/>
      <c r="D2327"/>
      <c r="E2327"/>
      <c r="F2327"/>
      <c r="G2327"/>
      <c r="H2327"/>
      <c r="I2327"/>
      <c r="J2327"/>
      <c r="K2327"/>
    </row>
    <row r="2328" spans="1:11" x14ac:dyDescent="0.3">
      <c r="A2328"/>
      <c r="B2328"/>
      <c r="C2328"/>
      <c r="D2328"/>
      <c r="E2328"/>
      <c r="F2328"/>
      <c r="G2328"/>
      <c r="H2328"/>
      <c r="I2328"/>
      <c r="J2328"/>
      <c r="K2328"/>
    </row>
    <row r="2329" spans="1:11" x14ac:dyDescent="0.3">
      <c r="A2329"/>
      <c r="B2329"/>
      <c r="C2329"/>
      <c r="D2329"/>
      <c r="E2329"/>
      <c r="F2329"/>
      <c r="G2329"/>
      <c r="H2329"/>
      <c r="I2329"/>
      <c r="J2329"/>
      <c r="K2329"/>
    </row>
    <row r="2330" spans="1:11" x14ac:dyDescent="0.3">
      <c r="A2330"/>
      <c r="B2330"/>
      <c r="C2330"/>
      <c r="D2330"/>
      <c r="E2330"/>
      <c r="F2330"/>
      <c r="G2330"/>
      <c r="H2330"/>
      <c r="I2330"/>
      <c r="J2330"/>
      <c r="K2330"/>
    </row>
    <row r="2331" spans="1:11" x14ac:dyDescent="0.3">
      <c r="A2331"/>
      <c r="B2331"/>
      <c r="C2331"/>
      <c r="D2331"/>
      <c r="E2331"/>
      <c r="F2331"/>
      <c r="G2331"/>
      <c r="H2331"/>
      <c r="I2331"/>
      <c r="J2331"/>
      <c r="K2331"/>
    </row>
    <row r="2332" spans="1:11" x14ac:dyDescent="0.3">
      <c r="A2332"/>
      <c r="B2332"/>
      <c r="C2332"/>
      <c r="D2332"/>
      <c r="E2332"/>
      <c r="F2332"/>
      <c r="G2332"/>
      <c r="H2332"/>
      <c r="I2332"/>
      <c r="J2332"/>
      <c r="K2332"/>
    </row>
    <row r="2333" spans="1:11" x14ac:dyDescent="0.3">
      <c r="A2333"/>
      <c r="B2333"/>
      <c r="C2333"/>
      <c r="D2333"/>
      <c r="E2333"/>
      <c r="F2333"/>
      <c r="G2333"/>
      <c r="H2333"/>
      <c r="I2333"/>
      <c r="J2333"/>
      <c r="K2333"/>
    </row>
    <row r="2334" spans="1:11" x14ac:dyDescent="0.3">
      <c r="A2334"/>
      <c r="B2334"/>
      <c r="C2334"/>
      <c r="D2334"/>
      <c r="E2334"/>
      <c r="F2334"/>
      <c r="G2334"/>
      <c r="H2334"/>
      <c r="I2334"/>
      <c r="J2334"/>
      <c r="K2334"/>
    </row>
    <row r="2335" spans="1:11" x14ac:dyDescent="0.3">
      <c r="A2335"/>
      <c r="B2335"/>
      <c r="C2335"/>
      <c r="D2335"/>
      <c r="E2335"/>
      <c r="F2335"/>
      <c r="G2335"/>
      <c r="H2335"/>
      <c r="I2335"/>
      <c r="J2335"/>
      <c r="K2335"/>
    </row>
    <row r="2336" spans="1:11" x14ac:dyDescent="0.3">
      <c r="A2336"/>
      <c r="B2336"/>
      <c r="C2336"/>
      <c r="D2336"/>
      <c r="E2336"/>
      <c r="F2336"/>
      <c r="G2336"/>
      <c r="H2336"/>
      <c r="I2336"/>
      <c r="J2336"/>
      <c r="K2336"/>
    </row>
    <row r="2337" spans="1:11" x14ac:dyDescent="0.3">
      <c r="A2337"/>
      <c r="B2337"/>
      <c r="C2337"/>
      <c r="D2337"/>
      <c r="E2337"/>
      <c r="F2337"/>
      <c r="G2337"/>
      <c r="H2337"/>
      <c r="I2337"/>
      <c r="J2337"/>
      <c r="K2337"/>
    </row>
    <row r="2338" spans="1:11" x14ac:dyDescent="0.3">
      <c r="A2338"/>
      <c r="B2338"/>
      <c r="C2338"/>
      <c r="D2338"/>
      <c r="E2338"/>
      <c r="F2338"/>
      <c r="G2338"/>
      <c r="H2338"/>
      <c r="I2338"/>
      <c r="J2338"/>
      <c r="K2338"/>
    </row>
    <row r="2339" spans="1:11" x14ac:dyDescent="0.3">
      <c r="A2339"/>
      <c r="B2339"/>
      <c r="C2339"/>
      <c r="D2339"/>
      <c r="E2339"/>
      <c r="F2339"/>
      <c r="G2339"/>
      <c r="H2339"/>
      <c r="I2339"/>
      <c r="J2339"/>
      <c r="K2339"/>
    </row>
    <row r="2340" spans="1:11" x14ac:dyDescent="0.3">
      <c r="A2340"/>
      <c r="B2340"/>
      <c r="C2340"/>
      <c r="D2340"/>
      <c r="E2340"/>
      <c r="F2340"/>
      <c r="G2340"/>
      <c r="H2340"/>
      <c r="I2340"/>
      <c r="J2340"/>
      <c r="K2340"/>
    </row>
    <row r="2341" spans="1:11" x14ac:dyDescent="0.3">
      <c r="A2341"/>
      <c r="B2341"/>
      <c r="C2341"/>
      <c r="D2341"/>
      <c r="E2341"/>
      <c r="F2341"/>
      <c r="G2341"/>
      <c r="H2341"/>
      <c r="I2341"/>
      <c r="J2341"/>
      <c r="K2341"/>
    </row>
    <row r="2342" spans="1:11" x14ac:dyDescent="0.3">
      <c r="A2342"/>
      <c r="B2342"/>
      <c r="C2342"/>
      <c r="D2342"/>
      <c r="E2342"/>
      <c r="F2342"/>
      <c r="G2342"/>
      <c r="H2342"/>
      <c r="I2342"/>
      <c r="J2342"/>
      <c r="K2342"/>
    </row>
    <row r="2343" spans="1:11" x14ac:dyDescent="0.3">
      <c r="A2343"/>
      <c r="B2343"/>
      <c r="C2343"/>
      <c r="D2343"/>
      <c r="E2343"/>
      <c r="F2343"/>
      <c r="G2343"/>
      <c r="H2343"/>
      <c r="I2343"/>
      <c r="J2343"/>
      <c r="K2343"/>
    </row>
    <row r="2344" spans="1:11" x14ac:dyDescent="0.3">
      <c r="A2344"/>
      <c r="B2344"/>
      <c r="C2344"/>
      <c r="D2344"/>
      <c r="E2344"/>
      <c r="F2344"/>
      <c r="G2344"/>
      <c r="H2344"/>
      <c r="I2344"/>
      <c r="J2344"/>
      <c r="K2344"/>
    </row>
    <row r="2345" spans="1:11" x14ac:dyDescent="0.3">
      <c r="A2345"/>
      <c r="B2345"/>
      <c r="C2345"/>
      <c r="D2345"/>
      <c r="E2345"/>
      <c r="F2345"/>
      <c r="G2345"/>
      <c r="H2345"/>
      <c r="I2345"/>
      <c r="J2345"/>
      <c r="K2345"/>
    </row>
    <row r="2346" spans="1:11" x14ac:dyDescent="0.3">
      <c r="A2346"/>
      <c r="B2346"/>
      <c r="C2346"/>
      <c r="D2346"/>
      <c r="E2346"/>
      <c r="F2346"/>
      <c r="G2346"/>
      <c r="H2346"/>
      <c r="I2346"/>
      <c r="J2346"/>
      <c r="K2346"/>
    </row>
    <row r="2347" spans="1:11" x14ac:dyDescent="0.3">
      <c r="A2347"/>
      <c r="B2347"/>
      <c r="C2347"/>
      <c r="D2347"/>
      <c r="E2347"/>
      <c r="F2347"/>
      <c r="G2347"/>
      <c r="H2347"/>
      <c r="I2347"/>
      <c r="J2347"/>
      <c r="K2347"/>
    </row>
    <row r="2348" spans="1:11" x14ac:dyDescent="0.3">
      <c r="A2348"/>
      <c r="B2348"/>
      <c r="C2348"/>
      <c r="D2348"/>
      <c r="E2348"/>
      <c r="F2348"/>
      <c r="G2348"/>
      <c r="H2348"/>
      <c r="I2348"/>
      <c r="J2348"/>
      <c r="K2348"/>
    </row>
    <row r="2349" spans="1:11" x14ac:dyDescent="0.3">
      <c r="A2349"/>
      <c r="B2349"/>
      <c r="C2349"/>
      <c r="D2349"/>
      <c r="E2349"/>
      <c r="F2349"/>
      <c r="G2349"/>
      <c r="H2349"/>
      <c r="I2349"/>
      <c r="J2349"/>
      <c r="K2349"/>
    </row>
    <row r="2350" spans="1:11" x14ac:dyDescent="0.3">
      <c r="A2350"/>
      <c r="B2350"/>
      <c r="C2350"/>
      <c r="D2350"/>
      <c r="E2350"/>
      <c r="F2350"/>
      <c r="G2350"/>
      <c r="H2350"/>
      <c r="I2350"/>
      <c r="J2350"/>
      <c r="K2350"/>
    </row>
    <row r="2351" spans="1:11" x14ac:dyDescent="0.3">
      <c r="A2351"/>
      <c r="B2351"/>
      <c r="C2351"/>
      <c r="D2351"/>
      <c r="E2351"/>
      <c r="F2351"/>
      <c r="G2351"/>
      <c r="H2351"/>
      <c r="I2351"/>
      <c r="J2351"/>
      <c r="K2351"/>
    </row>
    <row r="2352" spans="1:11" x14ac:dyDescent="0.3">
      <c r="A2352"/>
      <c r="B2352"/>
      <c r="C2352"/>
      <c r="D2352"/>
      <c r="E2352"/>
      <c r="F2352"/>
      <c r="G2352"/>
      <c r="H2352"/>
      <c r="I2352"/>
      <c r="J2352"/>
      <c r="K2352"/>
    </row>
    <row r="2353" spans="1:11" x14ac:dyDescent="0.3">
      <c r="A2353"/>
      <c r="B2353"/>
      <c r="C2353"/>
      <c r="D2353"/>
      <c r="E2353"/>
      <c r="F2353"/>
      <c r="G2353"/>
      <c r="H2353"/>
      <c r="I2353"/>
      <c r="J2353"/>
      <c r="K2353"/>
    </row>
    <row r="2354" spans="1:11" x14ac:dyDescent="0.3">
      <c r="A2354"/>
      <c r="B2354"/>
      <c r="C2354"/>
      <c r="D2354"/>
      <c r="E2354"/>
      <c r="F2354"/>
      <c r="G2354"/>
      <c r="H2354"/>
      <c r="I2354"/>
      <c r="J2354"/>
      <c r="K2354"/>
    </row>
    <row r="2355" spans="1:11" x14ac:dyDescent="0.3">
      <c r="A2355"/>
      <c r="B2355"/>
      <c r="C2355"/>
      <c r="D2355"/>
      <c r="E2355"/>
      <c r="F2355"/>
      <c r="G2355"/>
      <c r="H2355"/>
      <c r="I2355"/>
      <c r="J2355"/>
      <c r="K2355"/>
    </row>
    <row r="2356" spans="1:11" x14ac:dyDescent="0.3">
      <c r="A2356"/>
      <c r="B2356"/>
      <c r="C2356"/>
      <c r="D2356"/>
      <c r="E2356"/>
      <c r="F2356"/>
      <c r="G2356"/>
      <c r="H2356"/>
      <c r="I2356"/>
      <c r="J2356"/>
      <c r="K2356"/>
    </row>
    <row r="2357" spans="1:11" x14ac:dyDescent="0.3">
      <c r="A2357"/>
      <c r="B2357"/>
      <c r="C2357"/>
      <c r="D2357"/>
      <c r="E2357"/>
      <c r="F2357"/>
      <c r="G2357"/>
      <c r="H2357"/>
      <c r="I2357"/>
      <c r="J2357"/>
      <c r="K2357"/>
    </row>
    <row r="2358" spans="1:11" x14ac:dyDescent="0.3">
      <c r="A2358"/>
      <c r="B2358"/>
      <c r="C2358"/>
      <c r="D2358"/>
      <c r="E2358"/>
      <c r="F2358"/>
      <c r="G2358"/>
      <c r="H2358"/>
      <c r="I2358"/>
      <c r="J2358"/>
      <c r="K2358"/>
    </row>
    <row r="2359" spans="1:11" x14ac:dyDescent="0.3">
      <c r="A2359"/>
      <c r="B2359"/>
      <c r="C2359"/>
      <c r="D2359"/>
      <c r="E2359"/>
      <c r="F2359"/>
      <c r="G2359"/>
      <c r="H2359"/>
      <c r="I2359"/>
      <c r="J2359"/>
      <c r="K2359"/>
    </row>
    <row r="2360" spans="1:11" x14ac:dyDescent="0.3">
      <c r="A2360"/>
      <c r="B2360"/>
      <c r="C2360"/>
      <c r="D2360"/>
      <c r="E2360"/>
      <c r="F2360"/>
      <c r="G2360"/>
      <c r="H2360"/>
      <c r="I2360"/>
      <c r="J2360"/>
      <c r="K2360"/>
    </row>
    <row r="2361" spans="1:11" x14ac:dyDescent="0.3">
      <c r="A2361"/>
      <c r="B2361"/>
      <c r="C2361"/>
      <c r="D2361"/>
      <c r="E2361"/>
      <c r="F2361"/>
      <c r="G2361"/>
      <c r="H2361"/>
      <c r="I2361"/>
      <c r="J2361"/>
      <c r="K2361"/>
    </row>
    <row r="2362" spans="1:11" x14ac:dyDescent="0.3">
      <c r="A2362"/>
      <c r="B2362"/>
      <c r="C2362"/>
      <c r="D2362"/>
      <c r="E2362"/>
      <c r="F2362"/>
      <c r="G2362"/>
      <c r="H2362"/>
      <c r="I2362"/>
      <c r="J2362"/>
      <c r="K2362"/>
    </row>
    <row r="2363" spans="1:11" x14ac:dyDescent="0.3">
      <c r="A2363"/>
      <c r="B2363"/>
      <c r="C2363"/>
      <c r="D2363"/>
      <c r="E2363"/>
      <c r="F2363"/>
      <c r="G2363"/>
      <c r="H2363"/>
      <c r="I2363"/>
      <c r="J2363"/>
      <c r="K2363"/>
    </row>
    <row r="2364" spans="1:11" x14ac:dyDescent="0.3">
      <c r="A2364"/>
      <c r="B2364"/>
      <c r="C2364"/>
      <c r="D2364"/>
      <c r="E2364"/>
      <c r="F2364"/>
      <c r="G2364"/>
      <c r="H2364"/>
      <c r="I2364"/>
      <c r="J2364"/>
      <c r="K2364"/>
    </row>
    <row r="2365" spans="1:11" x14ac:dyDescent="0.3">
      <c r="A2365"/>
      <c r="B2365"/>
      <c r="C2365"/>
      <c r="D2365"/>
      <c r="E2365"/>
      <c r="F2365"/>
      <c r="G2365"/>
      <c r="H2365"/>
      <c r="I2365"/>
      <c r="J2365"/>
      <c r="K2365"/>
    </row>
    <row r="2366" spans="1:11" x14ac:dyDescent="0.3">
      <c r="A2366"/>
      <c r="B2366"/>
      <c r="C2366"/>
      <c r="D2366"/>
      <c r="E2366"/>
      <c r="F2366"/>
      <c r="G2366"/>
      <c r="H2366"/>
      <c r="I2366"/>
      <c r="J2366"/>
      <c r="K2366"/>
    </row>
    <row r="2367" spans="1:11" x14ac:dyDescent="0.3">
      <c r="A2367"/>
      <c r="B2367"/>
      <c r="C2367"/>
      <c r="D2367"/>
      <c r="E2367"/>
      <c r="F2367"/>
      <c r="G2367"/>
      <c r="H2367"/>
      <c r="I2367"/>
      <c r="J2367"/>
      <c r="K2367"/>
    </row>
    <row r="2368" spans="1:11" x14ac:dyDescent="0.3">
      <c r="A2368"/>
      <c r="B2368"/>
      <c r="C2368"/>
      <c r="D2368"/>
      <c r="E2368"/>
      <c r="F2368"/>
      <c r="G2368"/>
      <c r="H2368"/>
      <c r="I2368"/>
      <c r="J2368"/>
      <c r="K2368"/>
    </row>
    <row r="2369" spans="1:11" x14ac:dyDescent="0.3">
      <c r="A2369"/>
      <c r="B2369"/>
      <c r="C2369"/>
      <c r="D2369"/>
      <c r="E2369"/>
      <c r="F2369"/>
      <c r="G2369"/>
      <c r="H2369"/>
      <c r="I2369"/>
      <c r="J2369"/>
      <c r="K2369"/>
    </row>
    <row r="2370" spans="1:11" x14ac:dyDescent="0.3">
      <c r="A2370"/>
      <c r="B2370"/>
      <c r="C2370"/>
      <c r="D2370"/>
      <c r="E2370"/>
      <c r="F2370"/>
      <c r="G2370"/>
      <c r="H2370"/>
      <c r="I2370"/>
      <c r="J2370"/>
      <c r="K2370"/>
    </row>
    <row r="2371" spans="1:11" x14ac:dyDescent="0.3">
      <c r="A2371"/>
      <c r="B2371"/>
      <c r="C2371"/>
      <c r="D2371"/>
      <c r="E2371"/>
      <c r="F2371"/>
      <c r="G2371"/>
      <c r="H2371"/>
      <c r="I2371"/>
      <c r="J2371"/>
      <c r="K2371"/>
    </row>
    <row r="2372" spans="1:11" x14ac:dyDescent="0.3">
      <c r="A2372"/>
      <c r="B2372"/>
      <c r="C2372"/>
      <c r="D2372"/>
      <c r="E2372"/>
      <c r="F2372"/>
      <c r="G2372"/>
      <c r="H2372"/>
      <c r="I2372"/>
      <c r="J2372"/>
      <c r="K2372"/>
    </row>
    <row r="2373" spans="1:11" x14ac:dyDescent="0.3">
      <c r="A2373"/>
      <c r="B2373"/>
      <c r="C2373"/>
      <c r="D2373"/>
      <c r="E2373"/>
      <c r="F2373"/>
      <c r="G2373"/>
      <c r="H2373"/>
      <c r="I2373"/>
      <c r="J2373"/>
      <c r="K2373"/>
    </row>
    <row r="2374" spans="1:11" x14ac:dyDescent="0.3">
      <c r="A2374"/>
      <c r="B2374"/>
      <c r="C2374"/>
      <c r="D2374"/>
      <c r="E2374"/>
      <c r="F2374"/>
      <c r="G2374"/>
      <c r="H2374"/>
      <c r="I2374"/>
      <c r="J2374"/>
      <c r="K2374"/>
    </row>
    <row r="2375" spans="1:11" x14ac:dyDescent="0.3">
      <c r="A2375"/>
      <c r="B2375"/>
      <c r="C2375"/>
      <c r="D2375"/>
      <c r="E2375"/>
      <c r="F2375"/>
      <c r="G2375"/>
      <c r="H2375"/>
      <c r="I2375"/>
      <c r="J2375"/>
      <c r="K2375"/>
    </row>
    <row r="2376" spans="1:11" x14ac:dyDescent="0.3">
      <c r="A2376"/>
      <c r="B2376"/>
      <c r="C2376"/>
      <c r="D2376"/>
      <c r="E2376"/>
      <c r="F2376"/>
      <c r="G2376"/>
      <c r="H2376"/>
      <c r="I2376"/>
      <c r="J2376"/>
      <c r="K2376"/>
    </row>
    <row r="2377" spans="1:11" x14ac:dyDescent="0.3">
      <c r="A2377"/>
      <c r="B2377"/>
      <c r="C2377"/>
      <c r="D2377"/>
      <c r="E2377"/>
      <c r="F2377"/>
      <c r="G2377"/>
      <c r="H2377"/>
      <c r="I2377"/>
      <c r="J2377"/>
      <c r="K2377"/>
    </row>
    <row r="2378" spans="1:11" x14ac:dyDescent="0.3">
      <c r="A2378"/>
      <c r="B2378"/>
      <c r="C2378"/>
      <c r="D2378"/>
      <c r="E2378"/>
      <c r="F2378"/>
      <c r="G2378"/>
      <c r="H2378"/>
      <c r="I2378"/>
      <c r="J2378"/>
      <c r="K2378"/>
    </row>
    <row r="2379" spans="1:11" x14ac:dyDescent="0.3">
      <c r="A2379"/>
      <c r="B2379"/>
      <c r="C2379"/>
      <c r="D2379"/>
      <c r="E2379"/>
      <c r="F2379"/>
      <c r="G2379"/>
      <c r="H2379"/>
      <c r="I2379"/>
      <c r="J2379"/>
      <c r="K2379"/>
    </row>
    <row r="2380" spans="1:11" x14ac:dyDescent="0.3">
      <c r="A2380"/>
      <c r="B2380"/>
      <c r="C2380"/>
      <c r="D2380"/>
      <c r="E2380"/>
      <c r="F2380"/>
      <c r="G2380"/>
      <c r="H2380"/>
      <c r="I2380"/>
      <c r="J2380"/>
      <c r="K2380"/>
    </row>
    <row r="2381" spans="1:11" x14ac:dyDescent="0.3">
      <c r="A2381"/>
      <c r="B2381"/>
      <c r="C2381"/>
      <c r="D2381"/>
      <c r="E2381"/>
      <c r="F2381"/>
      <c r="G2381"/>
      <c r="H2381"/>
      <c r="I2381"/>
      <c r="J2381"/>
      <c r="K2381"/>
    </row>
    <row r="2382" spans="1:11" x14ac:dyDescent="0.3">
      <c r="A2382"/>
      <c r="B2382"/>
      <c r="C2382"/>
      <c r="D2382"/>
      <c r="E2382"/>
      <c r="F2382"/>
      <c r="G2382"/>
      <c r="H2382"/>
      <c r="I2382"/>
      <c r="J2382"/>
      <c r="K2382"/>
    </row>
    <row r="2383" spans="1:11" x14ac:dyDescent="0.3">
      <c r="A2383"/>
      <c r="B2383"/>
      <c r="C2383"/>
      <c r="D2383"/>
      <c r="E2383"/>
      <c r="F2383"/>
      <c r="G2383"/>
      <c r="H2383"/>
      <c r="I2383"/>
      <c r="J2383"/>
      <c r="K2383"/>
    </row>
    <row r="2384" spans="1:11" x14ac:dyDescent="0.3">
      <c r="A2384"/>
      <c r="B2384"/>
      <c r="C2384"/>
      <c r="D2384"/>
      <c r="E2384"/>
      <c r="F2384"/>
      <c r="G2384"/>
      <c r="H2384"/>
      <c r="I2384"/>
      <c r="J2384"/>
      <c r="K2384"/>
    </row>
    <row r="2385" spans="1:11" x14ac:dyDescent="0.3">
      <c r="A2385"/>
      <c r="B2385"/>
      <c r="C2385"/>
      <c r="D2385"/>
      <c r="E2385"/>
      <c r="F2385"/>
      <c r="G2385"/>
      <c r="H2385"/>
      <c r="I2385"/>
      <c r="J2385"/>
      <c r="K2385"/>
    </row>
    <row r="2386" spans="1:11" x14ac:dyDescent="0.3">
      <c r="A2386"/>
      <c r="B2386"/>
      <c r="C2386"/>
      <c r="D2386"/>
      <c r="E2386"/>
      <c r="F2386"/>
      <c r="G2386"/>
      <c r="H2386"/>
      <c r="I2386"/>
      <c r="J2386"/>
      <c r="K2386"/>
    </row>
    <row r="2387" spans="1:11" x14ac:dyDescent="0.3">
      <c r="A2387"/>
      <c r="B2387"/>
      <c r="C2387"/>
      <c r="D2387"/>
      <c r="E2387"/>
      <c r="F2387"/>
      <c r="G2387"/>
      <c r="H2387"/>
      <c r="I2387"/>
      <c r="J2387"/>
      <c r="K2387"/>
    </row>
    <row r="2388" spans="1:11" x14ac:dyDescent="0.3">
      <c r="A2388"/>
      <c r="B2388"/>
      <c r="C2388"/>
      <c r="D2388"/>
      <c r="E2388"/>
      <c r="F2388"/>
      <c r="G2388"/>
      <c r="H2388"/>
      <c r="I2388"/>
      <c r="J2388"/>
      <c r="K2388"/>
    </row>
    <row r="2389" spans="1:11" x14ac:dyDescent="0.3">
      <c r="A2389"/>
      <c r="B2389"/>
      <c r="C2389"/>
      <c r="D2389"/>
      <c r="E2389"/>
      <c r="F2389"/>
      <c r="G2389"/>
      <c r="H2389"/>
      <c r="I2389"/>
      <c r="J2389"/>
      <c r="K2389"/>
    </row>
    <row r="2390" spans="1:11" x14ac:dyDescent="0.3">
      <c r="A2390"/>
      <c r="B2390"/>
      <c r="C2390"/>
      <c r="D2390"/>
      <c r="E2390"/>
      <c r="F2390"/>
      <c r="G2390"/>
      <c r="H2390"/>
      <c r="I2390"/>
      <c r="J2390"/>
      <c r="K2390"/>
    </row>
    <row r="2391" spans="1:11" x14ac:dyDescent="0.3">
      <c r="A2391"/>
      <c r="B2391"/>
      <c r="C2391"/>
      <c r="D2391"/>
      <c r="E2391"/>
      <c r="F2391"/>
      <c r="G2391"/>
      <c r="H2391"/>
      <c r="I2391"/>
      <c r="J2391"/>
      <c r="K2391"/>
    </row>
    <row r="2392" spans="1:11" x14ac:dyDescent="0.3">
      <c r="A2392"/>
      <c r="B2392"/>
      <c r="C2392"/>
      <c r="D2392"/>
      <c r="E2392"/>
      <c r="F2392"/>
      <c r="G2392"/>
      <c r="H2392"/>
      <c r="I2392"/>
      <c r="J2392"/>
      <c r="K2392"/>
    </row>
    <row r="2393" spans="1:11" x14ac:dyDescent="0.3">
      <c r="A2393"/>
      <c r="B2393"/>
      <c r="C2393"/>
      <c r="D2393"/>
      <c r="E2393"/>
      <c r="F2393"/>
      <c r="G2393"/>
      <c r="H2393"/>
      <c r="I2393"/>
      <c r="J2393"/>
      <c r="K2393"/>
    </row>
    <row r="2394" spans="1:11" x14ac:dyDescent="0.3">
      <c r="A2394"/>
      <c r="B2394"/>
      <c r="C2394"/>
      <c r="D2394"/>
      <c r="E2394"/>
      <c r="F2394"/>
      <c r="G2394"/>
      <c r="H2394"/>
      <c r="I2394"/>
      <c r="J2394"/>
      <c r="K2394"/>
    </row>
    <row r="2395" spans="1:11" x14ac:dyDescent="0.3">
      <c r="A2395"/>
      <c r="B2395"/>
      <c r="C2395"/>
      <c r="D2395"/>
      <c r="E2395"/>
      <c r="F2395"/>
      <c r="G2395"/>
      <c r="H2395"/>
      <c r="I2395"/>
      <c r="J2395"/>
      <c r="K2395"/>
    </row>
    <row r="2396" spans="1:11" x14ac:dyDescent="0.3">
      <c r="A2396"/>
      <c r="B2396"/>
      <c r="C2396"/>
      <c r="D2396"/>
      <c r="E2396"/>
      <c r="F2396"/>
      <c r="G2396"/>
      <c r="H2396"/>
      <c r="I2396"/>
      <c r="J2396"/>
      <c r="K2396"/>
    </row>
    <row r="2397" spans="1:11" x14ac:dyDescent="0.3">
      <c r="A2397"/>
      <c r="B2397"/>
      <c r="C2397"/>
      <c r="D2397"/>
      <c r="E2397"/>
      <c r="F2397"/>
      <c r="G2397"/>
      <c r="H2397"/>
      <c r="I2397"/>
      <c r="J2397"/>
      <c r="K2397"/>
    </row>
    <row r="2398" spans="1:11" x14ac:dyDescent="0.3">
      <c r="A2398"/>
      <c r="B2398"/>
      <c r="C2398"/>
      <c r="D2398"/>
      <c r="E2398"/>
      <c r="F2398"/>
      <c r="G2398"/>
      <c r="H2398"/>
      <c r="I2398"/>
      <c r="J2398"/>
      <c r="K2398"/>
    </row>
    <row r="2399" spans="1:11" x14ac:dyDescent="0.3">
      <c r="A2399"/>
      <c r="B2399"/>
      <c r="C2399"/>
      <c r="D2399"/>
      <c r="E2399"/>
      <c r="F2399"/>
      <c r="G2399"/>
      <c r="H2399"/>
      <c r="I2399"/>
      <c r="J2399"/>
      <c r="K2399"/>
    </row>
    <row r="2400" spans="1:11" x14ac:dyDescent="0.3">
      <c r="A2400"/>
      <c r="B2400"/>
      <c r="C2400"/>
      <c r="D2400"/>
      <c r="E2400"/>
      <c r="F2400"/>
      <c r="G2400"/>
      <c r="H2400"/>
      <c r="I2400"/>
      <c r="J2400"/>
      <c r="K2400"/>
    </row>
    <row r="2401" spans="1:11" x14ac:dyDescent="0.3">
      <c r="A2401"/>
      <c r="B2401"/>
      <c r="C2401"/>
      <c r="D2401"/>
      <c r="E2401"/>
      <c r="F2401"/>
      <c r="G2401"/>
      <c r="H2401"/>
      <c r="I2401"/>
      <c r="J2401"/>
      <c r="K2401"/>
    </row>
    <row r="2402" spans="1:11" x14ac:dyDescent="0.3">
      <c r="A2402"/>
      <c r="B2402"/>
      <c r="C2402"/>
      <c r="D2402"/>
      <c r="E2402"/>
      <c r="F2402"/>
      <c r="G2402"/>
      <c r="H2402"/>
      <c r="I2402"/>
      <c r="J2402"/>
      <c r="K2402"/>
    </row>
    <row r="2403" spans="1:11" x14ac:dyDescent="0.3">
      <c r="A2403"/>
      <c r="B2403"/>
      <c r="C2403"/>
      <c r="D2403"/>
      <c r="E2403"/>
      <c r="F2403"/>
      <c r="G2403"/>
      <c r="H2403"/>
      <c r="I2403"/>
      <c r="J2403"/>
      <c r="K2403"/>
    </row>
    <row r="2404" spans="1:11" x14ac:dyDescent="0.3">
      <c r="A2404"/>
      <c r="B2404"/>
      <c r="C2404"/>
      <c r="D2404"/>
      <c r="E2404"/>
      <c r="F2404"/>
      <c r="G2404"/>
      <c r="H2404"/>
      <c r="I2404"/>
      <c r="J2404"/>
      <c r="K2404"/>
    </row>
    <row r="2405" spans="1:11" x14ac:dyDescent="0.3">
      <c r="A2405"/>
      <c r="B2405"/>
      <c r="C2405"/>
      <c r="D2405"/>
      <c r="E2405"/>
      <c r="F2405"/>
      <c r="G2405"/>
      <c r="H2405"/>
      <c r="I2405"/>
      <c r="J2405"/>
      <c r="K2405"/>
    </row>
    <row r="2406" spans="1:11" x14ac:dyDescent="0.3">
      <c r="A2406"/>
      <c r="B2406"/>
      <c r="C2406"/>
      <c r="D2406"/>
      <c r="E2406"/>
      <c r="F2406"/>
      <c r="G2406"/>
      <c r="H2406"/>
      <c r="I2406"/>
      <c r="J2406"/>
      <c r="K2406"/>
    </row>
    <row r="2407" spans="1:11" x14ac:dyDescent="0.3">
      <c r="A2407"/>
      <c r="B2407"/>
      <c r="C2407"/>
      <c r="D2407"/>
      <c r="E2407"/>
      <c r="F2407"/>
      <c r="G2407"/>
      <c r="H2407"/>
      <c r="I2407"/>
      <c r="J2407"/>
      <c r="K2407"/>
    </row>
    <row r="2408" spans="1:11" x14ac:dyDescent="0.3">
      <c r="A2408"/>
      <c r="B2408"/>
      <c r="C2408"/>
      <c r="D2408"/>
      <c r="E2408"/>
      <c r="F2408"/>
      <c r="G2408"/>
      <c r="H2408"/>
      <c r="I2408"/>
      <c r="J2408"/>
      <c r="K2408"/>
    </row>
    <row r="2409" spans="1:11" x14ac:dyDescent="0.3">
      <c r="A2409"/>
      <c r="B2409"/>
      <c r="C2409"/>
      <c r="D2409"/>
      <c r="E2409"/>
      <c r="F2409"/>
      <c r="G2409"/>
      <c r="H2409"/>
      <c r="I2409"/>
      <c r="J2409"/>
      <c r="K2409"/>
    </row>
    <row r="2410" spans="1:11" x14ac:dyDescent="0.3">
      <c r="A2410"/>
      <c r="B2410"/>
      <c r="C2410"/>
      <c r="D2410"/>
      <c r="E2410"/>
      <c r="F2410"/>
      <c r="G2410"/>
      <c r="H2410"/>
      <c r="I2410"/>
      <c r="J2410"/>
      <c r="K2410"/>
    </row>
    <row r="2411" spans="1:11" x14ac:dyDescent="0.3">
      <c r="A2411"/>
      <c r="B2411"/>
      <c r="C2411"/>
      <c r="D2411"/>
      <c r="E2411"/>
      <c r="F2411"/>
      <c r="G2411"/>
      <c r="H2411"/>
      <c r="I2411"/>
      <c r="J2411"/>
      <c r="K2411"/>
    </row>
    <row r="2412" spans="1:11" x14ac:dyDescent="0.3">
      <c r="A2412"/>
      <c r="B2412"/>
      <c r="C2412"/>
      <c r="D2412"/>
      <c r="E2412"/>
      <c r="F2412"/>
      <c r="G2412"/>
      <c r="H2412"/>
      <c r="I2412"/>
      <c r="J2412"/>
      <c r="K2412"/>
    </row>
    <row r="2413" spans="1:11" x14ac:dyDescent="0.3">
      <c r="A2413"/>
      <c r="B2413"/>
      <c r="C2413"/>
      <c r="D2413"/>
      <c r="E2413"/>
      <c r="F2413"/>
      <c r="G2413"/>
      <c r="H2413"/>
      <c r="I2413"/>
      <c r="J2413"/>
      <c r="K2413"/>
    </row>
    <row r="2414" spans="1:11" x14ac:dyDescent="0.3">
      <c r="A2414"/>
      <c r="B2414"/>
      <c r="C2414"/>
      <c r="D2414"/>
      <c r="E2414"/>
      <c r="F2414"/>
      <c r="G2414"/>
      <c r="H2414"/>
      <c r="I2414"/>
      <c r="J2414"/>
      <c r="K2414"/>
    </row>
    <row r="2415" spans="1:11" x14ac:dyDescent="0.3">
      <c r="A2415"/>
      <c r="B2415"/>
      <c r="C2415"/>
      <c r="D2415"/>
      <c r="E2415"/>
      <c r="F2415"/>
      <c r="G2415"/>
      <c r="H2415"/>
      <c r="I2415"/>
      <c r="J2415"/>
      <c r="K2415"/>
    </row>
    <row r="2416" spans="1:11" x14ac:dyDescent="0.3">
      <c r="A2416"/>
      <c r="B2416"/>
      <c r="C2416"/>
      <c r="D2416"/>
      <c r="E2416"/>
      <c r="F2416"/>
      <c r="G2416"/>
      <c r="H2416"/>
      <c r="I2416"/>
      <c r="J2416"/>
      <c r="K2416"/>
    </row>
    <row r="2417" spans="1:11" x14ac:dyDescent="0.3">
      <c r="A2417"/>
      <c r="B2417"/>
      <c r="C2417"/>
      <c r="D2417"/>
      <c r="E2417"/>
      <c r="F2417"/>
      <c r="G2417"/>
      <c r="H2417"/>
      <c r="I2417"/>
      <c r="J2417"/>
      <c r="K2417"/>
    </row>
    <row r="2418" spans="1:11" x14ac:dyDescent="0.3">
      <c r="A2418"/>
      <c r="B2418"/>
      <c r="C2418"/>
      <c r="D2418"/>
      <c r="E2418"/>
      <c r="F2418"/>
      <c r="G2418"/>
      <c r="H2418"/>
      <c r="I2418"/>
      <c r="J2418"/>
      <c r="K2418"/>
    </row>
    <row r="2419" spans="1:11" x14ac:dyDescent="0.3">
      <c r="A2419"/>
      <c r="B2419"/>
      <c r="C2419"/>
      <c r="D2419"/>
      <c r="E2419"/>
      <c r="F2419"/>
      <c r="G2419"/>
      <c r="H2419"/>
      <c r="I2419"/>
      <c r="J2419"/>
      <c r="K2419"/>
    </row>
    <row r="2420" spans="1:11" x14ac:dyDescent="0.3">
      <c r="A2420"/>
      <c r="B2420"/>
      <c r="C2420"/>
      <c r="D2420"/>
      <c r="E2420"/>
      <c r="F2420"/>
      <c r="G2420"/>
      <c r="H2420"/>
      <c r="I2420"/>
      <c r="J2420"/>
      <c r="K2420"/>
    </row>
    <row r="2421" spans="1:11" x14ac:dyDescent="0.3">
      <c r="A2421"/>
      <c r="B2421"/>
      <c r="C2421"/>
      <c r="D2421"/>
      <c r="E2421"/>
      <c r="F2421"/>
      <c r="G2421"/>
      <c r="H2421"/>
      <c r="I2421"/>
      <c r="J2421"/>
      <c r="K2421"/>
    </row>
    <row r="2422" spans="1:11" x14ac:dyDescent="0.3">
      <c r="A2422"/>
      <c r="B2422"/>
      <c r="C2422"/>
      <c r="D2422"/>
      <c r="E2422"/>
      <c r="F2422"/>
      <c r="G2422"/>
      <c r="H2422"/>
      <c r="I2422"/>
      <c r="J2422"/>
      <c r="K2422"/>
    </row>
    <row r="2423" spans="1:11" x14ac:dyDescent="0.3">
      <c r="A2423"/>
      <c r="B2423"/>
      <c r="C2423"/>
      <c r="D2423"/>
      <c r="E2423"/>
      <c r="F2423"/>
      <c r="G2423"/>
      <c r="H2423"/>
      <c r="I2423"/>
      <c r="J2423"/>
      <c r="K2423"/>
    </row>
    <row r="2424" spans="1:11" x14ac:dyDescent="0.3">
      <c r="A2424"/>
      <c r="B2424"/>
      <c r="C2424"/>
      <c r="D2424"/>
      <c r="E2424"/>
      <c r="F2424"/>
      <c r="G2424"/>
      <c r="H2424"/>
      <c r="I2424"/>
      <c r="J2424"/>
      <c r="K2424"/>
    </row>
    <row r="2425" spans="1:11" x14ac:dyDescent="0.3">
      <c r="A2425"/>
      <c r="B2425"/>
      <c r="C2425"/>
      <c r="D2425"/>
      <c r="E2425"/>
      <c r="F2425"/>
      <c r="G2425"/>
      <c r="H2425"/>
      <c r="I2425"/>
      <c r="J2425"/>
      <c r="K2425"/>
    </row>
    <row r="2426" spans="1:11" x14ac:dyDescent="0.3">
      <c r="A2426"/>
      <c r="B2426"/>
      <c r="C2426"/>
      <c r="D2426"/>
      <c r="E2426"/>
      <c r="F2426"/>
      <c r="G2426"/>
      <c r="H2426"/>
      <c r="I2426"/>
      <c r="J2426"/>
      <c r="K2426"/>
    </row>
    <row r="2427" spans="1:11" x14ac:dyDescent="0.3">
      <c r="A2427"/>
      <c r="B2427"/>
      <c r="C2427"/>
      <c r="D2427"/>
      <c r="E2427"/>
      <c r="F2427"/>
      <c r="G2427"/>
      <c r="H2427"/>
      <c r="I2427"/>
      <c r="J2427"/>
      <c r="K2427"/>
    </row>
    <row r="2428" spans="1:11" x14ac:dyDescent="0.3">
      <c r="A2428"/>
      <c r="B2428"/>
      <c r="C2428"/>
      <c r="D2428"/>
      <c r="E2428"/>
      <c r="F2428"/>
      <c r="G2428"/>
      <c r="H2428"/>
      <c r="I2428"/>
      <c r="J2428"/>
      <c r="K2428"/>
    </row>
    <row r="2429" spans="1:11" x14ac:dyDescent="0.3">
      <c r="A2429"/>
      <c r="B2429"/>
      <c r="C2429"/>
      <c r="D2429"/>
      <c r="E2429"/>
      <c r="F2429"/>
      <c r="G2429"/>
      <c r="H2429"/>
      <c r="I2429"/>
      <c r="J2429"/>
      <c r="K2429"/>
    </row>
    <row r="2430" spans="1:11" x14ac:dyDescent="0.3">
      <c r="A2430"/>
      <c r="B2430"/>
      <c r="C2430"/>
      <c r="D2430"/>
      <c r="E2430"/>
      <c r="F2430"/>
      <c r="G2430"/>
      <c r="H2430"/>
      <c r="I2430"/>
      <c r="J2430"/>
      <c r="K2430"/>
    </row>
    <row r="2431" spans="1:11" x14ac:dyDescent="0.3">
      <c r="A2431"/>
      <c r="B2431"/>
      <c r="C2431"/>
      <c r="D2431"/>
      <c r="E2431"/>
      <c r="F2431"/>
      <c r="G2431"/>
      <c r="H2431"/>
      <c r="I2431"/>
      <c r="J2431"/>
      <c r="K2431"/>
    </row>
    <row r="2432" spans="1:11" x14ac:dyDescent="0.3">
      <c r="A2432"/>
      <c r="B2432"/>
      <c r="C2432"/>
      <c r="D2432"/>
      <c r="E2432"/>
      <c r="F2432"/>
      <c r="G2432"/>
      <c r="H2432"/>
      <c r="I2432"/>
      <c r="J2432"/>
      <c r="K2432"/>
    </row>
    <row r="2433" spans="1:11" x14ac:dyDescent="0.3">
      <c r="A2433"/>
      <c r="B2433"/>
      <c r="C2433"/>
      <c r="D2433"/>
      <c r="E2433"/>
      <c r="F2433"/>
      <c r="G2433"/>
      <c r="H2433"/>
      <c r="I2433"/>
      <c r="J2433"/>
      <c r="K2433"/>
    </row>
    <row r="2434" spans="1:11" x14ac:dyDescent="0.3">
      <c r="A2434"/>
      <c r="B2434"/>
      <c r="C2434"/>
      <c r="D2434"/>
      <c r="E2434"/>
      <c r="F2434"/>
      <c r="G2434"/>
      <c r="H2434"/>
      <c r="I2434"/>
      <c r="J2434"/>
      <c r="K2434"/>
    </row>
    <row r="2435" spans="1:11" x14ac:dyDescent="0.3">
      <c r="A2435"/>
      <c r="B2435"/>
      <c r="C2435"/>
      <c r="D2435"/>
      <c r="E2435"/>
      <c r="F2435"/>
      <c r="G2435"/>
      <c r="H2435"/>
      <c r="I2435"/>
      <c r="J2435"/>
      <c r="K2435"/>
    </row>
    <row r="2436" spans="1:11" x14ac:dyDescent="0.3">
      <c r="A2436"/>
      <c r="B2436"/>
      <c r="C2436"/>
      <c r="D2436"/>
      <c r="E2436"/>
      <c r="F2436"/>
      <c r="G2436"/>
      <c r="H2436"/>
      <c r="I2436"/>
      <c r="J2436"/>
      <c r="K2436"/>
    </row>
    <row r="2437" spans="1:11" x14ac:dyDescent="0.3">
      <c r="A2437"/>
      <c r="B2437"/>
      <c r="C2437"/>
      <c r="D2437"/>
      <c r="E2437"/>
      <c r="F2437"/>
      <c r="G2437"/>
      <c r="H2437"/>
      <c r="I2437"/>
      <c r="J2437"/>
      <c r="K2437"/>
    </row>
    <row r="2438" spans="1:11" x14ac:dyDescent="0.3">
      <c r="A2438"/>
      <c r="B2438"/>
      <c r="C2438"/>
      <c r="D2438"/>
      <c r="E2438"/>
      <c r="F2438"/>
      <c r="G2438"/>
      <c r="H2438"/>
      <c r="I2438"/>
      <c r="J2438"/>
      <c r="K2438"/>
    </row>
    <row r="2439" spans="1:11" x14ac:dyDescent="0.3">
      <c r="A2439"/>
      <c r="B2439"/>
      <c r="C2439"/>
      <c r="D2439"/>
      <c r="E2439"/>
      <c r="F2439"/>
      <c r="G2439"/>
      <c r="H2439"/>
      <c r="I2439"/>
      <c r="J2439"/>
      <c r="K2439"/>
    </row>
    <row r="2440" spans="1:11" x14ac:dyDescent="0.3">
      <c r="A2440"/>
      <c r="B2440"/>
      <c r="C2440"/>
      <c r="D2440"/>
      <c r="E2440"/>
      <c r="F2440"/>
      <c r="G2440"/>
      <c r="H2440"/>
      <c r="I2440"/>
      <c r="J2440"/>
      <c r="K2440"/>
    </row>
    <row r="2441" spans="1:11" x14ac:dyDescent="0.3">
      <c r="A2441"/>
      <c r="B2441"/>
      <c r="C2441"/>
      <c r="D2441"/>
      <c r="E2441"/>
      <c r="F2441"/>
      <c r="G2441"/>
      <c r="H2441"/>
      <c r="I2441"/>
      <c r="J2441"/>
      <c r="K2441"/>
    </row>
    <row r="2442" spans="1:11" x14ac:dyDescent="0.3">
      <c r="A2442"/>
      <c r="B2442"/>
      <c r="C2442"/>
      <c r="D2442"/>
      <c r="E2442"/>
      <c r="F2442"/>
      <c r="G2442"/>
      <c r="H2442"/>
      <c r="I2442"/>
      <c r="J2442"/>
      <c r="K2442"/>
    </row>
    <row r="2443" spans="1:11" x14ac:dyDescent="0.3">
      <c r="A2443"/>
      <c r="B2443"/>
      <c r="C2443"/>
      <c r="D2443"/>
      <c r="E2443"/>
      <c r="F2443"/>
      <c r="G2443"/>
      <c r="H2443"/>
      <c r="I2443"/>
      <c r="J2443"/>
      <c r="K2443"/>
    </row>
    <row r="2444" spans="1:11" x14ac:dyDescent="0.3">
      <c r="A2444"/>
      <c r="B2444"/>
      <c r="C2444"/>
      <c r="D2444"/>
      <c r="E2444"/>
      <c r="F2444"/>
      <c r="G2444"/>
      <c r="H2444"/>
      <c r="I2444"/>
      <c r="J2444"/>
      <c r="K2444"/>
    </row>
    <row r="2445" spans="1:11" x14ac:dyDescent="0.3">
      <c r="A2445"/>
      <c r="B2445"/>
      <c r="C2445"/>
      <c r="D2445"/>
      <c r="E2445"/>
      <c r="F2445"/>
      <c r="G2445"/>
      <c r="H2445"/>
      <c r="I2445"/>
      <c r="J2445"/>
      <c r="K2445"/>
    </row>
    <row r="2446" spans="1:11" x14ac:dyDescent="0.3">
      <c r="A2446"/>
      <c r="B2446"/>
      <c r="C2446"/>
      <c r="D2446"/>
      <c r="E2446"/>
      <c r="F2446"/>
      <c r="G2446"/>
      <c r="H2446"/>
      <c r="I2446"/>
      <c r="J2446"/>
      <c r="K2446"/>
    </row>
    <row r="2447" spans="1:11" x14ac:dyDescent="0.3">
      <c r="A2447"/>
      <c r="B2447"/>
      <c r="C2447"/>
      <c r="D2447"/>
      <c r="E2447"/>
      <c r="F2447"/>
      <c r="G2447"/>
      <c r="H2447"/>
      <c r="I2447"/>
      <c r="J2447"/>
      <c r="K2447"/>
    </row>
    <row r="2448" spans="1:11" x14ac:dyDescent="0.3">
      <c r="A2448"/>
      <c r="B2448"/>
      <c r="C2448"/>
      <c r="D2448"/>
      <c r="E2448"/>
      <c r="F2448"/>
      <c r="G2448"/>
      <c r="H2448"/>
      <c r="I2448"/>
      <c r="J2448"/>
      <c r="K2448"/>
    </row>
    <row r="2449" spans="1:11" x14ac:dyDescent="0.3">
      <c r="A2449"/>
      <c r="B2449"/>
      <c r="C2449"/>
      <c r="D2449"/>
      <c r="E2449"/>
      <c r="F2449"/>
      <c r="G2449"/>
      <c r="H2449"/>
      <c r="I2449"/>
      <c r="J2449"/>
      <c r="K2449"/>
    </row>
    <row r="2450" spans="1:11" x14ac:dyDescent="0.3">
      <c r="A2450"/>
      <c r="B2450"/>
      <c r="C2450"/>
      <c r="D2450"/>
      <c r="E2450"/>
      <c r="F2450"/>
      <c r="G2450"/>
      <c r="H2450"/>
      <c r="I2450"/>
      <c r="J2450"/>
      <c r="K2450"/>
    </row>
    <row r="2451" spans="1:11" x14ac:dyDescent="0.3">
      <c r="A2451"/>
      <c r="B2451"/>
      <c r="C2451"/>
      <c r="D2451"/>
      <c r="E2451"/>
      <c r="F2451"/>
      <c r="G2451"/>
      <c r="H2451"/>
      <c r="I2451"/>
      <c r="J2451"/>
      <c r="K2451"/>
    </row>
    <row r="2452" spans="1:11" x14ac:dyDescent="0.3">
      <c r="A2452"/>
      <c r="B2452"/>
      <c r="C2452"/>
      <c r="D2452"/>
      <c r="E2452"/>
      <c r="F2452"/>
      <c r="G2452"/>
      <c r="H2452"/>
      <c r="I2452"/>
      <c r="J2452"/>
      <c r="K2452"/>
    </row>
    <row r="2453" spans="1:11" x14ac:dyDescent="0.3">
      <c r="A2453"/>
      <c r="B2453"/>
      <c r="C2453"/>
      <c r="D2453"/>
      <c r="E2453"/>
      <c r="F2453"/>
      <c r="G2453"/>
      <c r="H2453"/>
      <c r="I2453"/>
      <c r="J2453"/>
      <c r="K2453"/>
    </row>
    <row r="2454" spans="1:11" x14ac:dyDescent="0.3">
      <c r="A2454"/>
      <c r="B2454"/>
      <c r="C2454"/>
      <c r="D2454"/>
      <c r="E2454"/>
      <c r="F2454"/>
      <c r="G2454"/>
      <c r="H2454"/>
      <c r="I2454"/>
      <c r="J2454"/>
      <c r="K2454"/>
    </row>
    <row r="2455" spans="1:11" x14ac:dyDescent="0.3">
      <c r="A2455"/>
      <c r="B2455"/>
      <c r="C2455"/>
      <c r="D2455"/>
      <c r="E2455"/>
      <c r="F2455"/>
      <c r="G2455"/>
      <c r="H2455"/>
      <c r="I2455"/>
      <c r="J2455"/>
      <c r="K2455"/>
    </row>
    <row r="2456" spans="1:11" x14ac:dyDescent="0.3">
      <c r="A2456"/>
      <c r="B2456"/>
      <c r="C2456"/>
      <c r="D2456"/>
      <c r="E2456"/>
      <c r="F2456"/>
      <c r="G2456"/>
      <c r="H2456"/>
      <c r="I2456"/>
      <c r="J2456"/>
      <c r="K2456"/>
    </row>
    <row r="2457" spans="1:11" x14ac:dyDescent="0.3">
      <c r="A2457"/>
      <c r="B2457"/>
      <c r="C2457"/>
      <c r="D2457"/>
      <c r="E2457"/>
      <c r="F2457"/>
      <c r="G2457"/>
      <c r="H2457"/>
      <c r="I2457"/>
      <c r="J2457"/>
      <c r="K2457"/>
    </row>
    <row r="2458" spans="1:11" x14ac:dyDescent="0.3">
      <c r="A2458"/>
      <c r="B2458"/>
      <c r="C2458"/>
      <c r="D2458"/>
      <c r="E2458"/>
      <c r="F2458"/>
      <c r="G2458"/>
      <c r="H2458"/>
      <c r="I2458"/>
      <c r="J2458"/>
      <c r="K2458"/>
    </row>
    <row r="2459" spans="1:11" x14ac:dyDescent="0.3">
      <c r="A2459"/>
      <c r="B2459"/>
      <c r="C2459"/>
      <c r="D2459"/>
      <c r="E2459"/>
      <c r="F2459"/>
      <c r="G2459"/>
      <c r="H2459"/>
      <c r="I2459"/>
      <c r="J2459"/>
      <c r="K2459"/>
    </row>
    <row r="2460" spans="1:11" x14ac:dyDescent="0.3">
      <c r="A2460"/>
      <c r="B2460"/>
      <c r="C2460"/>
      <c r="D2460"/>
      <c r="E2460"/>
      <c r="F2460"/>
      <c r="G2460"/>
      <c r="H2460"/>
      <c r="I2460"/>
      <c r="J2460"/>
      <c r="K2460"/>
    </row>
    <row r="2461" spans="1:11" x14ac:dyDescent="0.3">
      <c r="A2461"/>
      <c r="B2461"/>
      <c r="C2461"/>
      <c r="D2461"/>
      <c r="E2461"/>
      <c r="F2461"/>
      <c r="G2461"/>
      <c r="H2461"/>
      <c r="I2461"/>
      <c r="J2461"/>
      <c r="K2461"/>
    </row>
    <row r="2462" spans="1:11" x14ac:dyDescent="0.3">
      <c r="A2462"/>
      <c r="B2462"/>
      <c r="C2462"/>
      <c r="D2462"/>
      <c r="E2462"/>
      <c r="F2462"/>
      <c r="G2462"/>
      <c r="H2462"/>
      <c r="I2462"/>
      <c r="J2462"/>
      <c r="K2462"/>
    </row>
    <row r="2463" spans="1:11" x14ac:dyDescent="0.3">
      <c r="A2463"/>
      <c r="B2463"/>
      <c r="C2463"/>
      <c r="D2463"/>
      <c r="E2463"/>
      <c r="F2463"/>
      <c r="G2463"/>
      <c r="H2463"/>
      <c r="I2463"/>
      <c r="J2463"/>
      <c r="K2463"/>
    </row>
    <row r="2464" spans="1:11" x14ac:dyDescent="0.3">
      <c r="A2464"/>
      <c r="B2464"/>
      <c r="C2464"/>
      <c r="D2464"/>
      <c r="E2464"/>
      <c r="F2464"/>
      <c r="G2464"/>
      <c r="H2464"/>
      <c r="I2464"/>
      <c r="J2464"/>
      <c r="K2464"/>
    </row>
    <row r="2465" spans="1:11" x14ac:dyDescent="0.3">
      <c r="A2465"/>
      <c r="B2465"/>
      <c r="C2465"/>
      <c r="D2465"/>
      <c r="E2465"/>
      <c r="F2465"/>
      <c r="G2465"/>
      <c r="H2465"/>
      <c r="I2465"/>
      <c r="J2465"/>
      <c r="K2465"/>
    </row>
    <row r="2466" spans="1:11" x14ac:dyDescent="0.3">
      <c r="A2466"/>
      <c r="B2466"/>
      <c r="C2466"/>
      <c r="D2466"/>
      <c r="E2466"/>
      <c r="F2466"/>
      <c r="G2466"/>
      <c r="H2466"/>
      <c r="I2466"/>
      <c r="J2466"/>
      <c r="K2466"/>
    </row>
    <row r="2467" spans="1:11" x14ac:dyDescent="0.3">
      <c r="A2467"/>
      <c r="B2467"/>
      <c r="C2467"/>
      <c r="D2467"/>
      <c r="E2467"/>
      <c r="F2467"/>
      <c r="G2467"/>
      <c r="H2467"/>
      <c r="I2467"/>
      <c r="J2467"/>
      <c r="K2467"/>
    </row>
    <row r="2468" spans="1:11" x14ac:dyDescent="0.3">
      <c r="A2468"/>
      <c r="B2468"/>
      <c r="C2468"/>
      <c r="D2468"/>
      <c r="E2468"/>
      <c r="F2468"/>
      <c r="G2468"/>
      <c r="H2468"/>
      <c r="I2468"/>
      <c r="J2468"/>
      <c r="K2468"/>
    </row>
    <row r="2469" spans="1:11" x14ac:dyDescent="0.3">
      <c r="A2469"/>
      <c r="B2469"/>
      <c r="C2469"/>
      <c r="D2469"/>
      <c r="E2469"/>
      <c r="F2469"/>
      <c r="G2469"/>
      <c r="H2469"/>
      <c r="I2469"/>
      <c r="J2469"/>
      <c r="K2469"/>
    </row>
    <row r="2470" spans="1:11" x14ac:dyDescent="0.3">
      <c r="A2470"/>
      <c r="B2470"/>
      <c r="C2470"/>
      <c r="D2470"/>
      <c r="E2470"/>
      <c r="F2470"/>
      <c r="G2470"/>
      <c r="H2470"/>
      <c r="I2470"/>
      <c r="J2470"/>
      <c r="K2470"/>
    </row>
    <row r="2471" spans="1:11" x14ac:dyDescent="0.3">
      <c r="A2471"/>
      <c r="B2471"/>
      <c r="C2471"/>
      <c r="D2471"/>
      <c r="E2471"/>
      <c r="F2471"/>
      <c r="G2471"/>
      <c r="H2471"/>
      <c r="I2471"/>
      <c r="J2471"/>
      <c r="K2471"/>
    </row>
    <row r="2472" spans="1:11" x14ac:dyDescent="0.3">
      <c r="A2472"/>
      <c r="B2472"/>
      <c r="C2472"/>
      <c r="D2472"/>
      <c r="E2472"/>
      <c r="F2472"/>
      <c r="G2472"/>
      <c r="H2472"/>
      <c r="I2472"/>
      <c r="J2472"/>
      <c r="K2472"/>
    </row>
    <row r="2473" spans="1:11" x14ac:dyDescent="0.3">
      <c r="A2473"/>
      <c r="B2473"/>
      <c r="C2473"/>
      <c r="D2473"/>
      <c r="E2473"/>
      <c r="F2473"/>
      <c r="G2473"/>
      <c r="H2473"/>
      <c r="I2473"/>
      <c r="J2473"/>
      <c r="K2473"/>
    </row>
    <row r="2474" spans="1:11" x14ac:dyDescent="0.3">
      <c r="A2474"/>
      <c r="B2474"/>
      <c r="C2474"/>
      <c r="D2474"/>
      <c r="E2474"/>
      <c r="F2474"/>
      <c r="G2474"/>
      <c r="H2474"/>
      <c r="I2474"/>
      <c r="J2474"/>
      <c r="K2474"/>
    </row>
    <row r="2475" spans="1:11" x14ac:dyDescent="0.3">
      <c r="A2475"/>
      <c r="B2475"/>
      <c r="C2475"/>
      <c r="D2475"/>
      <c r="E2475"/>
      <c r="F2475"/>
      <c r="G2475"/>
      <c r="H2475"/>
      <c r="I2475"/>
      <c r="J2475"/>
      <c r="K2475"/>
    </row>
    <row r="2476" spans="1:11" x14ac:dyDescent="0.3">
      <c r="A2476"/>
      <c r="B2476"/>
      <c r="C2476"/>
      <c r="D2476"/>
      <c r="E2476"/>
      <c r="F2476"/>
      <c r="G2476"/>
      <c r="H2476"/>
      <c r="I2476"/>
      <c r="J2476"/>
      <c r="K2476"/>
    </row>
    <row r="2477" spans="1:11" x14ac:dyDescent="0.3">
      <c r="A2477"/>
      <c r="B2477"/>
      <c r="C2477"/>
      <c r="D2477"/>
      <c r="E2477"/>
      <c r="F2477"/>
      <c r="G2477"/>
      <c r="H2477"/>
      <c r="I2477"/>
      <c r="J2477"/>
      <c r="K2477"/>
    </row>
    <row r="2478" spans="1:11" x14ac:dyDescent="0.3">
      <c r="A2478"/>
      <c r="B2478"/>
      <c r="C2478"/>
      <c r="D2478"/>
      <c r="E2478"/>
      <c r="F2478"/>
      <c r="G2478"/>
      <c r="H2478"/>
      <c r="I2478"/>
      <c r="J2478"/>
      <c r="K2478"/>
    </row>
    <row r="2479" spans="1:11" x14ac:dyDescent="0.3">
      <c r="A2479"/>
      <c r="B2479"/>
      <c r="C2479"/>
      <c r="D2479"/>
      <c r="E2479"/>
      <c r="F2479"/>
      <c r="G2479"/>
      <c r="H2479"/>
      <c r="I2479"/>
      <c r="J2479"/>
      <c r="K2479"/>
    </row>
    <row r="2480" spans="1:11" x14ac:dyDescent="0.3">
      <c r="A2480"/>
      <c r="B2480"/>
      <c r="C2480"/>
      <c r="D2480"/>
      <c r="E2480"/>
      <c r="F2480"/>
      <c r="G2480"/>
      <c r="H2480"/>
      <c r="I2480"/>
      <c r="J2480"/>
      <c r="K2480"/>
    </row>
    <row r="2481" spans="1:11" x14ac:dyDescent="0.3">
      <c r="A2481"/>
      <c r="B2481"/>
      <c r="C2481"/>
      <c r="D2481"/>
      <c r="E2481"/>
      <c r="F2481"/>
      <c r="G2481"/>
      <c r="H2481"/>
      <c r="I2481"/>
      <c r="J2481"/>
      <c r="K2481"/>
    </row>
    <row r="2482" spans="1:11" x14ac:dyDescent="0.3">
      <c r="A2482"/>
      <c r="B2482"/>
      <c r="C2482"/>
      <c r="D2482"/>
      <c r="E2482"/>
      <c r="F2482"/>
      <c r="G2482"/>
      <c r="H2482"/>
      <c r="I2482"/>
      <c r="J2482"/>
      <c r="K2482"/>
    </row>
    <row r="2483" spans="1:11" x14ac:dyDescent="0.3">
      <c r="A2483"/>
      <c r="B2483"/>
      <c r="C2483"/>
      <c r="D2483"/>
      <c r="E2483"/>
      <c r="F2483"/>
      <c r="G2483"/>
      <c r="H2483"/>
      <c r="I2483"/>
      <c r="J2483"/>
      <c r="K2483"/>
    </row>
    <row r="2484" spans="1:11" x14ac:dyDescent="0.3">
      <c r="A2484"/>
      <c r="B2484"/>
      <c r="C2484"/>
      <c r="D2484"/>
      <c r="E2484"/>
      <c r="F2484"/>
      <c r="G2484"/>
      <c r="H2484"/>
      <c r="I2484"/>
      <c r="J2484"/>
      <c r="K2484"/>
    </row>
    <row r="2485" spans="1:11" x14ac:dyDescent="0.3">
      <c r="A2485"/>
      <c r="B2485"/>
      <c r="C2485"/>
      <c r="D2485"/>
      <c r="E2485"/>
      <c r="F2485"/>
      <c r="G2485"/>
      <c r="H2485"/>
      <c r="I2485"/>
      <c r="J2485"/>
      <c r="K2485"/>
    </row>
    <row r="2486" spans="1:11" x14ac:dyDescent="0.3">
      <c r="A2486"/>
      <c r="B2486"/>
      <c r="C2486"/>
      <c r="D2486"/>
      <c r="E2486"/>
      <c r="F2486"/>
      <c r="G2486"/>
      <c r="H2486"/>
      <c r="I2486"/>
      <c r="J2486"/>
      <c r="K2486"/>
    </row>
    <row r="2487" spans="1:11" x14ac:dyDescent="0.3">
      <c r="A2487"/>
      <c r="B2487"/>
      <c r="C2487"/>
      <c r="D2487"/>
      <c r="E2487"/>
      <c r="F2487"/>
      <c r="G2487"/>
      <c r="H2487"/>
      <c r="I2487"/>
      <c r="J2487"/>
      <c r="K2487"/>
    </row>
    <row r="2488" spans="1:11" x14ac:dyDescent="0.3">
      <c r="A2488"/>
      <c r="B2488"/>
      <c r="C2488"/>
      <c r="D2488"/>
      <c r="E2488"/>
      <c r="F2488"/>
      <c r="G2488"/>
      <c r="H2488"/>
      <c r="I2488"/>
      <c r="J2488"/>
      <c r="K2488"/>
    </row>
    <row r="2489" spans="1:11" x14ac:dyDescent="0.3">
      <c r="A2489"/>
      <c r="B2489"/>
      <c r="C2489"/>
      <c r="D2489"/>
      <c r="E2489"/>
      <c r="F2489"/>
      <c r="G2489"/>
      <c r="H2489"/>
      <c r="I2489"/>
      <c r="J2489"/>
      <c r="K2489"/>
    </row>
    <row r="2490" spans="1:11" x14ac:dyDescent="0.3">
      <c r="A2490"/>
      <c r="B2490"/>
      <c r="C2490"/>
      <c r="D2490"/>
      <c r="E2490"/>
      <c r="F2490"/>
      <c r="G2490"/>
      <c r="H2490"/>
      <c r="I2490"/>
      <c r="J2490"/>
      <c r="K2490"/>
    </row>
    <row r="2491" spans="1:11" x14ac:dyDescent="0.3">
      <c r="A2491"/>
      <c r="B2491"/>
      <c r="C2491"/>
      <c r="D2491"/>
      <c r="E2491"/>
      <c r="F2491"/>
      <c r="G2491"/>
      <c r="H2491"/>
      <c r="I2491"/>
      <c r="J2491"/>
      <c r="K2491"/>
    </row>
    <row r="2492" spans="1:11" x14ac:dyDescent="0.3">
      <c r="A2492"/>
      <c r="B2492"/>
      <c r="C2492"/>
      <c r="D2492"/>
      <c r="E2492"/>
      <c r="F2492"/>
      <c r="G2492"/>
      <c r="H2492"/>
      <c r="I2492"/>
      <c r="J2492"/>
      <c r="K2492"/>
    </row>
    <row r="2493" spans="1:11" x14ac:dyDescent="0.3">
      <c r="A2493"/>
      <c r="B2493"/>
      <c r="C2493"/>
      <c r="D2493"/>
      <c r="E2493"/>
      <c r="F2493"/>
      <c r="G2493"/>
      <c r="H2493"/>
      <c r="I2493"/>
      <c r="J2493"/>
      <c r="K2493"/>
    </row>
    <row r="2494" spans="1:11" x14ac:dyDescent="0.3">
      <c r="A2494"/>
      <c r="B2494"/>
      <c r="C2494"/>
      <c r="D2494"/>
      <c r="E2494"/>
      <c r="F2494"/>
      <c r="G2494"/>
      <c r="H2494"/>
      <c r="I2494"/>
      <c r="J2494"/>
      <c r="K2494"/>
    </row>
    <row r="2495" spans="1:11" x14ac:dyDescent="0.3">
      <c r="A2495"/>
      <c r="B2495"/>
      <c r="C2495"/>
      <c r="D2495"/>
      <c r="E2495"/>
      <c r="F2495"/>
      <c r="G2495"/>
      <c r="H2495"/>
      <c r="I2495"/>
      <c r="J2495"/>
      <c r="K2495"/>
    </row>
    <row r="2496" spans="1:11" x14ac:dyDescent="0.3">
      <c r="A2496"/>
      <c r="B2496"/>
      <c r="C2496"/>
      <c r="D2496"/>
      <c r="E2496"/>
      <c r="F2496"/>
      <c r="G2496"/>
      <c r="H2496"/>
      <c r="I2496"/>
      <c r="J2496"/>
      <c r="K2496"/>
    </row>
    <row r="2497" spans="1:11" x14ac:dyDescent="0.3">
      <c r="A2497"/>
      <c r="B2497"/>
      <c r="C2497"/>
      <c r="D2497"/>
      <c r="E2497"/>
      <c r="F2497"/>
      <c r="G2497"/>
      <c r="H2497"/>
      <c r="I2497"/>
      <c r="J2497"/>
      <c r="K2497"/>
    </row>
    <row r="2498" spans="1:11" x14ac:dyDescent="0.3">
      <c r="A2498"/>
      <c r="B2498"/>
      <c r="C2498"/>
      <c r="D2498"/>
      <c r="E2498"/>
      <c r="F2498"/>
      <c r="G2498"/>
      <c r="H2498"/>
      <c r="I2498"/>
      <c r="J2498"/>
      <c r="K2498"/>
    </row>
    <row r="2499" spans="1:11" x14ac:dyDescent="0.3">
      <c r="A2499"/>
      <c r="B2499"/>
      <c r="C2499"/>
      <c r="D2499"/>
      <c r="E2499"/>
      <c r="F2499"/>
      <c r="G2499"/>
      <c r="H2499"/>
      <c r="I2499"/>
      <c r="J2499"/>
      <c r="K2499"/>
    </row>
    <row r="2500" spans="1:11" x14ac:dyDescent="0.3">
      <c r="A2500"/>
      <c r="B2500"/>
      <c r="C2500"/>
      <c r="D2500"/>
      <c r="E2500"/>
      <c r="F2500"/>
      <c r="G2500"/>
      <c r="H2500"/>
      <c r="I2500"/>
      <c r="J2500"/>
      <c r="K2500"/>
    </row>
    <row r="2501" spans="1:11" x14ac:dyDescent="0.3">
      <c r="A2501"/>
      <c r="B2501"/>
      <c r="C2501"/>
      <c r="D2501"/>
      <c r="E2501"/>
      <c r="F2501"/>
      <c r="G2501"/>
      <c r="H2501"/>
      <c r="I2501"/>
      <c r="J2501"/>
      <c r="K2501"/>
    </row>
    <row r="2502" spans="1:11" x14ac:dyDescent="0.3">
      <c r="A2502"/>
      <c r="B2502"/>
      <c r="C2502"/>
      <c r="D2502"/>
      <c r="E2502"/>
      <c r="F2502"/>
      <c r="G2502"/>
      <c r="H2502"/>
      <c r="I2502"/>
      <c r="J2502"/>
      <c r="K2502"/>
    </row>
    <row r="2503" spans="1:11" x14ac:dyDescent="0.3">
      <c r="A2503"/>
      <c r="B2503"/>
      <c r="C2503"/>
      <c r="D2503"/>
      <c r="E2503"/>
      <c r="F2503"/>
      <c r="G2503"/>
      <c r="H2503"/>
      <c r="I2503"/>
      <c r="J2503"/>
      <c r="K2503"/>
    </row>
    <row r="2504" spans="1:11" x14ac:dyDescent="0.3">
      <c r="A2504"/>
      <c r="B2504"/>
      <c r="C2504"/>
      <c r="D2504"/>
      <c r="E2504"/>
      <c r="F2504"/>
      <c r="G2504"/>
      <c r="H2504"/>
      <c r="I2504"/>
      <c r="J2504"/>
      <c r="K2504"/>
    </row>
    <row r="2505" spans="1:11" x14ac:dyDescent="0.3">
      <c r="A2505"/>
      <c r="B2505"/>
      <c r="C2505"/>
      <c r="D2505"/>
      <c r="E2505"/>
      <c r="F2505"/>
      <c r="G2505"/>
      <c r="H2505"/>
      <c r="I2505"/>
      <c r="J2505"/>
      <c r="K2505"/>
    </row>
    <row r="2506" spans="1:11" x14ac:dyDescent="0.3">
      <c r="A2506"/>
      <c r="B2506"/>
      <c r="C2506"/>
      <c r="D2506"/>
      <c r="E2506"/>
      <c r="F2506"/>
      <c r="G2506"/>
      <c r="H2506"/>
      <c r="I2506"/>
      <c r="J2506"/>
      <c r="K2506"/>
    </row>
    <row r="2507" spans="1:11" x14ac:dyDescent="0.3">
      <c r="A2507"/>
      <c r="B2507"/>
      <c r="C2507"/>
      <c r="D2507"/>
      <c r="E2507"/>
      <c r="F2507"/>
      <c r="G2507"/>
      <c r="H2507"/>
      <c r="I2507"/>
      <c r="J2507"/>
      <c r="K2507"/>
    </row>
    <row r="2508" spans="1:11" x14ac:dyDescent="0.3">
      <c r="A2508"/>
      <c r="B2508"/>
      <c r="C2508"/>
      <c r="D2508"/>
      <c r="E2508"/>
      <c r="F2508"/>
      <c r="G2508"/>
      <c r="H2508"/>
      <c r="I2508"/>
      <c r="J2508"/>
      <c r="K2508"/>
    </row>
    <row r="2509" spans="1:11" x14ac:dyDescent="0.3">
      <c r="A2509"/>
      <c r="B2509"/>
      <c r="C2509"/>
      <c r="D2509"/>
      <c r="E2509"/>
      <c r="F2509"/>
      <c r="G2509"/>
      <c r="H2509"/>
      <c r="I2509"/>
      <c r="J2509"/>
      <c r="K2509"/>
    </row>
    <row r="2510" spans="1:11" x14ac:dyDescent="0.3">
      <c r="A2510"/>
      <c r="B2510"/>
      <c r="C2510"/>
      <c r="D2510"/>
      <c r="E2510"/>
      <c r="F2510"/>
      <c r="G2510"/>
      <c r="H2510"/>
      <c r="I2510"/>
      <c r="J2510"/>
      <c r="K2510"/>
    </row>
    <row r="2511" spans="1:11" x14ac:dyDescent="0.3">
      <c r="A2511"/>
      <c r="B2511"/>
      <c r="C2511"/>
      <c r="D2511"/>
      <c r="E2511"/>
      <c r="F2511"/>
      <c r="G2511"/>
      <c r="H2511"/>
      <c r="I2511"/>
      <c r="J2511"/>
      <c r="K2511"/>
    </row>
    <row r="2512" spans="1:11" x14ac:dyDescent="0.3">
      <c r="A2512"/>
      <c r="B2512"/>
      <c r="C2512"/>
      <c r="D2512"/>
      <c r="E2512"/>
      <c r="F2512"/>
      <c r="G2512"/>
      <c r="H2512"/>
      <c r="I2512"/>
      <c r="J2512"/>
      <c r="K2512"/>
    </row>
    <row r="2513" spans="1:11" x14ac:dyDescent="0.3">
      <c r="A2513"/>
      <c r="B2513"/>
      <c r="C2513"/>
      <c r="D2513"/>
      <c r="E2513"/>
      <c r="F2513"/>
      <c r="G2513"/>
      <c r="H2513"/>
      <c r="I2513"/>
      <c r="J2513"/>
      <c r="K2513"/>
    </row>
    <row r="2514" spans="1:11" x14ac:dyDescent="0.3">
      <c r="A2514"/>
      <c r="B2514"/>
      <c r="C2514"/>
      <c r="D2514"/>
      <c r="E2514"/>
      <c r="F2514"/>
      <c r="G2514"/>
      <c r="H2514"/>
      <c r="I2514"/>
      <c r="J2514"/>
      <c r="K2514"/>
    </row>
    <row r="2515" spans="1:11" x14ac:dyDescent="0.3">
      <c r="A2515"/>
      <c r="B2515"/>
      <c r="C2515"/>
      <c r="D2515"/>
      <c r="E2515"/>
      <c r="F2515"/>
      <c r="G2515"/>
      <c r="H2515"/>
      <c r="I2515"/>
      <c r="J2515"/>
      <c r="K2515"/>
    </row>
    <row r="2516" spans="1:11" x14ac:dyDescent="0.3">
      <c r="A2516"/>
      <c r="B2516"/>
      <c r="C2516"/>
      <c r="D2516"/>
      <c r="E2516"/>
      <c r="F2516"/>
      <c r="G2516"/>
      <c r="H2516"/>
      <c r="I2516"/>
      <c r="J2516"/>
      <c r="K2516"/>
    </row>
    <row r="2517" spans="1:11" x14ac:dyDescent="0.3">
      <c r="A2517"/>
      <c r="B2517"/>
      <c r="C2517"/>
      <c r="D2517"/>
      <c r="E2517"/>
      <c r="F2517"/>
      <c r="G2517"/>
      <c r="H2517"/>
      <c r="I2517"/>
      <c r="J2517"/>
      <c r="K2517"/>
    </row>
    <row r="2518" spans="1:11" x14ac:dyDescent="0.3">
      <c r="A2518"/>
      <c r="B2518"/>
      <c r="C2518"/>
      <c r="D2518"/>
      <c r="E2518"/>
      <c r="F2518"/>
      <c r="G2518"/>
      <c r="H2518"/>
      <c r="I2518"/>
      <c r="J2518"/>
      <c r="K2518"/>
    </row>
    <row r="2519" spans="1:11" x14ac:dyDescent="0.3">
      <c r="A2519"/>
      <c r="B2519"/>
      <c r="C2519"/>
      <c r="D2519"/>
      <c r="E2519"/>
      <c r="F2519"/>
      <c r="G2519"/>
      <c r="H2519"/>
      <c r="I2519"/>
      <c r="J2519"/>
      <c r="K2519"/>
    </row>
    <row r="2520" spans="1:11" x14ac:dyDescent="0.3">
      <c r="A2520"/>
      <c r="B2520"/>
      <c r="C2520"/>
      <c r="D2520"/>
      <c r="E2520"/>
      <c r="F2520"/>
      <c r="G2520"/>
      <c r="H2520"/>
      <c r="I2520"/>
      <c r="J2520"/>
      <c r="K2520"/>
    </row>
    <row r="2521" spans="1:11" x14ac:dyDescent="0.3">
      <c r="A2521"/>
      <c r="B2521"/>
      <c r="C2521"/>
      <c r="D2521"/>
      <c r="E2521"/>
      <c r="F2521"/>
      <c r="G2521"/>
      <c r="H2521"/>
      <c r="I2521"/>
      <c r="J2521"/>
      <c r="K2521"/>
    </row>
    <row r="2522" spans="1:11" x14ac:dyDescent="0.3">
      <c r="A2522"/>
      <c r="B2522"/>
      <c r="C2522"/>
      <c r="D2522"/>
      <c r="E2522"/>
      <c r="F2522"/>
      <c r="G2522"/>
      <c r="H2522"/>
      <c r="I2522"/>
      <c r="J2522"/>
      <c r="K2522"/>
    </row>
    <row r="2523" spans="1:11" x14ac:dyDescent="0.3">
      <c r="A2523"/>
      <c r="B2523"/>
      <c r="C2523"/>
      <c r="D2523"/>
      <c r="E2523"/>
      <c r="F2523"/>
      <c r="G2523"/>
      <c r="H2523"/>
      <c r="I2523"/>
      <c r="J2523"/>
      <c r="K2523"/>
    </row>
    <row r="2524" spans="1:11" x14ac:dyDescent="0.3">
      <c r="A2524"/>
      <c r="B2524"/>
      <c r="C2524"/>
      <c r="D2524"/>
      <c r="E2524"/>
      <c r="F2524"/>
      <c r="G2524"/>
      <c r="H2524"/>
      <c r="I2524"/>
      <c r="J2524"/>
      <c r="K2524"/>
    </row>
    <row r="2525" spans="1:11" x14ac:dyDescent="0.3">
      <c r="A2525"/>
      <c r="B2525"/>
      <c r="C2525"/>
      <c r="D2525"/>
      <c r="E2525"/>
      <c r="F2525"/>
      <c r="G2525"/>
      <c r="H2525"/>
      <c r="I2525"/>
      <c r="J2525"/>
      <c r="K2525"/>
    </row>
    <row r="2526" spans="1:11" x14ac:dyDescent="0.3">
      <c r="A2526"/>
      <c r="B2526"/>
      <c r="C2526"/>
      <c r="D2526"/>
      <c r="E2526"/>
      <c r="F2526"/>
      <c r="G2526"/>
      <c r="H2526"/>
      <c r="I2526"/>
      <c r="J2526"/>
      <c r="K2526"/>
    </row>
    <row r="2527" spans="1:11" x14ac:dyDescent="0.3">
      <c r="A2527"/>
      <c r="B2527"/>
      <c r="C2527"/>
      <c r="D2527"/>
      <c r="E2527"/>
      <c r="F2527"/>
      <c r="G2527"/>
      <c r="H2527"/>
      <c r="I2527"/>
      <c r="J2527"/>
      <c r="K2527"/>
    </row>
    <row r="2528" spans="1:11" x14ac:dyDescent="0.3">
      <c r="A2528"/>
      <c r="B2528"/>
      <c r="C2528"/>
      <c r="D2528"/>
      <c r="E2528"/>
      <c r="F2528"/>
      <c r="G2528"/>
      <c r="H2528"/>
      <c r="I2528"/>
      <c r="J2528"/>
      <c r="K2528"/>
    </row>
    <row r="2529" spans="1:11" x14ac:dyDescent="0.3">
      <c r="A2529"/>
      <c r="B2529"/>
      <c r="C2529"/>
      <c r="D2529"/>
      <c r="E2529"/>
      <c r="F2529"/>
      <c r="G2529"/>
      <c r="H2529"/>
      <c r="I2529"/>
      <c r="J2529"/>
      <c r="K2529"/>
    </row>
    <row r="2530" spans="1:11" x14ac:dyDescent="0.3">
      <c r="A2530"/>
      <c r="B2530"/>
      <c r="C2530"/>
      <c r="D2530"/>
      <c r="E2530"/>
      <c r="F2530"/>
      <c r="G2530"/>
      <c r="H2530"/>
      <c r="I2530"/>
      <c r="J2530"/>
      <c r="K2530"/>
    </row>
    <row r="2531" spans="1:11" x14ac:dyDescent="0.3">
      <c r="A2531"/>
      <c r="B2531"/>
      <c r="C2531"/>
      <c r="D2531"/>
      <c r="E2531"/>
      <c r="F2531"/>
      <c r="G2531"/>
      <c r="H2531"/>
      <c r="I2531"/>
      <c r="J2531"/>
      <c r="K2531"/>
    </row>
    <row r="2532" spans="1:11" x14ac:dyDescent="0.3">
      <c r="A2532"/>
      <c r="B2532"/>
      <c r="C2532"/>
      <c r="D2532"/>
      <c r="E2532"/>
      <c r="F2532"/>
      <c r="G2532"/>
      <c r="H2532"/>
      <c r="I2532"/>
      <c r="J2532"/>
      <c r="K2532"/>
    </row>
    <row r="2533" spans="1:11" x14ac:dyDescent="0.3">
      <c r="A2533"/>
      <c r="B2533"/>
      <c r="C2533"/>
      <c r="D2533"/>
      <c r="E2533"/>
      <c r="F2533"/>
      <c r="G2533"/>
      <c r="H2533"/>
      <c r="I2533"/>
      <c r="J2533"/>
      <c r="K2533"/>
    </row>
    <row r="2534" spans="1:11" x14ac:dyDescent="0.3">
      <c r="A2534"/>
      <c r="B2534"/>
      <c r="C2534"/>
      <c r="D2534"/>
      <c r="E2534"/>
      <c r="F2534"/>
      <c r="G2534"/>
      <c r="H2534"/>
      <c r="I2534"/>
      <c r="J2534"/>
      <c r="K2534"/>
    </row>
    <row r="2535" spans="1:11" x14ac:dyDescent="0.3">
      <c r="A2535"/>
      <c r="B2535"/>
      <c r="C2535"/>
      <c r="D2535"/>
      <c r="E2535"/>
      <c r="F2535"/>
      <c r="G2535"/>
      <c r="H2535"/>
      <c r="I2535"/>
      <c r="J2535"/>
      <c r="K2535"/>
    </row>
    <row r="2536" spans="1:11" x14ac:dyDescent="0.3">
      <c r="A2536"/>
      <c r="B2536"/>
      <c r="C2536"/>
      <c r="D2536"/>
      <c r="E2536"/>
      <c r="F2536"/>
      <c r="G2536"/>
      <c r="H2536"/>
      <c r="I2536"/>
      <c r="J2536"/>
      <c r="K2536"/>
    </row>
    <row r="2537" spans="1:11" x14ac:dyDescent="0.3">
      <c r="A2537"/>
      <c r="B2537"/>
      <c r="C2537"/>
      <c r="D2537"/>
      <c r="E2537"/>
      <c r="F2537"/>
      <c r="G2537"/>
      <c r="H2537"/>
      <c r="I2537"/>
      <c r="J2537"/>
      <c r="K2537"/>
    </row>
    <row r="2538" spans="1:11" x14ac:dyDescent="0.3">
      <c r="A2538"/>
      <c r="B2538"/>
      <c r="C2538"/>
      <c r="D2538"/>
      <c r="E2538"/>
      <c r="F2538"/>
      <c r="G2538"/>
      <c r="H2538"/>
      <c r="I2538"/>
      <c r="J2538"/>
      <c r="K2538"/>
    </row>
    <row r="2539" spans="1:11" x14ac:dyDescent="0.3">
      <c r="A2539"/>
      <c r="B2539"/>
      <c r="C2539"/>
      <c r="D2539"/>
      <c r="E2539"/>
      <c r="F2539"/>
      <c r="G2539"/>
      <c r="H2539"/>
      <c r="I2539"/>
      <c r="J2539"/>
      <c r="K2539"/>
    </row>
    <row r="2540" spans="1:11" x14ac:dyDescent="0.3">
      <c r="A2540"/>
      <c r="B2540"/>
      <c r="C2540"/>
      <c r="D2540"/>
      <c r="E2540"/>
      <c r="F2540"/>
      <c r="G2540"/>
      <c r="H2540"/>
      <c r="I2540"/>
      <c r="J2540"/>
      <c r="K2540"/>
    </row>
    <row r="2541" spans="1:11" x14ac:dyDescent="0.3">
      <c r="A2541"/>
      <c r="B2541"/>
      <c r="C2541"/>
      <c r="D2541"/>
      <c r="E2541"/>
      <c r="F2541"/>
      <c r="G2541"/>
      <c r="H2541"/>
      <c r="I2541"/>
      <c r="J2541"/>
      <c r="K2541"/>
    </row>
    <row r="2542" spans="1:11" x14ac:dyDescent="0.3">
      <c r="A2542"/>
      <c r="B2542"/>
      <c r="C2542"/>
      <c r="D2542"/>
      <c r="E2542"/>
      <c r="F2542"/>
      <c r="G2542"/>
      <c r="H2542"/>
      <c r="I2542"/>
      <c r="J2542"/>
      <c r="K2542"/>
    </row>
    <row r="2543" spans="1:11" x14ac:dyDescent="0.3">
      <c r="A2543"/>
      <c r="B2543"/>
      <c r="C2543"/>
      <c r="D2543"/>
      <c r="E2543"/>
      <c r="F2543"/>
      <c r="G2543"/>
      <c r="H2543"/>
      <c r="I2543"/>
      <c r="J2543"/>
      <c r="K2543"/>
    </row>
    <row r="2544" spans="1:11" x14ac:dyDescent="0.3">
      <c r="A2544"/>
      <c r="B2544"/>
      <c r="C2544"/>
      <c r="D2544"/>
      <c r="E2544"/>
      <c r="F2544"/>
      <c r="G2544"/>
      <c r="H2544"/>
      <c r="I2544"/>
      <c r="J2544"/>
      <c r="K2544"/>
    </row>
    <row r="2545" spans="1:11" x14ac:dyDescent="0.3">
      <c r="A2545"/>
      <c r="B2545"/>
      <c r="C2545"/>
      <c r="D2545"/>
      <c r="E2545"/>
      <c r="F2545"/>
      <c r="G2545"/>
      <c r="H2545"/>
      <c r="I2545"/>
      <c r="J2545"/>
      <c r="K2545"/>
    </row>
    <row r="2546" spans="1:11" x14ac:dyDescent="0.3">
      <c r="A2546"/>
      <c r="B2546"/>
      <c r="C2546"/>
      <c r="D2546"/>
      <c r="E2546"/>
      <c r="F2546"/>
      <c r="G2546"/>
      <c r="H2546"/>
      <c r="I2546"/>
      <c r="J2546"/>
      <c r="K2546"/>
    </row>
    <row r="2547" spans="1:11" x14ac:dyDescent="0.3">
      <c r="A2547"/>
      <c r="B2547"/>
      <c r="C2547"/>
      <c r="D2547"/>
      <c r="E2547"/>
      <c r="F2547"/>
      <c r="G2547"/>
      <c r="H2547"/>
      <c r="I2547"/>
      <c r="J2547"/>
      <c r="K2547"/>
    </row>
    <row r="2548" spans="1:11" x14ac:dyDescent="0.3">
      <c r="A2548"/>
      <c r="B2548"/>
      <c r="C2548"/>
      <c r="D2548"/>
      <c r="E2548"/>
      <c r="F2548"/>
      <c r="G2548"/>
      <c r="H2548"/>
      <c r="I2548"/>
      <c r="J2548"/>
      <c r="K2548"/>
    </row>
    <row r="2549" spans="1:11" x14ac:dyDescent="0.3">
      <c r="A2549"/>
      <c r="B2549"/>
      <c r="C2549"/>
      <c r="D2549"/>
      <c r="E2549"/>
      <c r="F2549"/>
      <c r="G2549"/>
      <c r="H2549"/>
      <c r="I2549"/>
      <c r="J2549"/>
      <c r="K2549"/>
    </row>
    <row r="2550" spans="1:11" x14ac:dyDescent="0.3">
      <c r="A2550"/>
      <c r="B2550"/>
      <c r="C2550"/>
      <c r="D2550"/>
      <c r="E2550"/>
      <c r="F2550"/>
      <c r="G2550"/>
      <c r="H2550"/>
      <c r="I2550"/>
      <c r="J2550"/>
      <c r="K2550"/>
    </row>
    <row r="2551" spans="1:11" x14ac:dyDescent="0.3">
      <c r="A2551"/>
      <c r="B2551"/>
      <c r="C2551"/>
      <c r="D2551"/>
      <c r="E2551"/>
      <c r="F2551"/>
      <c r="G2551"/>
      <c r="H2551"/>
      <c r="I2551"/>
      <c r="J2551"/>
      <c r="K2551"/>
    </row>
    <row r="2552" spans="1:11" x14ac:dyDescent="0.3">
      <c r="A2552"/>
      <c r="B2552"/>
      <c r="C2552"/>
      <c r="D2552"/>
      <c r="E2552"/>
      <c r="F2552"/>
      <c r="G2552"/>
      <c r="H2552"/>
      <c r="I2552"/>
      <c r="J2552"/>
      <c r="K2552"/>
    </row>
    <row r="2553" spans="1:11" x14ac:dyDescent="0.3">
      <c r="A2553"/>
      <c r="B2553"/>
      <c r="C2553"/>
      <c r="D2553"/>
      <c r="E2553"/>
      <c r="F2553"/>
      <c r="G2553"/>
      <c r="H2553"/>
      <c r="I2553"/>
      <c r="J2553"/>
      <c r="K2553"/>
    </row>
    <row r="2554" spans="1:11" x14ac:dyDescent="0.3">
      <c r="A2554"/>
      <c r="B2554"/>
      <c r="C2554"/>
      <c r="D2554"/>
      <c r="E2554"/>
      <c r="F2554"/>
      <c r="G2554"/>
      <c r="H2554"/>
      <c r="I2554"/>
      <c r="J2554"/>
      <c r="K2554"/>
    </row>
    <row r="2555" spans="1:11" x14ac:dyDescent="0.3">
      <c r="A2555"/>
      <c r="B2555"/>
      <c r="C2555"/>
      <c r="D2555"/>
      <c r="E2555"/>
      <c r="F2555"/>
      <c r="G2555"/>
      <c r="H2555"/>
      <c r="I2555"/>
      <c r="J2555"/>
      <c r="K2555"/>
    </row>
    <row r="2556" spans="1:11" x14ac:dyDescent="0.3">
      <c r="A2556"/>
      <c r="B2556"/>
      <c r="C2556"/>
      <c r="D2556"/>
      <c r="E2556"/>
      <c r="F2556"/>
      <c r="G2556"/>
      <c r="H2556"/>
      <c r="I2556"/>
      <c r="J2556"/>
      <c r="K2556"/>
    </row>
    <row r="2557" spans="1:11" x14ac:dyDescent="0.3">
      <c r="A2557"/>
      <c r="B2557"/>
      <c r="C2557"/>
      <c r="D2557"/>
      <c r="E2557"/>
      <c r="F2557"/>
      <c r="G2557"/>
      <c r="H2557"/>
      <c r="I2557"/>
      <c r="J2557"/>
      <c r="K2557"/>
    </row>
    <row r="2558" spans="1:11" x14ac:dyDescent="0.3">
      <c r="A2558"/>
      <c r="B2558"/>
      <c r="C2558"/>
      <c r="D2558"/>
      <c r="E2558"/>
      <c r="F2558"/>
      <c r="G2558"/>
      <c r="H2558"/>
      <c r="I2558"/>
      <c r="J2558"/>
      <c r="K2558"/>
    </row>
    <row r="2559" spans="1:11" x14ac:dyDescent="0.3">
      <c r="A2559"/>
      <c r="B2559"/>
      <c r="C2559"/>
      <c r="D2559"/>
      <c r="E2559"/>
      <c r="F2559"/>
      <c r="G2559"/>
      <c r="H2559"/>
      <c r="I2559"/>
      <c r="J2559"/>
      <c r="K2559"/>
    </row>
    <row r="2560" spans="1:11" x14ac:dyDescent="0.3">
      <c r="A2560"/>
      <c r="B2560"/>
      <c r="C2560"/>
      <c r="D2560"/>
      <c r="E2560"/>
      <c r="F2560"/>
      <c r="G2560"/>
      <c r="H2560"/>
      <c r="I2560"/>
      <c r="J2560"/>
      <c r="K2560"/>
    </row>
    <row r="2561" spans="1:11" x14ac:dyDescent="0.3">
      <c r="A2561"/>
      <c r="B2561"/>
      <c r="C2561"/>
      <c r="D2561"/>
      <c r="E2561"/>
      <c r="F2561"/>
      <c r="G2561"/>
      <c r="H2561"/>
      <c r="I2561"/>
      <c r="J2561"/>
      <c r="K2561"/>
    </row>
    <row r="2562" spans="1:11" x14ac:dyDescent="0.3">
      <c r="A2562"/>
      <c r="B2562"/>
      <c r="C2562"/>
      <c r="D2562"/>
      <c r="E2562"/>
      <c r="F2562"/>
      <c r="G2562"/>
      <c r="H2562"/>
      <c r="I2562"/>
      <c r="J2562"/>
      <c r="K2562"/>
    </row>
    <row r="2563" spans="1:11" x14ac:dyDescent="0.3">
      <c r="A2563"/>
      <c r="B2563"/>
      <c r="C2563"/>
      <c r="D2563"/>
      <c r="E2563"/>
      <c r="F2563"/>
      <c r="G2563"/>
      <c r="H2563"/>
      <c r="I2563"/>
      <c r="J2563"/>
      <c r="K2563"/>
    </row>
    <row r="2564" spans="1:11" x14ac:dyDescent="0.3">
      <c r="A2564"/>
      <c r="B2564"/>
      <c r="C2564"/>
      <c r="D2564"/>
      <c r="E2564"/>
      <c r="F2564"/>
      <c r="G2564"/>
      <c r="H2564"/>
      <c r="I2564"/>
      <c r="J2564"/>
      <c r="K2564"/>
    </row>
    <row r="2565" spans="1:11" x14ac:dyDescent="0.3">
      <c r="A2565"/>
      <c r="B2565"/>
      <c r="C2565"/>
      <c r="D2565"/>
      <c r="E2565"/>
      <c r="F2565"/>
      <c r="G2565"/>
      <c r="H2565"/>
      <c r="I2565"/>
      <c r="J2565"/>
      <c r="K2565"/>
    </row>
    <row r="2566" spans="1:11" x14ac:dyDescent="0.3">
      <c r="A2566"/>
      <c r="B2566"/>
      <c r="C2566"/>
      <c r="D2566"/>
      <c r="E2566"/>
      <c r="F2566"/>
      <c r="G2566"/>
      <c r="H2566"/>
      <c r="I2566"/>
      <c r="J2566"/>
      <c r="K2566"/>
    </row>
    <row r="2567" spans="1:11" x14ac:dyDescent="0.3">
      <c r="A2567"/>
      <c r="B2567"/>
      <c r="C2567"/>
      <c r="D2567"/>
      <c r="E2567"/>
      <c r="F2567"/>
      <c r="G2567"/>
      <c r="H2567"/>
      <c r="I2567"/>
      <c r="J2567"/>
      <c r="K2567"/>
    </row>
    <row r="2568" spans="1:11" x14ac:dyDescent="0.3">
      <c r="A2568"/>
      <c r="B2568"/>
      <c r="C2568"/>
      <c r="D2568"/>
      <c r="E2568"/>
      <c r="F2568"/>
      <c r="G2568"/>
      <c r="H2568"/>
      <c r="I2568"/>
      <c r="J2568"/>
      <c r="K2568"/>
    </row>
    <row r="2569" spans="1:11" x14ac:dyDescent="0.3">
      <c r="A2569"/>
      <c r="B2569"/>
      <c r="C2569"/>
      <c r="D2569"/>
      <c r="E2569"/>
      <c r="F2569"/>
      <c r="G2569"/>
      <c r="H2569"/>
      <c r="I2569"/>
      <c r="J2569"/>
      <c r="K2569"/>
    </row>
    <row r="2570" spans="1:11" x14ac:dyDescent="0.3">
      <c r="A2570"/>
      <c r="B2570"/>
      <c r="C2570"/>
      <c r="D2570"/>
      <c r="E2570"/>
      <c r="F2570"/>
      <c r="G2570"/>
      <c r="H2570"/>
      <c r="I2570"/>
      <c r="J2570"/>
      <c r="K2570"/>
    </row>
    <row r="2571" spans="1:11" x14ac:dyDescent="0.3">
      <c r="A2571"/>
      <c r="B2571"/>
      <c r="C2571"/>
      <c r="D2571"/>
      <c r="E2571"/>
      <c r="F2571"/>
      <c r="G2571"/>
      <c r="H2571"/>
      <c r="I2571"/>
      <c r="J2571"/>
      <c r="K2571"/>
    </row>
    <row r="2572" spans="1:11" x14ac:dyDescent="0.3">
      <c r="A2572"/>
      <c r="B2572"/>
      <c r="C2572"/>
      <c r="D2572"/>
      <c r="E2572"/>
      <c r="F2572"/>
      <c r="G2572"/>
      <c r="H2572"/>
      <c r="I2572"/>
      <c r="J2572"/>
      <c r="K2572"/>
    </row>
    <row r="2573" spans="1:11" x14ac:dyDescent="0.3">
      <c r="A2573"/>
      <c r="B2573"/>
      <c r="C2573"/>
      <c r="D2573"/>
      <c r="E2573"/>
      <c r="F2573"/>
      <c r="G2573"/>
      <c r="H2573"/>
      <c r="I2573"/>
      <c r="J2573"/>
      <c r="K2573"/>
    </row>
    <row r="2574" spans="1:11" x14ac:dyDescent="0.3">
      <c r="A2574"/>
      <c r="B2574"/>
      <c r="C2574"/>
      <c r="D2574"/>
      <c r="E2574"/>
      <c r="F2574"/>
      <c r="G2574"/>
      <c r="H2574"/>
      <c r="I2574"/>
      <c r="J2574"/>
      <c r="K2574"/>
    </row>
    <row r="2575" spans="1:11" x14ac:dyDescent="0.3">
      <c r="A2575"/>
      <c r="B2575"/>
      <c r="C2575"/>
      <c r="D2575"/>
      <c r="E2575"/>
      <c r="F2575"/>
      <c r="G2575"/>
      <c r="H2575"/>
      <c r="I2575"/>
      <c r="J2575"/>
      <c r="K2575"/>
    </row>
    <row r="2576" spans="1:11" x14ac:dyDescent="0.3">
      <c r="A2576"/>
      <c r="B2576"/>
      <c r="C2576"/>
      <c r="D2576"/>
      <c r="E2576"/>
      <c r="F2576"/>
      <c r="G2576"/>
      <c r="H2576"/>
      <c r="I2576"/>
      <c r="J2576"/>
      <c r="K2576"/>
    </row>
    <row r="2577" spans="1:11" x14ac:dyDescent="0.3">
      <c r="A2577"/>
      <c r="B2577"/>
      <c r="C2577"/>
      <c r="D2577"/>
      <c r="E2577"/>
      <c r="F2577"/>
      <c r="G2577"/>
      <c r="H2577"/>
      <c r="I2577"/>
      <c r="J2577"/>
      <c r="K2577"/>
    </row>
    <row r="2578" spans="1:11" x14ac:dyDescent="0.3">
      <c r="A2578"/>
      <c r="B2578"/>
      <c r="C2578"/>
      <c r="D2578"/>
      <c r="E2578"/>
      <c r="F2578"/>
      <c r="G2578"/>
      <c r="H2578"/>
      <c r="I2578"/>
      <c r="J2578"/>
      <c r="K2578"/>
    </row>
    <row r="2579" spans="1:11" x14ac:dyDescent="0.3">
      <c r="A2579"/>
      <c r="B2579"/>
      <c r="C2579"/>
      <c r="D2579"/>
      <c r="E2579"/>
      <c r="F2579"/>
      <c r="G2579"/>
      <c r="H2579"/>
      <c r="I2579"/>
      <c r="J2579"/>
      <c r="K2579"/>
    </row>
    <row r="2580" spans="1:11" x14ac:dyDescent="0.3">
      <c r="A2580"/>
      <c r="B2580"/>
      <c r="C2580"/>
      <c r="D2580"/>
      <c r="E2580"/>
      <c r="F2580"/>
      <c r="G2580"/>
      <c r="H2580"/>
      <c r="I2580"/>
      <c r="J2580"/>
      <c r="K2580"/>
    </row>
    <row r="2581" spans="1:11" x14ac:dyDescent="0.3">
      <c r="A2581"/>
      <c r="B2581"/>
      <c r="C2581"/>
      <c r="D2581"/>
      <c r="E2581"/>
      <c r="F2581"/>
      <c r="G2581"/>
      <c r="H2581"/>
      <c r="I2581"/>
      <c r="J2581"/>
      <c r="K2581"/>
    </row>
    <row r="2582" spans="1:11" x14ac:dyDescent="0.3">
      <c r="A2582"/>
      <c r="B2582"/>
      <c r="C2582"/>
      <c r="D2582"/>
      <c r="E2582"/>
      <c r="F2582"/>
      <c r="G2582"/>
      <c r="H2582"/>
      <c r="I2582"/>
      <c r="J2582"/>
      <c r="K2582"/>
    </row>
    <row r="2583" spans="1:11" x14ac:dyDescent="0.3">
      <c r="A2583"/>
      <c r="B2583"/>
      <c r="C2583"/>
      <c r="D2583"/>
      <c r="E2583"/>
      <c r="F2583"/>
      <c r="G2583"/>
      <c r="H2583"/>
      <c r="I2583"/>
      <c r="J2583"/>
      <c r="K2583"/>
    </row>
    <row r="2584" spans="1:11" x14ac:dyDescent="0.3">
      <c r="A2584"/>
      <c r="B2584"/>
      <c r="C2584"/>
      <c r="D2584"/>
      <c r="E2584"/>
      <c r="F2584"/>
      <c r="G2584"/>
      <c r="H2584"/>
      <c r="I2584"/>
      <c r="J2584"/>
      <c r="K2584"/>
    </row>
    <row r="2585" spans="1:11" x14ac:dyDescent="0.3">
      <c r="A2585"/>
      <c r="B2585"/>
      <c r="C2585"/>
      <c r="D2585"/>
      <c r="E2585"/>
      <c r="F2585"/>
      <c r="G2585"/>
      <c r="H2585"/>
      <c r="I2585"/>
      <c r="J2585"/>
      <c r="K2585"/>
    </row>
    <row r="2586" spans="1:11" x14ac:dyDescent="0.3">
      <c r="A2586"/>
      <c r="B2586"/>
      <c r="C2586"/>
      <c r="D2586"/>
      <c r="E2586"/>
      <c r="F2586"/>
      <c r="G2586"/>
      <c r="H2586"/>
      <c r="I2586"/>
      <c r="J2586"/>
      <c r="K2586"/>
    </row>
    <row r="2587" spans="1:11" x14ac:dyDescent="0.3">
      <c r="A2587"/>
      <c r="B2587"/>
      <c r="C2587"/>
      <c r="D2587"/>
      <c r="E2587"/>
      <c r="F2587"/>
      <c r="G2587"/>
      <c r="H2587"/>
      <c r="I2587"/>
      <c r="J2587"/>
      <c r="K2587"/>
    </row>
    <row r="2588" spans="1:11" x14ac:dyDescent="0.3">
      <c r="A2588"/>
      <c r="B2588"/>
      <c r="C2588"/>
      <c r="D2588"/>
      <c r="E2588"/>
      <c r="F2588"/>
      <c r="G2588"/>
      <c r="H2588"/>
      <c r="I2588"/>
      <c r="J2588"/>
      <c r="K2588"/>
    </row>
    <row r="2589" spans="1:11" x14ac:dyDescent="0.3">
      <c r="A2589"/>
      <c r="B2589"/>
      <c r="C2589"/>
      <c r="D2589"/>
      <c r="E2589"/>
      <c r="F2589"/>
      <c r="G2589"/>
      <c r="H2589"/>
      <c r="I2589"/>
      <c r="J2589"/>
      <c r="K2589"/>
    </row>
    <row r="2590" spans="1:11" x14ac:dyDescent="0.3">
      <c r="A2590"/>
      <c r="B2590"/>
      <c r="C2590"/>
      <c r="D2590"/>
      <c r="E2590"/>
      <c r="F2590"/>
      <c r="G2590"/>
      <c r="H2590"/>
      <c r="I2590"/>
      <c r="J2590"/>
      <c r="K2590"/>
    </row>
    <row r="2591" spans="1:11" x14ac:dyDescent="0.3">
      <c r="A2591"/>
      <c r="B2591"/>
      <c r="C2591"/>
      <c r="D2591"/>
      <c r="E2591"/>
      <c r="F2591"/>
      <c r="G2591"/>
      <c r="H2591"/>
      <c r="I2591"/>
      <c r="J2591"/>
      <c r="K2591"/>
    </row>
    <row r="2592" spans="1:11" x14ac:dyDescent="0.3">
      <c r="A2592"/>
      <c r="B2592"/>
      <c r="C2592"/>
      <c r="D2592"/>
      <c r="E2592"/>
      <c r="F2592"/>
      <c r="G2592"/>
      <c r="H2592"/>
      <c r="I2592"/>
      <c r="J2592"/>
      <c r="K2592"/>
    </row>
    <row r="2593" spans="1:11" x14ac:dyDescent="0.3">
      <c r="A2593"/>
      <c r="B2593"/>
      <c r="C2593"/>
      <c r="D2593"/>
      <c r="E2593"/>
      <c r="F2593"/>
      <c r="G2593"/>
      <c r="H2593"/>
      <c r="I2593"/>
      <c r="J2593"/>
      <c r="K2593"/>
    </row>
    <row r="2594" spans="1:11" x14ac:dyDescent="0.3">
      <c r="A2594"/>
      <c r="B2594"/>
      <c r="C2594"/>
      <c r="D2594"/>
      <c r="E2594"/>
      <c r="F2594"/>
      <c r="G2594"/>
      <c r="H2594"/>
      <c r="I2594"/>
      <c r="J2594"/>
      <c r="K2594"/>
    </row>
    <row r="2595" spans="1:11" x14ac:dyDescent="0.3">
      <c r="A2595"/>
      <c r="B2595"/>
      <c r="C2595"/>
      <c r="D2595"/>
      <c r="E2595"/>
      <c r="F2595"/>
      <c r="G2595"/>
      <c r="H2595"/>
      <c r="I2595"/>
      <c r="J2595"/>
      <c r="K2595"/>
    </row>
    <row r="2596" spans="1:11" x14ac:dyDescent="0.3">
      <c r="A2596"/>
      <c r="B2596"/>
      <c r="C2596"/>
      <c r="D2596"/>
      <c r="E2596"/>
      <c r="F2596"/>
      <c r="G2596"/>
      <c r="H2596"/>
      <c r="I2596"/>
      <c r="J2596"/>
      <c r="K2596"/>
    </row>
    <row r="2597" spans="1:11" x14ac:dyDescent="0.3">
      <c r="A2597"/>
      <c r="B2597"/>
      <c r="C2597"/>
      <c r="D2597"/>
      <c r="E2597"/>
      <c r="F2597"/>
      <c r="G2597"/>
      <c r="H2597"/>
      <c r="I2597"/>
      <c r="J2597"/>
      <c r="K2597"/>
    </row>
    <row r="2598" spans="1:11" x14ac:dyDescent="0.3">
      <c r="A2598"/>
      <c r="B2598"/>
      <c r="C2598"/>
      <c r="D2598"/>
      <c r="E2598"/>
      <c r="F2598"/>
      <c r="G2598"/>
      <c r="H2598"/>
      <c r="I2598"/>
      <c r="J2598"/>
      <c r="K2598"/>
    </row>
    <row r="2599" spans="1:11" x14ac:dyDescent="0.3">
      <c r="A2599"/>
      <c r="B2599"/>
      <c r="C2599"/>
      <c r="D2599"/>
      <c r="E2599"/>
      <c r="F2599"/>
      <c r="G2599"/>
      <c r="H2599"/>
      <c r="I2599"/>
      <c r="J2599"/>
      <c r="K2599"/>
    </row>
    <row r="2600" spans="1:11" x14ac:dyDescent="0.3">
      <c r="A2600"/>
      <c r="B2600"/>
      <c r="C2600"/>
      <c r="D2600"/>
      <c r="E2600"/>
      <c r="F2600"/>
      <c r="G2600"/>
      <c r="H2600"/>
      <c r="I2600"/>
      <c r="J2600"/>
      <c r="K2600"/>
    </row>
    <row r="2601" spans="1:11" x14ac:dyDescent="0.3">
      <c r="A2601"/>
      <c r="B2601"/>
      <c r="C2601"/>
      <c r="D2601"/>
      <c r="E2601"/>
      <c r="F2601"/>
      <c r="G2601"/>
      <c r="H2601"/>
      <c r="I2601"/>
      <c r="J2601"/>
      <c r="K2601"/>
    </row>
    <row r="2602" spans="1:11" x14ac:dyDescent="0.3">
      <c r="A2602"/>
      <c r="B2602"/>
      <c r="C2602"/>
      <c r="D2602"/>
      <c r="E2602"/>
      <c r="F2602"/>
      <c r="G2602"/>
      <c r="H2602"/>
      <c r="I2602"/>
      <c r="J2602"/>
      <c r="K2602"/>
    </row>
    <row r="2603" spans="1:11" x14ac:dyDescent="0.3">
      <c r="A2603"/>
      <c r="B2603"/>
      <c r="C2603"/>
      <c r="D2603"/>
      <c r="E2603"/>
      <c r="F2603"/>
      <c r="G2603"/>
      <c r="H2603"/>
      <c r="I2603"/>
      <c r="J2603"/>
      <c r="K2603"/>
    </row>
    <row r="2604" spans="1:11" x14ac:dyDescent="0.3">
      <c r="A2604"/>
      <c r="B2604"/>
      <c r="C2604"/>
      <c r="D2604"/>
      <c r="E2604"/>
      <c r="F2604"/>
      <c r="G2604"/>
      <c r="H2604"/>
      <c r="I2604"/>
      <c r="J2604"/>
      <c r="K2604"/>
    </row>
    <row r="2605" spans="1:11" x14ac:dyDescent="0.3">
      <c r="A2605"/>
      <c r="B2605"/>
      <c r="C2605"/>
      <c r="D2605"/>
      <c r="E2605"/>
      <c r="F2605"/>
      <c r="G2605"/>
      <c r="H2605"/>
      <c r="I2605"/>
      <c r="J2605"/>
      <c r="K2605"/>
    </row>
    <row r="2606" spans="1:11" x14ac:dyDescent="0.3">
      <c r="A2606"/>
      <c r="B2606"/>
      <c r="C2606"/>
      <c r="D2606"/>
      <c r="E2606"/>
      <c r="F2606"/>
      <c r="G2606"/>
      <c r="H2606"/>
      <c r="I2606"/>
      <c r="J2606"/>
      <c r="K2606"/>
    </row>
    <row r="2607" spans="1:11" x14ac:dyDescent="0.3">
      <c r="A2607"/>
      <c r="B2607"/>
      <c r="C2607"/>
      <c r="D2607"/>
      <c r="E2607"/>
      <c r="F2607"/>
      <c r="G2607"/>
      <c r="H2607"/>
      <c r="I2607"/>
      <c r="J2607"/>
      <c r="K2607"/>
    </row>
    <row r="2608" spans="1:11" x14ac:dyDescent="0.3">
      <c r="A2608"/>
      <c r="B2608"/>
      <c r="C2608"/>
      <c r="D2608"/>
      <c r="E2608"/>
      <c r="F2608"/>
      <c r="G2608"/>
      <c r="H2608"/>
      <c r="I2608"/>
      <c r="J2608"/>
      <c r="K2608"/>
    </row>
    <row r="2609" spans="1:11" x14ac:dyDescent="0.3">
      <c r="A2609"/>
      <c r="B2609"/>
      <c r="C2609"/>
      <c r="D2609"/>
      <c r="E2609"/>
      <c r="F2609"/>
      <c r="G2609"/>
      <c r="H2609"/>
      <c r="I2609"/>
      <c r="J2609"/>
      <c r="K2609"/>
    </row>
    <row r="2610" spans="1:11" x14ac:dyDescent="0.3">
      <c r="A2610"/>
      <c r="B2610"/>
      <c r="C2610"/>
      <c r="D2610"/>
      <c r="E2610"/>
      <c r="F2610"/>
      <c r="G2610"/>
      <c r="H2610"/>
      <c r="I2610"/>
      <c r="J2610"/>
      <c r="K2610"/>
    </row>
    <row r="2611" spans="1:11" x14ac:dyDescent="0.3">
      <c r="A2611"/>
      <c r="B2611"/>
      <c r="C2611"/>
      <c r="D2611"/>
      <c r="E2611"/>
      <c r="F2611"/>
      <c r="G2611"/>
      <c r="H2611"/>
      <c r="I2611"/>
      <c r="J2611"/>
      <c r="K2611"/>
    </row>
    <row r="2612" spans="1:11" x14ac:dyDescent="0.3">
      <c r="A2612"/>
      <c r="B2612"/>
      <c r="C2612"/>
      <c r="D2612"/>
      <c r="E2612"/>
      <c r="F2612"/>
      <c r="G2612"/>
      <c r="H2612"/>
      <c r="I2612"/>
      <c r="J2612"/>
      <c r="K2612"/>
    </row>
    <row r="2613" spans="1:11" x14ac:dyDescent="0.3">
      <c r="A2613"/>
      <c r="B2613"/>
      <c r="C2613"/>
      <c r="D2613"/>
      <c r="E2613"/>
      <c r="F2613"/>
      <c r="G2613"/>
      <c r="H2613"/>
      <c r="I2613"/>
      <c r="J2613"/>
      <c r="K2613"/>
    </row>
    <row r="2614" spans="1:11" x14ac:dyDescent="0.3">
      <c r="A2614"/>
      <c r="B2614"/>
      <c r="C2614"/>
      <c r="D2614"/>
      <c r="E2614"/>
      <c r="F2614"/>
      <c r="G2614"/>
      <c r="H2614"/>
      <c r="I2614"/>
      <c r="J2614"/>
      <c r="K2614"/>
    </row>
    <row r="2615" spans="1:11" x14ac:dyDescent="0.3">
      <c r="A2615"/>
      <c r="B2615"/>
      <c r="C2615"/>
      <c r="D2615"/>
      <c r="E2615"/>
      <c r="F2615"/>
      <c r="G2615"/>
      <c r="H2615"/>
      <c r="I2615"/>
      <c r="J2615"/>
      <c r="K2615"/>
    </row>
    <row r="2616" spans="1:11" x14ac:dyDescent="0.3">
      <c r="A2616"/>
      <c r="B2616"/>
      <c r="C2616"/>
      <c r="D2616"/>
      <c r="E2616"/>
      <c r="F2616"/>
      <c r="G2616"/>
      <c r="H2616"/>
      <c r="I2616"/>
      <c r="J2616"/>
      <c r="K2616"/>
    </row>
    <row r="2617" spans="1:11" x14ac:dyDescent="0.3">
      <c r="A2617"/>
      <c r="B2617"/>
      <c r="C2617"/>
      <c r="D2617"/>
      <c r="E2617"/>
      <c r="F2617"/>
      <c r="G2617"/>
      <c r="H2617"/>
      <c r="I2617"/>
      <c r="J2617"/>
      <c r="K2617"/>
    </row>
    <row r="2618" spans="1:11" x14ac:dyDescent="0.3">
      <c r="A2618"/>
      <c r="B2618"/>
      <c r="C2618"/>
      <c r="D2618"/>
      <c r="E2618"/>
      <c r="F2618"/>
      <c r="G2618"/>
      <c r="H2618"/>
      <c r="I2618"/>
      <c r="J2618"/>
      <c r="K2618"/>
    </row>
    <row r="2619" spans="1:11" x14ac:dyDescent="0.3">
      <c r="A2619"/>
      <c r="B2619"/>
      <c r="C2619"/>
      <c r="D2619"/>
      <c r="E2619"/>
      <c r="F2619"/>
      <c r="G2619"/>
      <c r="H2619"/>
      <c r="I2619"/>
      <c r="J2619"/>
      <c r="K2619"/>
    </row>
    <row r="2620" spans="1:11" x14ac:dyDescent="0.3">
      <c r="A2620"/>
      <c r="B2620"/>
      <c r="C2620"/>
      <c r="D2620"/>
      <c r="E2620"/>
      <c r="F2620"/>
      <c r="G2620"/>
      <c r="H2620"/>
      <c r="I2620"/>
      <c r="J2620"/>
      <c r="K2620"/>
    </row>
    <row r="2621" spans="1:11" x14ac:dyDescent="0.3">
      <c r="A2621"/>
      <c r="B2621"/>
      <c r="C2621"/>
      <c r="D2621"/>
      <c r="E2621"/>
      <c r="F2621"/>
      <c r="G2621"/>
      <c r="H2621"/>
      <c r="I2621"/>
      <c r="J2621"/>
      <c r="K2621"/>
    </row>
    <row r="2622" spans="1:11" x14ac:dyDescent="0.3">
      <c r="A2622"/>
      <c r="B2622"/>
      <c r="C2622"/>
      <c r="D2622"/>
      <c r="E2622"/>
      <c r="F2622"/>
      <c r="G2622"/>
      <c r="H2622"/>
      <c r="I2622"/>
      <c r="J2622"/>
      <c r="K2622"/>
    </row>
    <row r="2623" spans="1:11" x14ac:dyDescent="0.3">
      <c r="A2623"/>
      <c r="B2623"/>
      <c r="C2623"/>
      <c r="D2623"/>
      <c r="E2623"/>
      <c r="F2623"/>
      <c r="G2623"/>
      <c r="H2623"/>
      <c r="I2623"/>
      <c r="J2623"/>
      <c r="K2623"/>
    </row>
    <row r="2624" spans="1:11" x14ac:dyDescent="0.3">
      <c r="A2624"/>
      <c r="B2624"/>
      <c r="C2624"/>
      <c r="D2624"/>
      <c r="E2624"/>
      <c r="F2624"/>
      <c r="G2624"/>
      <c r="H2624"/>
      <c r="I2624"/>
      <c r="J2624"/>
      <c r="K2624"/>
    </row>
    <row r="2625" spans="1:11" x14ac:dyDescent="0.3">
      <c r="A2625"/>
      <c r="B2625"/>
      <c r="C2625"/>
      <c r="D2625"/>
      <c r="E2625"/>
      <c r="F2625"/>
      <c r="G2625"/>
      <c r="H2625"/>
      <c r="I2625"/>
      <c r="J2625"/>
      <c r="K2625"/>
    </row>
    <row r="2626" spans="1:11" x14ac:dyDescent="0.3">
      <c r="A2626"/>
      <c r="B2626"/>
      <c r="C2626"/>
      <c r="D2626"/>
      <c r="E2626"/>
      <c r="F2626"/>
      <c r="G2626"/>
      <c r="H2626"/>
      <c r="I2626"/>
      <c r="J2626"/>
      <c r="K2626"/>
    </row>
    <row r="2627" spans="1:11" x14ac:dyDescent="0.3">
      <c r="A2627"/>
      <c r="B2627"/>
      <c r="C2627"/>
      <c r="D2627"/>
      <c r="E2627"/>
      <c r="F2627"/>
      <c r="G2627"/>
      <c r="H2627"/>
      <c r="I2627"/>
      <c r="J2627"/>
      <c r="K2627"/>
    </row>
    <row r="2628" spans="1:11" x14ac:dyDescent="0.3">
      <c r="A2628"/>
      <c r="B2628"/>
      <c r="C2628"/>
      <c r="D2628"/>
      <c r="E2628"/>
      <c r="F2628"/>
      <c r="G2628"/>
      <c r="H2628"/>
      <c r="I2628"/>
      <c r="J2628"/>
      <c r="K2628"/>
    </row>
    <row r="2629" spans="1:11" x14ac:dyDescent="0.3">
      <c r="A2629"/>
      <c r="B2629"/>
      <c r="C2629"/>
      <c r="D2629"/>
      <c r="E2629"/>
      <c r="F2629"/>
      <c r="G2629"/>
      <c r="H2629"/>
      <c r="I2629"/>
      <c r="J2629"/>
      <c r="K2629"/>
    </row>
    <row r="2630" spans="1:11" x14ac:dyDescent="0.3">
      <c r="A2630"/>
      <c r="B2630"/>
      <c r="C2630"/>
      <c r="D2630"/>
      <c r="E2630"/>
      <c r="F2630"/>
      <c r="G2630"/>
      <c r="H2630"/>
      <c r="I2630"/>
      <c r="J2630"/>
      <c r="K2630"/>
    </row>
    <row r="2631" spans="1:11" x14ac:dyDescent="0.3">
      <c r="A2631"/>
      <c r="B2631"/>
      <c r="C2631"/>
      <c r="D2631"/>
      <c r="E2631"/>
      <c r="F2631"/>
      <c r="G2631"/>
      <c r="H2631"/>
      <c r="I2631"/>
      <c r="J2631"/>
      <c r="K2631"/>
    </row>
    <row r="2632" spans="1:11" x14ac:dyDescent="0.3">
      <c r="A2632"/>
      <c r="B2632"/>
      <c r="C2632"/>
      <c r="D2632"/>
      <c r="E2632"/>
      <c r="F2632"/>
      <c r="G2632"/>
      <c r="H2632"/>
      <c r="I2632"/>
      <c r="J2632"/>
      <c r="K2632"/>
    </row>
    <row r="2633" spans="1:11" x14ac:dyDescent="0.3">
      <c r="A2633"/>
      <c r="B2633"/>
      <c r="C2633"/>
      <c r="D2633"/>
      <c r="E2633"/>
      <c r="F2633"/>
      <c r="G2633"/>
      <c r="H2633"/>
      <c r="I2633"/>
      <c r="J2633"/>
      <c r="K2633"/>
    </row>
    <row r="2634" spans="1:11" x14ac:dyDescent="0.3">
      <c r="A2634"/>
      <c r="B2634"/>
      <c r="C2634"/>
      <c r="D2634"/>
      <c r="E2634"/>
      <c r="F2634"/>
      <c r="G2634"/>
      <c r="H2634"/>
      <c r="I2634"/>
      <c r="J2634"/>
      <c r="K2634"/>
    </row>
    <row r="2635" spans="1:11" x14ac:dyDescent="0.3">
      <c r="A2635"/>
      <c r="B2635"/>
      <c r="C2635"/>
      <c r="D2635"/>
      <c r="E2635"/>
      <c r="F2635"/>
      <c r="G2635"/>
      <c r="H2635"/>
      <c r="I2635"/>
      <c r="J2635"/>
      <c r="K2635"/>
    </row>
    <row r="2636" spans="1:11" x14ac:dyDescent="0.3">
      <c r="A2636"/>
      <c r="B2636"/>
      <c r="C2636"/>
      <c r="D2636"/>
      <c r="E2636"/>
      <c r="F2636"/>
      <c r="G2636"/>
      <c r="H2636"/>
      <c r="I2636"/>
      <c r="J2636"/>
      <c r="K2636"/>
    </row>
    <row r="2637" spans="1:11" x14ac:dyDescent="0.3">
      <c r="A2637"/>
      <c r="B2637"/>
      <c r="C2637"/>
      <c r="D2637"/>
      <c r="E2637"/>
      <c r="F2637"/>
      <c r="G2637"/>
      <c r="H2637"/>
      <c r="I2637"/>
      <c r="J2637"/>
      <c r="K2637"/>
    </row>
    <row r="2638" spans="1:11" x14ac:dyDescent="0.3">
      <c r="A2638"/>
      <c r="B2638"/>
      <c r="C2638"/>
      <c r="D2638"/>
      <c r="E2638"/>
      <c r="F2638"/>
      <c r="G2638"/>
      <c r="H2638"/>
      <c r="I2638"/>
      <c r="J2638"/>
      <c r="K2638"/>
    </row>
    <row r="2639" spans="1:11" x14ac:dyDescent="0.3">
      <c r="A2639"/>
      <c r="B2639"/>
      <c r="C2639"/>
      <c r="D2639"/>
      <c r="E2639"/>
      <c r="F2639"/>
      <c r="G2639"/>
      <c r="H2639"/>
      <c r="I2639"/>
      <c r="J2639"/>
      <c r="K2639"/>
    </row>
    <row r="2640" spans="1:11" x14ac:dyDescent="0.3">
      <c r="A2640"/>
      <c r="B2640"/>
      <c r="C2640"/>
      <c r="D2640"/>
      <c r="E2640"/>
      <c r="F2640"/>
      <c r="G2640"/>
      <c r="H2640"/>
      <c r="I2640"/>
      <c r="J2640"/>
      <c r="K2640"/>
    </row>
    <row r="2641" spans="1:11" x14ac:dyDescent="0.3">
      <c r="A2641"/>
      <c r="B2641"/>
      <c r="C2641"/>
      <c r="D2641"/>
      <c r="E2641"/>
      <c r="F2641"/>
      <c r="G2641"/>
      <c r="H2641"/>
      <c r="I2641"/>
      <c r="J2641"/>
      <c r="K2641"/>
    </row>
    <row r="2642" spans="1:11" x14ac:dyDescent="0.3">
      <c r="A2642"/>
      <c r="B2642"/>
      <c r="C2642"/>
      <c r="D2642"/>
      <c r="E2642"/>
      <c r="F2642"/>
      <c r="G2642"/>
      <c r="H2642"/>
      <c r="I2642"/>
      <c r="J2642"/>
      <c r="K2642"/>
    </row>
    <row r="2643" spans="1:11" x14ac:dyDescent="0.3">
      <c r="A2643"/>
      <c r="B2643"/>
      <c r="C2643"/>
      <c r="D2643"/>
      <c r="E2643"/>
      <c r="F2643"/>
      <c r="G2643"/>
      <c r="H2643"/>
      <c r="I2643"/>
      <c r="J2643"/>
      <c r="K2643"/>
    </row>
    <row r="2644" spans="1:11" x14ac:dyDescent="0.3">
      <c r="A2644"/>
      <c r="B2644"/>
      <c r="C2644"/>
      <c r="D2644"/>
      <c r="E2644"/>
      <c r="F2644"/>
      <c r="G2644"/>
      <c r="H2644"/>
      <c r="I2644"/>
      <c r="J2644"/>
      <c r="K2644"/>
    </row>
    <row r="2645" spans="1:11" x14ac:dyDescent="0.3">
      <c r="A2645"/>
      <c r="B2645"/>
      <c r="C2645"/>
      <c r="D2645"/>
      <c r="E2645"/>
      <c r="F2645"/>
      <c r="G2645"/>
      <c r="H2645"/>
      <c r="I2645"/>
      <c r="J2645"/>
      <c r="K2645"/>
    </row>
    <row r="2646" spans="1:11" x14ac:dyDescent="0.3">
      <c r="A2646"/>
      <c r="B2646"/>
      <c r="C2646"/>
      <c r="D2646"/>
      <c r="E2646"/>
      <c r="F2646"/>
      <c r="G2646"/>
      <c r="H2646"/>
      <c r="I2646"/>
      <c r="J2646"/>
      <c r="K2646"/>
    </row>
    <row r="2647" spans="1:11" x14ac:dyDescent="0.3">
      <c r="A2647"/>
      <c r="B2647"/>
      <c r="C2647"/>
      <c r="D2647"/>
      <c r="E2647"/>
      <c r="F2647"/>
      <c r="G2647"/>
      <c r="H2647"/>
      <c r="I2647"/>
      <c r="J2647"/>
      <c r="K2647"/>
    </row>
    <row r="2648" spans="1:11" x14ac:dyDescent="0.3">
      <c r="A2648"/>
      <c r="B2648"/>
      <c r="C2648"/>
      <c r="D2648"/>
      <c r="E2648"/>
      <c r="F2648"/>
      <c r="G2648"/>
      <c r="H2648"/>
      <c r="I2648"/>
      <c r="J2648"/>
      <c r="K2648"/>
    </row>
    <row r="2649" spans="1:11" x14ac:dyDescent="0.3">
      <c r="A2649"/>
      <c r="B2649"/>
      <c r="C2649"/>
      <c r="D2649"/>
      <c r="E2649"/>
      <c r="F2649"/>
      <c r="G2649"/>
      <c r="H2649"/>
      <c r="I2649"/>
      <c r="J2649"/>
      <c r="K2649"/>
    </row>
    <row r="2650" spans="1:11" x14ac:dyDescent="0.3">
      <c r="A2650"/>
      <c r="B2650"/>
      <c r="C2650"/>
      <c r="D2650"/>
      <c r="E2650"/>
      <c r="F2650"/>
      <c r="G2650"/>
      <c r="H2650"/>
      <c r="I2650"/>
      <c r="J2650"/>
      <c r="K2650"/>
    </row>
    <row r="2651" spans="1:11" x14ac:dyDescent="0.3">
      <c r="A2651"/>
      <c r="B2651"/>
      <c r="C2651"/>
      <c r="D2651"/>
      <c r="E2651"/>
      <c r="F2651"/>
      <c r="G2651"/>
      <c r="H2651"/>
      <c r="I2651"/>
      <c r="J2651"/>
      <c r="K2651"/>
    </row>
    <row r="2652" spans="1:11" x14ac:dyDescent="0.3">
      <c r="A2652"/>
      <c r="B2652"/>
      <c r="C2652"/>
      <c r="D2652"/>
      <c r="E2652"/>
      <c r="F2652"/>
      <c r="G2652"/>
      <c r="H2652"/>
      <c r="I2652"/>
      <c r="J2652"/>
      <c r="K2652"/>
    </row>
    <row r="2653" spans="1:11" x14ac:dyDescent="0.3">
      <c r="A2653"/>
      <c r="B2653"/>
      <c r="C2653"/>
      <c r="D2653"/>
      <c r="E2653"/>
      <c r="F2653"/>
      <c r="G2653"/>
      <c r="H2653"/>
      <c r="I2653"/>
      <c r="J2653"/>
      <c r="K2653"/>
    </row>
    <row r="2654" spans="1:11" x14ac:dyDescent="0.3">
      <c r="A2654"/>
      <c r="B2654"/>
      <c r="C2654"/>
      <c r="D2654"/>
      <c r="E2654"/>
      <c r="F2654"/>
      <c r="G2654"/>
      <c r="H2654"/>
      <c r="I2654"/>
      <c r="J2654"/>
      <c r="K2654"/>
    </row>
    <row r="2655" spans="1:11" x14ac:dyDescent="0.3">
      <c r="A2655"/>
      <c r="B2655"/>
      <c r="C2655"/>
      <c r="D2655"/>
      <c r="E2655"/>
      <c r="F2655"/>
      <c r="G2655"/>
      <c r="H2655"/>
      <c r="I2655"/>
      <c r="J2655"/>
      <c r="K2655"/>
    </row>
    <row r="2656" spans="1:11" x14ac:dyDescent="0.3">
      <c r="A2656"/>
      <c r="B2656"/>
      <c r="C2656"/>
      <c r="D2656"/>
      <c r="E2656"/>
      <c r="F2656"/>
      <c r="G2656"/>
      <c r="H2656"/>
      <c r="I2656"/>
      <c r="J2656"/>
      <c r="K2656"/>
    </row>
    <row r="2657" spans="1:11" x14ac:dyDescent="0.3">
      <c r="A2657"/>
      <c r="B2657"/>
      <c r="C2657"/>
      <c r="D2657"/>
      <c r="E2657"/>
      <c r="F2657"/>
      <c r="G2657"/>
      <c r="H2657"/>
      <c r="I2657"/>
      <c r="J2657"/>
      <c r="K2657"/>
    </row>
    <row r="2658" spans="1:11" x14ac:dyDescent="0.3">
      <c r="A2658"/>
      <c r="B2658"/>
      <c r="C2658"/>
      <c r="D2658"/>
      <c r="E2658"/>
      <c r="F2658"/>
      <c r="G2658"/>
      <c r="H2658"/>
      <c r="I2658"/>
      <c r="J2658"/>
      <c r="K2658"/>
    </row>
    <row r="2659" spans="1:11" x14ac:dyDescent="0.3">
      <c r="A2659"/>
      <c r="B2659"/>
      <c r="C2659"/>
      <c r="D2659"/>
      <c r="E2659"/>
      <c r="F2659"/>
      <c r="G2659"/>
      <c r="H2659"/>
      <c r="I2659"/>
      <c r="J2659"/>
      <c r="K2659"/>
    </row>
    <row r="2660" spans="1:11" x14ac:dyDescent="0.3">
      <c r="A2660"/>
      <c r="B2660"/>
      <c r="C2660"/>
      <c r="D2660"/>
      <c r="E2660"/>
      <c r="F2660"/>
      <c r="G2660"/>
      <c r="H2660"/>
      <c r="I2660"/>
      <c r="J2660"/>
      <c r="K2660"/>
    </row>
    <row r="2661" spans="1:11" x14ac:dyDescent="0.3">
      <c r="A2661"/>
      <c r="B2661"/>
      <c r="C2661"/>
      <c r="D2661"/>
      <c r="E2661"/>
      <c r="F2661"/>
      <c r="G2661"/>
      <c r="H2661"/>
      <c r="I2661"/>
      <c r="J2661"/>
      <c r="K2661"/>
    </row>
    <row r="2662" spans="1:11" x14ac:dyDescent="0.3">
      <c r="A2662"/>
      <c r="B2662"/>
      <c r="C2662"/>
      <c r="D2662"/>
      <c r="E2662"/>
      <c r="F2662"/>
      <c r="G2662"/>
      <c r="H2662"/>
      <c r="I2662"/>
      <c r="J2662"/>
      <c r="K2662"/>
    </row>
    <row r="2663" spans="1:11" x14ac:dyDescent="0.3">
      <c r="A2663"/>
      <c r="B2663"/>
      <c r="C2663"/>
      <c r="D2663"/>
      <c r="E2663"/>
      <c r="F2663"/>
      <c r="G2663"/>
      <c r="H2663"/>
      <c r="I2663"/>
      <c r="J2663"/>
      <c r="K2663"/>
    </row>
    <row r="2664" spans="1:11" x14ac:dyDescent="0.3">
      <c r="A2664"/>
      <c r="B2664"/>
      <c r="C2664"/>
      <c r="D2664"/>
      <c r="E2664"/>
      <c r="F2664"/>
      <c r="G2664"/>
      <c r="H2664"/>
      <c r="I2664"/>
      <c r="J2664"/>
      <c r="K2664"/>
    </row>
    <row r="2665" spans="1:11" x14ac:dyDescent="0.3">
      <c r="A2665"/>
      <c r="B2665"/>
      <c r="C2665"/>
      <c r="D2665"/>
      <c r="E2665"/>
      <c r="F2665"/>
      <c r="G2665"/>
      <c r="H2665"/>
      <c r="I2665"/>
      <c r="J2665"/>
      <c r="K2665"/>
    </row>
    <row r="2666" spans="1:11" x14ac:dyDescent="0.3">
      <c r="A2666"/>
      <c r="B2666"/>
      <c r="C2666"/>
      <c r="D2666"/>
      <c r="E2666"/>
      <c r="F2666"/>
      <c r="G2666"/>
      <c r="H2666"/>
      <c r="I2666"/>
      <c r="J2666"/>
      <c r="K2666"/>
    </row>
    <row r="2667" spans="1:11" x14ac:dyDescent="0.3">
      <c r="A2667"/>
      <c r="B2667"/>
      <c r="C2667"/>
      <c r="D2667"/>
      <c r="E2667"/>
      <c r="F2667"/>
      <c r="G2667"/>
      <c r="H2667"/>
      <c r="I2667"/>
      <c r="J2667"/>
      <c r="K2667"/>
    </row>
    <row r="2668" spans="1:11" x14ac:dyDescent="0.3">
      <c r="A2668"/>
      <c r="B2668"/>
      <c r="C2668"/>
      <c r="D2668"/>
      <c r="E2668"/>
      <c r="F2668"/>
      <c r="G2668"/>
      <c r="H2668"/>
      <c r="I2668"/>
      <c r="J2668"/>
      <c r="K2668"/>
    </row>
    <row r="2669" spans="1:11" x14ac:dyDescent="0.3">
      <c r="A2669"/>
      <c r="B2669"/>
      <c r="C2669"/>
      <c r="D2669"/>
      <c r="E2669"/>
      <c r="F2669"/>
      <c r="G2669"/>
      <c r="H2669"/>
      <c r="I2669"/>
      <c r="J2669"/>
      <c r="K2669"/>
    </row>
    <row r="2670" spans="1:11" x14ac:dyDescent="0.3">
      <c r="A2670"/>
      <c r="B2670"/>
      <c r="C2670"/>
      <c r="D2670"/>
      <c r="E2670"/>
      <c r="F2670"/>
      <c r="G2670"/>
      <c r="H2670"/>
      <c r="I2670"/>
      <c r="J2670"/>
      <c r="K2670"/>
    </row>
    <row r="2671" spans="1:11" x14ac:dyDescent="0.3">
      <c r="A2671"/>
      <c r="B2671"/>
      <c r="C2671"/>
      <c r="D2671"/>
      <c r="E2671"/>
      <c r="F2671"/>
      <c r="G2671"/>
      <c r="H2671"/>
      <c r="I2671"/>
      <c r="J2671"/>
      <c r="K2671"/>
    </row>
    <row r="2672" spans="1:11" x14ac:dyDescent="0.3">
      <c r="A2672"/>
      <c r="B2672"/>
      <c r="C2672"/>
      <c r="D2672"/>
      <c r="E2672"/>
      <c r="F2672"/>
      <c r="G2672"/>
      <c r="H2672"/>
      <c r="I2672"/>
      <c r="J2672"/>
      <c r="K2672"/>
    </row>
    <row r="2673" spans="1:11" x14ac:dyDescent="0.3">
      <c r="A2673"/>
      <c r="B2673"/>
      <c r="C2673"/>
      <c r="D2673"/>
      <c r="E2673"/>
      <c r="F2673"/>
      <c r="G2673"/>
      <c r="H2673"/>
      <c r="I2673"/>
      <c r="J2673"/>
      <c r="K2673"/>
    </row>
    <row r="2674" spans="1:11" x14ac:dyDescent="0.3">
      <c r="A2674"/>
      <c r="B2674"/>
      <c r="C2674"/>
      <c r="D2674"/>
      <c r="E2674"/>
      <c r="F2674"/>
      <c r="G2674"/>
      <c r="H2674"/>
      <c r="I2674"/>
      <c r="J2674"/>
      <c r="K2674"/>
    </row>
    <row r="2675" spans="1:11" x14ac:dyDescent="0.3">
      <c r="A2675"/>
      <c r="B2675"/>
      <c r="C2675"/>
      <c r="D2675"/>
      <c r="E2675"/>
      <c r="F2675"/>
      <c r="G2675"/>
      <c r="H2675"/>
      <c r="I2675"/>
      <c r="J2675"/>
      <c r="K2675"/>
    </row>
    <row r="2676" spans="1:11" x14ac:dyDescent="0.3">
      <c r="A2676"/>
      <c r="B2676"/>
      <c r="C2676"/>
      <c r="D2676"/>
      <c r="E2676"/>
      <c r="F2676"/>
      <c r="G2676"/>
      <c r="H2676"/>
      <c r="I2676"/>
      <c r="J2676"/>
      <c r="K2676"/>
    </row>
    <row r="2677" spans="1:11" x14ac:dyDescent="0.3">
      <c r="A2677"/>
      <c r="B2677"/>
      <c r="C2677"/>
      <c r="D2677"/>
      <c r="E2677"/>
      <c r="F2677"/>
      <c r="G2677"/>
      <c r="H2677"/>
      <c r="I2677"/>
      <c r="J2677"/>
      <c r="K2677"/>
    </row>
    <row r="2678" spans="1:11" x14ac:dyDescent="0.3">
      <c r="A2678"/>
      <c r="B2678"/>
      <c r="C2678"/>
      <c r="D2678"/>
      <c r="E2678"/>
      <c r="F2678"/>
      <c r="G2678"/>
      <c r="H2678"/>
      <c r="I2678"/>
      <c r="J2678"/>
      <c r="K2678"/>
    </row>
    <row r="2679" spans="1:11" x14ac:dyDescent="0.3">
      <c r="A2679"/>
      <c r="B2679"/>
      <c r="C2679"/>
      <c r="D2679"/>
      <c r="E2679"/>
      <c r="F2679"/>
      <c r="G2679"/>
      <c r="H2679"/>
      <c r="I2679"/>
      <c r="J2679"/>
      <c r="K2679"/>
    </row>
    <row r="2680" spans="1:11" x14ac:dyDescent="0.3">
      <c r="A2680"/>
      <c r="B2680"/>
      <c r="C2680"/>
      <c r="D2680"/>
      <c r="E2680"/>
      <c r="F2680"/>
      <c r="G2680"/>
      <c r="H2680"/>
      <c r="I2680"/>
      <c r="J2680"/>
      <c r="K2680"/>
    </row>
    <row r="2681" spans="1:11" x14ac:dyDescent="0.3">
      <c r="A2681"/>
      <c r="B2681"/>
      <c r="C2681"/>
      <c r="D2681"/>
      <c r="E2681"/>
      <c r="F2681"/>
      <c r="G2681"/>
      <c r="H2681"/>
      <c r="I2681"/>
      <c r="J2681"/>
      <c r="K2681"/>
    </row>
    <row r="2682" spans="1:11" x14ac:dyDescent="0.3">
      <c r="A2682"/>
      <c r="B2682"/>
      <c r="C2682"/>
      <c r="D2682"/>
      <c r="E2682"/>
      <c r="F2682"/>
      <c r="G2682"/>
      <c r="H2682"/>
      <c r="I2682"/>
      <c r="J2682"/>
      <c r="K2682"/>
    </row>
    <row r="2683" spans="1:11" x14ac:dyDescent="0.3">
      <c r="A2683"/>
      <c r="B2683"/>
      <c r="C2683"/>
      <c r="D2683"/>
      <c r="E2683"/>
      <c r="F2683"/>
      <c r="G2683"/>
      <c r="H2683"/>
      <c r="I2683"/>
      <c r="J2683"/>
      <c r="K2683"/>
    </row>
    <row r="2684" spans="1:11" x14ac:dyDescent="0.3">
      <c r="A2684"/>
      <c r="B2684"/>
      <c r="C2684"/>
      <c r="D2684"/>
      <c r="E2684"/>
      <c r="F2684"/>
      <c r="G2684"/>
      <c r="H2684"/>
      <c r="I2684"/>
      <c r="J2684"/>
      <c r="K2684"/>
    </row>
    <row r="2685" spans="1:11" x14ac:dyDescent="0.3">
      <c r="A2685"/>
      <c r="B2685"/>
      <c r="C2685"/>
      <c r="D2685"/>
      <c r="E2685"/>
      <c r="F2685"/>
      <c r="G2685"/>
      <c r="H2685"/>
      <c r="I2685"/>
      <c r="J2685"/>
      <c r="K2685"/>
    </row>
    <row r="2686" spans="1:11" x14ac:dyDescent="0.3">
      <c r="A2686"/>
      <c r="B2686"/>
      <c r="C2686"/>
      <c r="D2686"/>
      <c r="E2686"/>
      <c r="F2686"/>
      <c r="G2686"/>
      <c r="H2686"/>
      <c r="I2686"/>
      <c r="J2686"/>
      <c r="K2686"/>
    </row>
    <row r="2687" spans="1:11" x14ac:dyDescent="0.3">
      <c r="A2687"/>
      <c r="B2687"/>
      <c r="C2687"/>
      <c r="D2687"/>
      <c r="E2687"/>
      <c r="F2687"/>
      <c r="G2687"/>
      <c r="H2687"/>
      <c r="I2687"/>
      <c r="J2687"/>
      <c r="K2687"/>
    </row>
    <row r="2688" spans="1:11" x14ac:dyDescent="0.3">
      <c r="A2688"/>
      <c r="B2688"/>
      <c r="C2688"/>
      <c r="D2688"/>
      <c r="E2688"/>
      <c r="F2688"/>
      <c r="G2688"/>
      <c r="H2688"/>
      <c r="I2688"/>
      <c r="J2688"/>
      <c r="K2688"/>
    </row>
    <row r="2689" spans="1:11" x14ac:dyDescent="0.3">
      <c r="A2689"/>
      <c r="B2689"/>
      <c r="C2689"/>
      <c r="D2689"/>
      <c r="E2689"/>
      <c r="F2689"/>
      <c r="G2689"/>
      <c r="H2689"/>
      <c r="I2689"/>
      <c r="J2689"/>
      <c r="K2689"/>
    </row>
    <row r="2690" spans="1:11" x14ac:dyDescent="0.3">
      <c r="A2690"/>
      <c r="B2690"/>
      <c r="C2690"/>
      <c r="D2690"/>
      <c r="E2690"/>
      <c r="F2690"/>
      <c r="G2690"/>
      <c r="H2690"/>
      <c r="I2690"/>
      <c r="J2690"/>
      <c r="K2690"/>
    </row>
    <row r="2691" spans="1:11" x14ac:dyDescent="0.3">
      <c r="A2691"/>
      <c r="B2691"/>
      <c r="C2691"/>
      <c r="D2691"/>
      <c r="E2691"/>
      <c r="F2691"/>
      <c r="G2691"/>
      <c r="H2691"/>
      <c r="I2691"/>
      <c r="J2691"/>
      <c r="K2691"/>
    </row>
    <row r="2692" spans="1:11" x14ac:dyDescent="0.3">
      <c r="A2692"/>
      <c r="B2692"/>
      <c r="C2692"/>
      <c r="D2692"/>
      <c r="E2692"/>
      <c r="F2692"/>
      <c r="G2692"/>
      <c r="H2692"/>
      <c r="I2692"/>
      <c r="J2692"/>
      <c r="K2692"/>
    </row>
    <row r="2693" spans="1:11" x14ac:dyDescent="0.3">
      <c r="A2693"/>
      <c r="B2693"/>
      <c r="C2693"/>
      <c r="D2693"/>
      <c r="E2693"/>
      <c r="F2693"/>
      <c r="G2693"/>
      <c r="H2693"/>
      <c r="I2693"/>
      <c r="J2693"/>
      <c r="K2693"/>
    </row>
    <row r="2694" spans="1:11" x14ac:dyDescent="0.3">
      <c r="A2694"/>
      <c r="B2694"/>
      <c r="C2694"/>
      <c r="D2694"/>
      <c r="E2694"/>
      <c r="F2694"/>
      <c r="G2694"/>
      <c r="H2694"/>
      <c r="I2694"/>
      <c r="J2694"/>
      <c r="K2694"/>
    </row>
    <row r="2695" spans="1:11" x14ac:dyDescent="0.3">
      <c r="A2695"/>
      <c r="B2695"/>
      <c r="C2695"/>
      <c r="D2695"/>
      <c r="E2695"/>
      <c r="F2695"/>
      <c r="G2695"/>
      <c r="H2695"/>
      <c r="I2695"/>
      <c r="J2695"/>
      <c r="K2695"/>
    </row>
    <row r="2696" spans="1:11" x14ac:dyDescent="0.3">
      <c r="A2696"/>
      <c r="B2696"/>
      <c r="C2696"/>
      <c r="D2696"/>
      <c r="E2696"/>
      <c r="F2696"/>
      <c r="G2696"/>
      <c r="H2696"/>
      <c r="I2696"/>
      <c r="J2696"/>
      <c r="K2696"/>
    </row>
    <row r="2697" spans="1:11" x14ac:dyDescent="0.3">
      <c r="A2697"/>
      <c r="B2697"/>
      <c r="C2697"/>
      <c r="D2697"/>
      <c r="E2697"/>
      <c r="F2697"/>
      <c r="G2697"/>
      <c r="H2697"/>
      <c r="I2697"/>
      <c r="J2697"/>
      <c r="K2697"/>
    </row>
    <row r="2698" spans="1:11" x14ac:dyDescent="0.3">
      <c r="A2698"/>
      <c r="B2698"/>
      <c r="C2698"/>
      <c r="D2698"/>
      <c r="E2698"/>
      <c r="F2698"/>
      <c r="G2698"/>
      <c r="H2698"/>
      <c r="I2698"/>
      <c r="J2698"/>
      <c r="K2698"/>
    </row>
    <row r="2699" spans="1:11" x14ac:dyDescent="0.3">
      <c r="A2699"/>
      <c r="B2699"/>
      <c r="C2699"/>
      <c r="D2699"/>
      <c r="E2699"/>
      <c r="F2699"/>
      <c r="G2699"/>
      <c r="H2699"/>
      <c r="I2699"/>
      <c r="J2699"/>
      <c r="K2699"/>
    </row>
    <row r="2700" spans="1:11" x14ac:dyDescent="0.3">
      <c r="A2700"/>
      <c r="B2700"/>
      <c r="C2700"/>
      <c r="D2700"/>
      <c r="E2700"/>
      <c r="F2700"/>
      <c r="G2700"/>
      <c r="H2700"/>
      <c r="I2700"/>
      <c r="J2700"/>
      <c r="K2700"/>
    </row>
    <row r="2701" spans="1:11" x14ac:dyDescent="0.3">
      <c r="A2701"/>
      <c r="B2701"/>
      <c r="C2701"/>
      <c r="D2701"/>
      <c r="E2701"/>
      <c r="F2701"/>
      <c r="G2701"/>
      <c r="H2701"/>
      <c r="I2701"/>
      <c r="J2701"/>
      <c r="K2701"/>
    </row>
    <row r="2702" spans="1:11" x14ac:dyDescent="0.3">
      <c r="A2702"/>
      <c r="B2702"/>
      <c r="C2702"/>
      <c r="D2702"/>
      <c r="E2702"/>
      <c r="F2702"/>
      <c r="G2702"/>
      <c r="H2702"/>
      <c r="I2702"/>
      <c r="J2702"/>
      <c r="K2702"/>
    </row>
    <row r="2703" spans="1:11" x14ac:dyDescent="0.3">
      <c r="A2703"/>
      <c r="B2703"/>
      <c r="C2703"/>
      <c r="D2703"/>
      <c r="E2703"/>
      <c r="F2703"/>
      <c r="G2703"/>
      <c r="H2703"/>
      <c r="I2703"/>
      <c r="J2703"/>
      <c r="K2703"/>
    </row>
    <row r="2704" spans="1:11" x14ac:dyDescent="0.3">
      <c r="A2704"/>
      <c r="B2704"/>
      <c r="C2704"/>
      <c r="D2704"/>
      <c r="E2704"/>
      <c r="F2704"/>
      <c r="G2704"/>
      <c r="H2704"/>
      <c r="I2704"/>
      <c r="J2704"/>
      <c r="K2704"/>
    </row>
    <row r="2705" spans="1:11" x14ac:dyDescent="0.3">
      <c r="A2705"/>
      <c r="B2705"/>
      <c r="C2705"/>
      <c r="D2705"/>
      <c r="E2705"/>
      <c r="F2705"/>
      <c r="G2705"/>
      <c r="H2705"/>
      <c r="I2705"/>
      <c r="J2705"/>
      <c r="K2705"/>
    </row>
    <row r="2706" spans="1:11" x14ac:dyDescent="0.3">
      <c r="A2706"/>
      <c r="B2706"/>
      <c r="C2706"/>
      <c r="D2706"/>
      <c r="E2706"/>
      <c r="F2706"/>
      <c r="G2706"/>
      <c r="H2706"/>
      <c r="I2706"/>
      <c r="J2706"/>
      <c r="K2706"/>
    </row>
    <row r="2707" spans="1:11" x14ac:dyDescent="0.3">
      <c r="A2707"/>
      <c r="B2707"/>
      <c r="C2707"/>
      <c r="D2707"/>
      <c r="E2707"/>
      <c r="F2707"/>
      <c r="G2707"/>
      <c r="H2707"/>
      <c r="I2707"/>
      <c r="J2707"/>
      <c r="K2707"/>
    </row>
    <row r="2708" spans="1:11" x14ac:dyDescent="0.3">
      <c r="A2708"/>
      <c r="B2708"/>
      <c r="C2708"/>
      <c r="D2708"/>
      <c r="E2708"/>
      <c r="F2708"/>
      <c r="G2708"/>
      <c r="H2708"/>
      <c r="I2708"/>
      <c r="J2708"/>
      <c r="K2708"/>
    </row>
    <row r="2709" spans="1:11" x14ac:dyDescent="0.3">
      <c r="A2709"/>
      <c r="B2709"/>
      <c r="C2709"/>
      <c r="D2709"/>
      <c r="E2709"/>
      <c r="F2709"/>
      <c r="G2709"/>
      <c r="H2709"/>
      <c r="I2709"/>
      <c r="J2709"/>
      <c r="K2709"/>
    </row>
    <row r="2710" spans="1:11" x14ac:dyDescent="0.3">
      <c r="A2710"/>
      <c r="B2710"/>
      <c r="C2710"/>
      <c r="D2710"/>
      <c r="E2710"/>
      <c r="F2710"/>
      <c r="G2710"/>
      <c r="H2710"/>
      <c r="I2710"/>
      <c r="J2710"/>
      <c r="K2710"/>
    </row>
    <row r="2711" spans="1:11" x14ac:dyDescent="0.3">
      <c r="A2711"/>
      <c r="B2711"/>
      <c r="C2711"/>
      <c r="D2711"/>
      <c r="E2711"/>
      <c r="F2711"/>
      <c r="G2711"/>
      <c r="H2711"/>
      <c r="I2711"/>
      <c r="J2711"/>
      <c r="K2711"/>
    </row>
    <row r="2712" spans="1:11" x14ac:dyDescent="0.3">
      <c r="A2712"/>
      <c r="B2712"/>
      <c r="C2712"/>
      <c r="D2712"/>
      <c r="E2712"/>
      <c r="F2712"/>
      <c r="G2712"/>
      <c r="H2712"/>
      <c r="I2712"/>
      <c r="J2712"/>
      <c r="K2712"/>
    </row>
    <row r="2713" spans="1:11" x14ac:dyDescent="0.3">
      <c r="A2713"/>
      <c r="B2713"/>
      <c r="C2713"/>
      <c r="D2713"/>
      <c r="E2713"/>
      <c r="F2713"/>
      <c r="G2713"/>
      <c r="H2713"/>
      <c r="I2713"/>
      <c r="J2713"/>
      <c r="K2713"/>
    </row>
    <row r="2714" spans="1:11" x14ac:dyDescent="0.3">
      <c r="A2714"/>
      <c r="B2714"/>
      <c r="C2714"/>
      <c r="D2714"/>
      <c r="E2714"/>
      <c r="F2714"/>
      <c r="G2714"/>
      <c r="H2714"/>
      <c r="I2714"/>
      <c r="J2714"/>
      <c r="K2714"/>
    </row>
    <row r="2715" spans="1:11" x14ac:dyDescent="0.3">
      <c r="A2715"/>
      <c r="B2715"/>
      <c r="C2715"/>
      <c r="D2715"/>
      <c r="E2715"/>
      <c r="F2715"/>
      <c r="G2715"/>
      <c r="H2715"/>
      <c r="I2715"/>
      <c r="J2715"/>
      <c r="K2715"/>
    </row>
    <row r="2716" spans="1:11" x14ac:dyDescent="0.3">
      <c r="A2716"/>
      <c r="B2716"/>
      <c r="C2716"/>
      <c r="D2716"/>
      <c r="E2716"/>
      <c r="F2716"/>
      <c r="G2716"/>
      <c r="H2716"/>
      <c r="I2716"/>
      <c r="J2716"/>
      <c r="K2716"/>
    </row>
    <row r="2717" spans="1:11" x14ac:dyDescent="0.3">
      <c r="A2717"/>
      <c r="B2717"/>
      <c r="C2717"/>
      <c r="D2717"/>
      <c r="E2717"/>
      <c r="F2717"/>
      <c r="G2717"/>
      <c r="H2717"/>
      <c r="I2717"/>
      <c r="J2717"/>
      <c r="K2717"/>
    </row>
    <row r="2718" spans="1:11" x14ac:dyDescent="0.3">
      <c r="A2718"/>
      <c r="B2718"/>
      <c r="C2718"/>
      <c r="D2718"/>
      <c r="E2718"/>
      <c r="F2718"/>
      <c r="G2718"/>
      <c r="H2718"/>
      <c r="I2718"/>
      <c r="J2718"/>
      <c r="K2718"/>
    </row>
    <row r="2719" spans="1:11" x14ac:dyDescent="0.3">
      <c r="A2719"/>
      <c r="B2719"/>
      <c r="C2719"/>
      <c r="D2719"/>
      <c r="E2719"/>
      <c r="F2719"/>
      <c r="G2719"/>
      <c r="H2719"/>
      <c r="I2719"/>
      <c r="J2719"/>
      <c r="K2719"/>
    </row>
    <row r="2720" spans="1:11" x14ac:dyDescent="0.3">
      <c r="A2720"/>
      <c r="B2720"/>
      <c r="C2720"/>
      <c r="D2720"/>
      <c r="E2720"/>
      <c r="F2720"/>
      <c r="G2720"/>
      <c r="H2720"/>
      <c r="I2720"/>
      <c r="J2720"/>
      <c r="K2720"/>
    </row>
    <row r="2721" spans="1:11" x14ac:dyDescent="0.3">
      <c r="A2721"/>
      <c r="B2721"/>
      <c r="C2721"/>
      <c r="D2721"/>
      <c r="E2721"/>
      <c r="F2721"/>
      <c r="G2721"/>
      <c r="H2721"/>
      <c r="I2721"/>
      <c r="J2721"/>
      <c r="K2721"/>
    </row>
    <row r="2722" spans="1:11" x14ac:dyDescent="0.3">
      <c r="A2722"/>
      <c r="B2722"/>
      <c r="C2722"/>
      <c r="D2722"/>
      <c r="E2722"/>
      <c r="F2722"/>
      <c r="G2722"/>
      <c r="H2722"/>
      <c r="I2722"/>
      <c r="J2722"/>
      <c r="K2722"/>
    </row>
    <row r="2723" spans="1:11" x14ac:dyDescent="0.3">
      <c r="A2723"/>
      <c r="B2723"/>
      <c r="C2723"/>
      <c r="D2723"/>
      <c r="E2723"/>
      <c r="F2723"/>
      <c r="G2723"/>
      <c r="H2723"/>
      <c r="I2723"/>
      <c r="J2723"/>
      <c r="K2723"/>
    </row>
    <row r="2724" spans="1:11" x14ac:dyDescent="0.3">
      <c r="A2724"/>
      <c r="B2724"/>
      <c r="C2724"/>
      <c r="D2724"/>
      <c r="E2724"/>
      <c r="F2724"/>
      <c r="G2724"/>
      <c r="H2724"/>
      <c r="I2724"/>
      <c r="J2724"/>
      <c r="K2724"/>
    </row>
    <row r="2725" spans="1:11" x14ac:dyDescent="0.3">
      <c r="A2725"/>
      <c r="B2725"/>
      <c r="C2725"/>
      <c r="D2725"/>
      <c r="E2725"/>
      <c r="F2725"/>
      <c r="G2725"/>
      <c r="H2725"/>
      <c r="I2725"/>
      <c r="J2725"/>
      <c r="K2725"/>
    </row>
    <row r="2726" spans="1:11" x14ac:dyDescent="0.3">
      <c r="A2726"/>
      <c r="B2726"/>
      <c r="C2726"/>
      <c r="D2726"/>
      <c r="E2726"/>
      <c r="F2726"/>
      <c r="G2726"/>
      <c r="H2726"/>
      <c r="I2726"/>
      <c r="J2726"/>
      <c r="K2726"/>
    </row>
    <row r="2727" spans="1:11" x14ac:dyDescent="0.3">
      <c r="A2727"/>
      <c r="B2727"/>
      <c r="C2727"/>
      <c r="D2727"/>
      <c r="E2727"/>
      <c r="F2727"/>
      <c r="G2727"/>
      <c r="H2727"/>
      <c r="I2727"/>
      <c r="J2727"/>
      <c r="K2727"/>
    </row>
    <row r="2728" spans="1:11" x14ac:dyDescent="0.3">
      <c r="A2728"/>
      <c r="B2728"/>
      <c r="C2728"/>
      <c r="D2728"/>
      <c r="E2728"/>
      <c r="F2728"/>
      <c r="G2728"/>
      <c r="H2728"/>
      <c r="I2728"/>
      <c r="J2728"/>
      <c r="K2728"/>
    </row>
    <row r="2729" spans="1:11" x14ac:dyDescent="0.3">
      <c r="A2729"/>
      <c r="B2729"/>
      <c r="C2729"/>
      <c r="D2729"/>
      <c r="E2729"/>
      <c r="F2729"/>
      <c r="G2729"/>
      <c r="H2729"/>
      <c r="I2729"/>
      <c r="J2729"/>
      <c r="K2729"/>
    </row>
    <row r="2730" spans="1:11" x14ac:dyDescent="0.3">
      <c r="A2730"/>
      <c r="B2730"/>
      <c r="C2730"/>
      <c r="D2730"/>
      <c r="E2730"/>
      <c r="F2730"/>
      <c r="G2730"/>
      <c r="H2730"/>
      <c r="I2730"/>
      <c r="J2730"/>
      <c r="K2730"/>
    </row>
    <row r="2731" spans="1:11" x14ac:dyDescent="0.3">
      <c r="A2731"/>
      <c r="B2731"/>
      <c r="C2731"/>
      <c r="D2731"/>
      <c r="E2731"/>
      <c r="F2731"/>
      <c r="G2731"/>
      <c r="H2731"/>
      <c r="I2731"/>
      <c r="J2731"/>
      <c r="K2731"/>
    </row>
    <row r="2732" spans="1:11" x14ac:dyDescent="0.3">
      <c r="A2732"/>
      <c r="B2732"/>
      <c r="C2732"/>
      <c r="D2732"/>
      <c r="E2732"/>
      <c r="F2732"/>
      <c r="G2732"/>
      <c r="H2732"/>
      <c r="I2732"/>
      <c r="J2732"/>
      <c r="K2732"/>
    </row>
    <row r="2733" spans="1:11" x14ac:dyDescent="0.3">
      <c r="A2733"/>
      <c r="B2733"/>
      <c r="C2733"/>
      <c r="D2733"/>
      <c r="E2733"/>
      <c r="F2733"/>
      <c r="G2733"/>
      <c r="H2733"/>
      <c r="I2733"/>
      <c r="J2733"/>
      <c r="K2733"/>
    </row>
    <row r="2734" spans="1:11" x14ac:dyDescent="0.3">
      <c r="A2734"/>
      <c r="B2734"/>
      <c r="C2734"/>
      <c r="D2734"/>
      <c r="E2734"/>
      <c r="F2734"/>
      <c r="G2734"/>
      <c r="H2734"/>
      <c r="I2734"/>
      <c r="J2734"/>
      <c r="K2734"/>
    </row>
    <row r="2735" spans="1:11" x14ac:dyDescent="0.3">
      <c r="A2735"/>
      <c r="B2735"/>
      <c r="C2735"/>
      <c r="D2735"/>
      <c r="E2735"/>
      <c r="F2735"/>
      <c r="G2735"/>
      <c r="H2735"/>
      <c r="I2735"/>
      <c r="J2735"/>
      <c r="K2735"/>
    </row>
    <row r="2736" spans="1:11" x14ac:dyDescent="0.3">
      <c r="A2736"/>
      <c r="B2736"/>
      <c r="C2736"/>
      <c r="D2736"/>
      <c r="E2736"/>
      <c r="F2736"/>
      <c r="G2736"/>
      <c r="H2736"/>
      <c r="I2736"/>
      <c r="J2736"/>
      <c r="K2736"/>
    </row>
    <row r="2737" spans="1:11" x14ac:dyDescent="0.3">
      <c r="A2737"/>
      <c r="B2737"/>
      <c r="C2737"/>
      <c r="D2737"/>
      <c r="E2737"/>
      <c r="F2737"/>
      <c r="G2737"/>
      <c r="H2737"/>
      <c r="I2737"/>
      <c r="J2737"/>
      <c r="K2737"/>
    </row>
    <row r="2738" spans="1:11" x14ac:dyDescent="0.3">
      <c r="A2738"/>
      <c r="B2738"/>
      <c r="C2738"/>
      <c r="D2738"/>
      <c r="E2738"/>
      <c r="F2738"/>
      <c r="G2738"/>
      <c r="H2738"/>
      <c r="I2738"/>
      <c r="J2738"/>
      <c r="K2738"/>
    </row>
    <row r="2739" spans="1:11" x14ac:dyDescent="0.3">
      <c r="A2739"/>
      <c r="B2739"/>
      <c r="C2739"/>
      <c r="D2739"/>
      <c r="E2739"/>
      <c r="F2739"/>
      <c r="G2739"/>
      <c r="H2739"/>
      <c r="I2739"/>
      <c r="J2739"/>
      <c r="K2739"/>
    </row>
    <row r="2740" spans="1:11" x14ac:dyDescent="0.3">
      <c r="A2740"/>
      <c r="B2740"/>
      <c r="C2740"/>
      <c r="D2740"/>
      <c r="E2740"/>
      <c r="F2740"/>
      <c r="G2740"/>
      <c r="H2740"/>
      <c r="I2740"/>
      <c r="J2740"/>
      <c r="K2740"/>
    </row>
    <row r="2741" spans="1:11" x14ac:dyDescent="0.3">
      <c r="A2741"/>
      <c r="B2741"/>
      <c r="C2741"/>
      <c r="D2741"/>
      <c r="E2741"/>
      <c r="F2741"/>
      <c r="G2741"/>
      <c r="H2741"/>
      <c r="I2741"/>
      <c r="J2741"/>
      <c r="K2741"/>
    </row>
    <row r="2742" spans="1:11" x14ac:dyDescent="0.3">
      <c r="A2742"/>
      <c r="B2742"/>
      <c r="C2742"/>
      <c r="D2742"/>
      <c r="E2742"/>
      <c r="F2742"/>
      <c r="G2742"/>
      <c r="H2742"/>
      <c r="I2742"/>
      <c r="J2742"/>
      <c r="K2742"/>
    </row>
    <row r="2743" spans="1:11" x14ac:dyDescent="0.3">
      <c r="A2743"/>
      <c r="B2743"/>
      <c r="C2743"/>
      <c r="D2743"/>
      <c r="E2743"/>
      <c r="F2743"/>
      <c r="G2743"/>
      <c r="H2743"/>
      <c r="I2743"/>
      <c r="J2743"/>
      <c r="K2743"/>
    </row>
    <row r="2744" spans="1:11" x14ac:dyDescent="0.3">
      <c r="A2744"/>
      <c r="B2744"/>
      <c r="C2744"/>
      <c r="D2744"/>
      <c r="E2744"/>
      <c r="F2744"/>
      <c r="G2744"/>
      <c r="H2744"/>
      <c r="I2744"/>
      <c r="J2744"/>
      <c r="K2744"/>
    </row>
    <row r="2745" spans="1:11" x14ac:dyDescent="0.3">
      <c r="A2745"/>
      <c r="B2745"/>
      <c r="C2745"/>
      <c r="D2745"/>
      <c r="E2745"/>
      <c r="F2745"/>
      <c r="G2745"/>
      <c r="H2745"/>
      <c r="I2745"/>
      <c r="J2745"/>
      <c r="K2745"/>
    </row>
    <row r="2746" spans="1:11" x14ac:dyDescent="0.3">
      <c r="A2746"/>
      <c r="B2746"/>
      <c r="C2746"/>
      <c r="D2746"/>
      <c r="E2746"/>
      <c r="F2746"/>
      <c r="G2746"/>
      <c r="H2746"/>
      <c r="I2746"/>
      <c r="J2746"/>
      <c r="K2746"/>
    </row>
    <row r="2747" spans="1:11" x14ac:dyDescent="0.3">
      <c r="A2747"/>
      <c r="B2747"/>
      <c r="C2747"/>
      <c r="D2747"/>
      <c r="E2747"/>
      <c r="F2747"/>
      <c r="G2747"/>
      <c r="H2747"/>
      <c r="I2747"/>
      <c r="J2747"/>
      <c r="K2747"/>
    </row>
    <row r="2748" spans="1:11" x14ac:dyDescent="0.3">
      <c r="A2748"/>
      <c r="B2748"/>
      <c r="C2748"/>
      <c r="D2748"/>
      <c r="E2748"/>
      <c r="F2748"/>
      <c r="G2748"/>
      <c r="H2748"/>
      <c r="I2748"/>
      <c r="J2748"/>
      <c r="K2748"/>
    </row>
    <row r="2749" spans="1:11" x14ac:dyDescent="0.3">
      <c r="A2749"/>
      <c r="B2749"/>
      <c r="C2749"/>
      <c r="D2749"/>
      <c r="E2749"/>
      <c r="F2749"/>
      <c r="G2749"/>
      <c r="H2749"/>
      <c r="I2749"/>
      <c r="J2749"/>
      <c r="K2749"/>
    </row>
    <row r="2750" spans="1:11" x14ac:dyDescent="0.3">
      <c r="A2750"/>
      <c r="B2750"/>
      <c r="C2750"/>
      <c r="D2750"/>
      <c r="E2750"/>
      <c r="F2750"/>
      <c r="G2750"/>
      <c r="H2750"/>
      <c r="I2750"/>
      <c r="J2750"/>
      <c r="K2750"/>
    </row>
    <row r="2751" spans="1:11" x14ac:dyDescent="0.3">
      <c r="A2751"/>
      <c r="B2751"/>
      <c r="C2751"/>
      <c r="D2751"/>
      <c r="E2751"/>
      <c r="F2751"/>
      <c r="G2751"/>
      <c r="H2751"/>
      <c r="I2751"/>
      <c r="J2751"/>
      <c r="K2751"/>
    </row>
    <row r="2752" spans="1:11" x14ac:dyDescent="0.3">
      <c r="A2752"/>
      <c r="B2752"/>
      <c r="C2752"/>
      <c r="D2752"/>
      <c r="E2752"/>
      <c r="F2752"/>
      <c r="G2752"/>
      <c r="H2752"/>
      <c r="I2752"/>
      <c r="J2752"/>
      <c r="K2752"/>
    </row>
    <row r="2753" spans="1:11" x14ac:dyDescent="0.3">
      <c r="A2753"/>
      <c r="B2753"/>
      <c r="C2753"/>
      <c r="D2753"/>
      <c r="E2753"/>
      <c r="F2753"/>
      <c r="G2753"/>
      <c r="H2753"/>
      <c r="I2753"/>
      <c r="J2753"/>
      <c r="K2753"/>
    </row>
    <row r="2754" spans="1:11" x14ac:dyDescent="0.3">
      <c r="A2754"/>
      <c r="B2754"/>
      <c r="C2754"/>
      <c r="D2754"/>
      <c r="E2754"/>
      <c r="F2754"/>
      <c r="G2754"/>
      <c r="H2754"/>
      <c r="I2754"/>
      <c r="J2754"/>
      <c r="K2754"/>
    </row>
    <row r="2755" spans="1:11" x14ac:dyDescent="0.3">
      <c r="A2755"/>
      <c r="B2755"/>
      <c r="C2755"/>
      <c r="D2755"/>
      <c r="E2755"/>
      <c r="F2755"/>
      <c r="G2755"/>
      <c r="H2755"/>
      <c r="I2755"/>
      <c r="J2755"/>
      <c r="K2755"/>
    </row>
    <row r="2756" spans="1:11" x14ac:dyDescent="0.3">
      <c r="A2756"/>
      <c r="B2756"/>
      <c r="C2756"/>
      <c r="D2756"/>
      <c r="E2756"/>
      <c r="F2756"/>
      <c r="G2756"/>
      <c r="H2756"/>
      <c r="I2756"/>
      <c r="J2756"/>
      <c r="K2756"/>
    </row>
    <row r="2757" spans="1:11" x14ac:dyDescent="0.3">
      <c r="A2757"/>
      <c r="B2757"/>
      <c r="C2757"/>
      <c r="D2757"/>
      <c r="E2757"/>
      <c r="F2757"/>
      <c r="G2757"/>
      <c r="H2757"/>
      <c r="I2757"/>
      <c r="J2757"/>
      <c r="K2757"/>
    </row>
    <row r="2758" spans="1:11" x14ac:dyDescent="0.3">
      <c r="A2758"/>
      <c r="B2758"/>
      <c r="C2758"/>
      <c r="D2758"/>
      <c r="E2758"/>
      <c r="F2758"/>
      <c r="G2758"/>
      <c r="H2758"/>
      <c r="I2758"/>
      <c r="J2758"/>
      <c r="K2758"/>
    </row>
    <row r="2759" spans="1:11" x14ac:dyDescent="0.3">
      <c r="A2759"/>
      <c r="B2759"/>
      <c r="C2759"/>
      <c r="D2759"/>
      <c r="E2759"/>
      <c r="F2759"/>
      <c r="G2759"/>
      <c r="H2759"/>
      <c r="I2759"/>
      <c r="J2759"/>
      <c r="K2759"/>
    </row>
    <row r="2760" spans="1:11" x14ac:dyDescent="0.3">
      <c r="A2760"/>
      <c r="B2760"/>
      <c r="C2760"/>
      <c r="D2760"/>
      <c r="E2760"/>
      <c r="F2760"/>
      <c r="G2760"/>
      <c r="H2760"/>
      <c r="I2760"/>
      <c r="J2760"/>
      <c r="K2760"/>
    </row>
    <row r="2761" spans="1:11" x14ac:dyDescent="0.3">
      <c r="A2761"/>
      <c r="B2761"/>
      <c r="C2761"/>
      <c r="D2761"/>
      <c r="E2761"/>
      <c r="F2761"/>
      <c r="G2761"/>
      <c r="H2761"/>
      <c r="I2761"/>
      <c r="J2761"/>
      <c r="K2761"/>
    </row>
    <row r="2762" spans="1:11" x14ac:dyDescent="0.3">
      <c r="A2762"/>
      <c r="B2762"/>
      <c r="C2762"/>
      <c r="D2762"/>
      <c r="E2762"/>
      <c r="F2762"/>
      <c r="G2762"/>
      <c r="H2762"/>
      <c r="I2762"/>
      <c r="J2762"/>
      <c r="K2762"/>
    </row>
    <row r="2763" spans="1:11" x14ac:dyDescent="0.3">
      <c r="A2763"/>
      <c r="B2763"/>
      <c r="C2763"/>
      <c r="D2763"/>
      <c r="E2763"/>
      <c r="F2763"/>
      <c r="G2763"/>
      <c r="H2763"/>
      <c r="I2763"/>
      <c r="J2763"/>
      <c r="K2763"/>
    </row>
    <row r="2764" spans="1:11" x14ac:dyDescent="0.3">
      <c r="A2764"/>
      <c r="B2764"/>
      <c r="C2764"/>
      <c r="D2764"/>
      <c r="E2764"/>
      <c r="F2764"/>
      <c r="G2764"/>
      <c r="H2764"/>
      <c r="I2764"/>
      <c r="J2764"/>
      <c r="K2764"/>
    </row>
    <row r="2765" spans="1:11" x14ac:dyDescent="0.3">
      <c r="A2765"/>
      <c r="B2765"/>
      <c r="C2765"/>
      <c r="D2765"/>
      <c r="E2765"/>
      <c r="F2765"/>
      <c r="G2765"/>
      <c r="H2765"/>
      <c r="I2765"/>
      <c r="J2765"/>
      <c r="K2765"/>
    </row>
    <row r="2766" spans="1:11" x14ac:dyDescent="0.3">
      <c r="A2766"/>
      <c r="B2766"/>
      <c r="C2766"/>
      <c r="D2766"/>
      <c r="E2766"/>
      <c r="F2766"/>
      <c r="G2766"/>
      <c r="H2766"/>
      <c r="I2766"/>
      <c r="J2766"/>
      <c r="K2766"/>
    </row>
    <row r="2767" spans="1:11" x14ac:dyDescent="0.3">
      <c r="A2767"/>
      <c r="B2767"/>
      <c r="C2767"/>
      <c r="D2767"/>
      <c r="E2767"/>
      <c r="F2767"/>
      <c r="G2767"/>
      <c r="H2767"/>
      <c r="I2767"/>
      <c r="J2767"/>
      <c r="K2767"/>
    </row>
    <row r="2768" spans="1:11" x14ac:dyDescent="0.3">
      <c r="A2768"/>
      <c r="B2768"/>
      <c r="C2768"/>
      <c r="D2768"/>
      <c r="E2768"/>
      <c r="F2768"/>
      <c r="G2768"/>
      <c r="H2768"/>
      <c r="I2768"/>
      <c r="J2768"/>
      <c r="K2768"/>
    </row>
    <row r="2769" spans="1:11" x14ac:dyDescent="0.3">
      <c r="A2769"/>
      <c r="B2769"/>
      <c r="C2769"/>
      <c r="D2769"/>
      <c r="E2769"/>
      <c r="F2769"/>
      <c r="G2769"/>
      <c r="H2769"/>
      <c r="I2769"/>
      <c r="J2769"/>
      <c r="K2769"/>
    </row>
    <row r="2770" spans="1:11" x14ac:dyDescent="0.3">
      <c r="A2770"/>
      <c r="B2770"/>
      <c r="C2770"/>
      <c r="D2770"/>
      <c r="E2770"/>
      <c r="F2770"/>
      <c r="G2770"/>
      <c r="H2770"/>
      <c r="I2770"/>
      <c r="J2770"/>
      <c r="K2770"/>
    </row>
    <row r="2771" spans="1:11" x14ac:dyDescent="0.3">
      <c r="A2771"/>
      <c r="B2771"/>
      <c r="C2771"/>
      <c r="D2771"/>
      <c r="E2771"/>
      <c r="F2771"/>
      <c r="G2771"/>
      <c r="H2771"/>
      <c r="I2771"/>
      <c r="J2771"/>
      <c r="K2771"/>
    </row>
    <row r="2772" spans="1:11" x14ac:dyDescent="0.3">
      <c r="A2772"/>
      <c r="B2772"/>
      <c r="C2772"/>
      <c r="D2772"/>
      <c r="E2772"/>
      <c r="F2772"/>
      <c r="G2772"/>
      <c r="H2772"/>
      <c r="I2772"/>
      <c r="J2772"/>
      <c r="K2772"/>
    </row>
    <row r="2773" spans="1:11" x14ac:dyDescent="0.3">
      <c r="A2773"/>
      <c r="B2773"/>
      <c r="C2773"/>
      <c r="D2773"/>
      <c r="E2773"/>
      <c r="F2773"/>
      <c r="G2773"/>
      <c r="H2773"/>
      <c r="I2773"/>
      <c r="J2773"/>
      <c r="K2773"/>
    </row>
    <row r="2774" spans="1:11" x14ac:dyDescent="0.3">
      <c r="A2774"/>
      <c r="B2774"/>
      <c r="C2774"/>
      <c r="D2774"/>
      <c r="E2774"/>
      <c r="F2774"/>
      <c r="G2774"/>
      <c r="H2774"/>
      <c r="I2774"/>
      <c r="J2774"/>
      <c r="K2774"/>
    </row>
    <row r="2775" spans="1:11" x14ac:dyDescent="0.3">
      <c r="A2775"/>
      <c r="B2775"/>
      <c r="C2775"/>
      <c r="D2775"/>
      <c r="E2775"/>
      <c r="F2775"/>
      <c r="G2775"/>
      <c r="H2775"/>
      <c r="I2775"/>
      <c r="J2775"/>
      <c r="K2775"/>
    </row>
    <row r="2776" spans="1:11" x14ac:dyDescent="0.3">
      <c r="A2776"/>
      <c r="B2776"/>
      <c r="C2776"/>
      <c r="D2776"/>
      <c r="E2776"/>
      <c r="F2776"/>
      <c r="G2776"/>
      <c r="H2776"/>
      <c r="I2776"/>
      <c r="J2776"/>
      <c r="K2776"/>
    </row>
    <row r="2777" spans="1:11" x14ac:dyDescent="0.3">
      <c r="A2777"/>
      <c r="B2777"/>
      <c r="C2777"/>
      <c r="D2777"/>
      <c r="E2777"/>
      <c r="F2777"/>
      <c r="G2777"/>
      <c r="H2777"/>
      <c r="I2777"/>
      <c r="J2777"/>
      <c r="K2777"/>
    </row>
    <row r="2778" spans="1:11" x14ac:dyDescent="0.3">
      <c r="A2778"/>
      <c r="B2778"/>
      <c r="C2778"/>
      <c r="D2778"/>
      <c r="E2778"/>
      <c r="F2778"/>
      <c r="G2778"/>
      <c r="H2778"/>
      <c r="I2778"/>
      <c r="J2778"/>
      <c r="K2778"/>
    </row>
    <row r="2779" spans="1:11" x14ac:dyDescent="0.3">
      <c r="A2779"/>
      <c r="B2779"/>
      <c r="C2779"/>
      <c r="D2779"/>
      <c r="E2779"/>
      <c r="F2779"/>
      <c r="G2779"/>
      <c r="H2779"/>
      <c r="I2779"/>
      <c r="J2779"/>
      <c r="K2779"/>
    </row>
    <row r="2780" spans="1:11" x14ac:dyDescent="0.3">
      <c r="A2780"/>
      <c r="B2780"/>
      <c r="C2780"/>
      <c r="D2780"/>
      <c r="E2780"/>
      <c r="F2780"/>
      <c r="G2780"/>
      <c r="H2780"/>
      <c r="I2780"/>
      <c r="J2780"/>
      <c r="K2780"/>
    </row>
    <row r="2781" spans="1:11" x14ac:dyDescent="0.3">
      <c r="A2781"/>
      <c r="B2781"/>
      <c r="C2781"/>
      <c r="D2781"/>
      <c r="E2781"/>
      <c r="F2781"/>
      <c r="G2781"/>
      <c r="H2781"/>
      <c r="I2781"/>
      <c r="J2781"/>
      <c r="K2781"/>
    </row>
    <row r="2782" spans="1:11" x14ac:dyDescent="0.3">
      <c r="A2782"/>
      <c r="B2782"/>
      <c r="C2782"/>
      <c r="D2782"/>
      <c r="E2782"/>
      <c r="F2782"/>
      <c r="G2782"/>
      <c r="H2782"/>
      <c r="I2782"/>
      <c r="J2782"/>
      <c r="K2782"/>
    </row>
    <row r="2783" spans="1:11" x14ac:dyDescent="0.3">
      <c r="A2783"/>
      <c r="B2783"/>
      <c r="C2783"/>
      <c r="D2783"/>
      <c r="E2783"/>
      <c r="F2783"/>
      <c r="G2783"/>
      <c r="H2783"/>
      <c r="I2783"/>
      <c r="J2783"/>
      <c r="K2783"/>
    </row>
    <row r="2784" spans="1:11" x14ac:dyDescent="0.3">
      <c r="A2784"/>
      <c r="B2784"/>
      <c r="C2784"/>
      <c r="D2784"/>
      <c r="E2784"/>
      <c r="F2784"/>
      <c r="G2784"/>
      <c r="H2784"/>
      <c r="I2784"/>
      <c r="J2784"/>
      <c r="K2784"/>
    </row>
    <row r="2785" spans="1:11" x14ac:dyDescent="0.3">
      <c r="A2785"/>
      <c r="B2785"/>
      <c r="C2785"/>
      <c r="D2785"/>
      <c r="E2785"/>
      <c r="F2785"/>
      <c r="G2785"/>
      <c r="H2785"/>
      <c r="I2785"/>
      <c r="J2785"/>
      <c r="K2785"/>
    </row>
    <row r="2786" spans="1:11" x14ac:dyDescent="0.3">
      <c r="A2786"/>
      <c r="B2786"/>
      <c r="C2786"/>
      <c r="D2786"/>
      <c r="E2786"/>
      <c r="F2786"/>
      <c r="G2786"/>
      <c r="H2786"/>
      <c r="I2786"/>
      <c r="J2786"/>
      <c r="K2786"/>
    </row>
    <row r="2787" spans="1:11" x14ac:dyDescent="0.3">
      <c r="A2787"/>
      <c r="B2787"/>
      <c r="C2787"/>
      <c r="D2787"/>
      <c r="E2787"/>
      <c r="F2787"/>
      <c r="G2787"/>
      <c r="H2787"/>
      <c r="I2787"/>
      <c r="J2787"/>
      <c r="K2787"/>
    </row>
    <row r="2788" spans="1:11" x14ac:dyDescent="0.3">
      <c r="A2788"/>
      <c r="B2788"/>
      <c r="C2788"/>
      <c r="D2788"/>
      <c r="E2788"/>
      <c r="F2788"/>
      <c r="G2788"/>
      <c r="H2788"/>
      <c r="I2788"/>
      <c r="J2788"/>
      <c r="K2788"/>
    </row>
    <row r="2789" spans="1:11" x14ac:dyDescent="0.3">
      <c r="A2789"/>
      <c r="B2789"/>
      <c r="C2789"/>
      <c r="D2789"/>
      <c r="E2789"/>
      <c r="F2789"/>
      <c r="G2789"/>
      <c r="H2789"/>
      <c r="I2789"/>
      <c r="J2789"/>
      <c r="K2789"/>
    </row>
    <row r="2790" spans="1:11" x14ac:dyDescent="0.3">
      <c r="A2790"/>
      <c r="B2790"/>
      <c r="C2790"/>
      <c r="D2790"/>
      <c r="E2790"/>
      <c r="F2790"/>
      <c r="G2790"/>
      <c r="H2790"/>
      <c r="I2790"/>
      <c r="J2790"/>
      <c r="K2790"/>
    </row>
    <row r="2791" spans="1:11" x14ac:dyDescent="0.3">
      <c r="A2791"/>
      <c r="B2791"/>
      <c r="C2791"/>
      <c r="D2791"/>
      <c r="E2791"/>
      <c r="F2791"/>
      <c r="G2791"/>
      <c r="H2791"/>
      <c r="I2791"/>
      <c r="J2791"/>
      <c r="K2791"/>
    </row>
    <row r="2792" spans="1:11" x14ac:dyDescent="0.3">
      <c r="A2792"/>
      <c r="B2792"/>
      <c r="C2792"/>
      <c r="D2792"/>
      <c r="E2792"/>
      <c r="F2792"/>
      <c r="G2792"/>
      <c r="H2792"/>
      <c r="I2792"/>
      <c r="J2792"/>
      <c r="K2792"/>
    </row>
    <row r="2793" spans="1:11" x14ac:dyDescent="0.3">
      <c r="A2793"/>
      <c r="B2793"/>
      <c r="C2793"/>
      <c r="D2793"/>
      <c r="E2793"/>
      <c r="F2793"/>
      <c r="G2793"/>
      <c r="H2793"/>
      <c r="I2793"/>
      <c r="J2793"/>
      <c r="K2793"/>
    </row>
    <row r="2794" spans="1:11" x14ac:dyDescent="0.3">
      <c r="A2794"/>
      <c r="B2794"/>
      <c r="C2794"/>
      <c r="D2794"/>
      <c r="E2794"/>
      <c r="F2794"/>
      <c r="G2794"/>
      <c r="H2794"/>
      <c r="I2794"/>
      <c r="J2794"/>
      <c r="K2794"/>
    </row>
    <row r="2795" spans="1:11" x14ac:dyDescent="0.3">
      <c r="A2795"/>
      <c r="B2795"/>
      <c r="C2795"/>
      <c r="D2795"/>
      <c r="E2795"/>
      <c r="F2795"/>
      <c r="G2795"/>
      <c r="H2795"/>
      <c r="I2795"/>
      <c r="J2795"/>
      <c r="K2795"/>
    </row>
    <row r="2796" spans="1:11" x14ac:dyDescent="0.3">
      <c r="A2796"/>
      <c r="B2796"/>
      <c r="C2796"/>
      <c r="D2796"/>
      <c r="E2796"/>
      <c r="F2796"/>
      <c r="G2796"/>
      <c r="H2796"/>
      <c r="I2796"/>
      <c r="J2796"/>
      <c r="K2796"/>
    </row>
    <row r="2797" spans="1:11" x14ac:dyDescent="0.3">
      <c r="A2797"/>
      <c r="B2797"/>
      <c r="C2797"/>
      <c r="D2797"/>
      <c r="E2797"/>
      <c r="F2797"/>
      <c r="G2797"/>
      <c r="H2797"/>
      <c r="I2797"/>
      <c r="J2797"/>
      <c r="K2797"/>
    </row>
    <row r="2798" spans="1:11" x14ac:dyDescent="0.3">
      <c r="A2798"/>
      <c r="B2798"/>
      <c r="C2798"/>
      <c r="D2798"/>
      <c r="E2798"/>
      <c r="F2798"/>
      <c r="G2798"/>
      <c r="H2798"/>
      <c r="I2798"/>
      <c r="J2798"/>
      <c r="K2798"/>
    </row>
    <row r="2799" spans="1:11" x14ac:dyDescent="0.3">
      <c r="A2799"/>
      <c r="B2799"/>
      <c r="C2799"/>
      <c r="D2799"/>
      <c r="E2799"/>
      <c r="F2799"/>
      <c r="G2799"/>
      <c r="H2799"/>
      <c r="I2799"/>
      <c r="J2799"/>
      <c r="K2799"/>
    </row>
    <row r="2800" spans="1:11" x14ac:dyDescent="0.3">
      <c r="A2800"/>
      <c r="B2800"/>
      <c r="C2800"/>
      <c r="D2800"/>
      <c r="E2800"/>
      <c r="F2800"/>
      <c r="G2800"/>
      <c r="H2800"/>
      <c r="I2800"/>
      <c r="J2800"/>
      <c r="K2800"/>
    </row>
    <row r="2801" spans="1:11" x14ac:dyDescent="0.3">
      <c r="A2801"/>
      <c r="B2801"/>
      <c r="C2801"/>
      <c r="D2801"/>
      <c r="E2801"/>
      <c r="F2801"/>
      <c r="G2801"/>
      <c r="H2801"/>
      <c r="I2801"/>
      <c r="J2801"/>
      <c r="K2801"/>
    </row>
    <row r="2802" spans="1:11" x14ac:dyDescent="0.3">
      <c r="A2802"/>
      <c r="B2802"/>
      <c r="C2802"/>
      <c r="D2802"/>
      <c r="E2802"/>
      <c r="F2802"/>
      <c r="G2802"/>
      <c r="H2802"/>
      <c r="I2802"/>
      <c r="J2802"/>
      <c r="K2802"/>
    </row>
    <row r="2803" spans="1:11" x14ac:dyDescent="0.3">
      <c r="A2803"/>
      <c r="B2803"/>
      <c r="C2803"/>
      <c r="D2803"/>
      <c r="E2803"/>
      <c r="F2803"/>
      <c r="G2803"/>
      <c r="H2803"/>
      <c r="I2803"/>
      <c r="J2803"/>
      <c r="K2803"/>
    </row>
    <row r="2804" spans="1:11" x14ac:dyDescent="0.3">
      <c r="A2804"/>
      <c r="B2804"/>
      <c r="C2804"/>
      <c r="D2804"/>
      <c r="E2804"/>
      <c r="F2804"/>
      <c r="G2804"/>
      <c r="H2804"/>
      <c r="I2804"/>
      <c r="J2804"/>
      <c r="K2804"/>
    </row>
    <row r="2805" spans="1:11" x14ac:dyDescent="0.3">
      <c r="A2805"/>
      <c r="B2805"/>
      <c r="C2805"/>
      <c r="D2805"/>
      <c r="E2805"/>
      <c r="F2805"/>
      <c r="G2805"/>
      <c r="H2805"/>
      <c r="I2805"/>
      <c r="J2805"/>
      <c r="K2805"/>
    </row>
    <row r="2806" spans="1:11" x14ac:dyDescent="0.3">
      <c r="A2806"/>
      <c r="B2806"/>
      <c r="C2806"/>
      <c r="D2806"/>
      <c r="E2806"/>
      <c r="F2806"/>
      <c r="G2806"/>
      <c r="H2806"/>
      <c r="I2806"/>
      <c r="J2806"/>
      <c r="K2806"/>
    </row>
    <row r="2807" spans="1:11" x14ac:dyDescent="0.3">
      <c r="A2807"/>
      <c r="B2807"/>
      <c r="C2807"/>
      <c r="D2807"/>
      <c r="E2807"/>
      <c r="F2807"/>
      <c r="G2807"/>
      <c r="H2807"/>
      <c r="I2807"/>
      <c r="J2807"/>
      <c r="K2807"/>
    </row>
    <row r="2808" spans="1:11" x14ac:dyDescent="0.3">
      <c r="A2808"/>
      <c r="B2808"/>
      <c r="C2808"/>
      <c r="D2808"/>
      <c r="E2808"/>
      <c r="F2808"/>
      <c r="G2808"/>
      <c r="H2808"/>
      <c r="I2808"/>
      <c r="J2808"/>
      <c r="K2808"/>
    </row>
    <row r="2809" spans="1:11" x14ac:dyDescent="0.3">
      <c r="A2809"/>
      <c r="B2809"/>
      <c r="C2809"/>
      <c r="D2809"/>
      <c r="E2809"/>
      <c r="F2809"/>
      <c r="G2809"/>
      <c r="H2809"/>
      <c r="I2809"/>
      <c r="J2809"/>
      <c r="K2809"/>
    </row>
    <row r="2810" spans="1:11" x14ac:dyDescent="0.3">
      <c r="A2810"/>
      <c r="B2810"/>
      <c r="C2810"/>
      <c r="D2810"/>
      <c r="E2810"/>
      <c r="F2810"/>
      <c r="G2810"/>
      <c r="H2810"/>
      <c r="I2810"/>
      <c r="J2810"/>
      <c r="K2810"/>
    </row>
    <row r="2811" spans="1:11" x14ac:dyDescent="0.3">
      <c r="A2811"/>
      <c r="B2811"/>
      <c r="C2811"/>
      <c r="D2811"/>
      <c r="E2811"/>
      <c r="F2811"/>
      <c r="G2811"/>
      <c r="H2811"/>
      <c r="I2811"/>
      <c r="J2811"/>
      <c r="K2811"/>
    </row>
    <row r="2812" spans="1:11" x14ac:dyDescent="0.3">
      <c r="A2812"/>
      <c r="B2812"/>
      <c r="C2812"/>
      <c r="D2812"/>
      <c r="E2812"/>
      <c r="F2812"/>
      <c r="G2812"/>
      <c r="H2812"/>
      <c r="I2812"/>
      <c r="J2812"/>
      <c r="K2812"/>
    </row>
    <row r="2813" spans="1:11" x14ac:dyDescent="0.3">
      <c r="A2813"/>
      <c r="B2813"/>
      <c r="C2813"/>
      <c r="D2813"/>
      <c r="E2813"/>
      <c r="F2813"/>
      <c r="G2813"/>
      <c r="H2813"/>
      <c r="I2813"/>
      <c r="J2813"/>
      <c r="K2813"/>
    </row>
    <row r="2814" spans="1:11" x14ac:dyDescent="0.3">
      <c r="A2814"/>
      <c r="B2814"/>
      <c r="C2814"/>
      <c r="D2814"/>
      <c r="E2814"/>
      <c r="F2814"/>
      <c r="G2814"/>
      <c r="H2814"/>
      <c r="I2814"/>
      <c r="J2814"/>
      <c r="K2814"/>
    </row>
    <row r="2815" spans="1:11" x14ac:dyDescent="0.3">
      <c r="A2815"/>
      <c r="B2815"/>
      <c r="C2815"/>
      <c r="D2815"/>
      <c r="E2815"/>
      <c r="F2815"/>
      <c r="G2815"/>
      <c r="H2815"/>
      <c r="I2815"/>
      <c r="J2815"/>
      <c r="K2815"/>
    </row>
    <row r="2816" spans="1:11" x14ac:dyDescent="0.3">
      <c r="A2816"/>
      <c r="B2816"/>
      <c r="C2816"/>
      <c r="D2816"/>
      <c r="E2816"/>
      <c r="F2816"/>
      <c r="G2816"/>
      <c r="H2816"/>
      <c r="I2816"/>
      <c r="J2816"/>
      <c r="K2816"/>
    </row>
    <row r="2817" spans="1:11" x14ac:dyDescent="0.3">
      <c r="A2817"/>
      <c r="B2817"/>
      <c r="C2817"/>
      <c r="D2817"/>
      <c r="E2817"/>
      <c r="F2817"/>
      <c r="G2817"/>
      <c r="H2817"/>
      <c r="I2817"/>
      <c r="J2817"/>
      <c r="K2817"/>
    </row>
    <row r="2818" spans="1:11" x14ac:dyDescent="0.3">
      <c r="A2818"/>
      <c r="B2818"/>
      <c r="C2818"/>
      <c r="D2818"/>
      <c r="E2818"/>
      <c r="F2818"/>
      <c r="G2818"/>
      <c r="H2818"/>
      <c r="I2818"/>
      <c r="J2818"/>
      <c r="K2818"/>
    </row>
    <row r="2819" spans="1:11" x14ac:dyDescent="0.3">
      <c r="A2819"/>
      <c r="B2819"/>
      <c r="C2819"/>
      <c r="D2819"/>
      <c r="E2819"/>
      <c r="F2819"/>
      <c r="G2819"/>
      <c r="H2819"/>
      <c r="I2819"/>
      <c r="J2819"/>
      <c r="K2819"/>
    </row>
    <row r="2820" spans="1:11" x14ac:dyDescent="0.3">
      <c r="A2820"/>
      <c r="B2820"/>
      <c r="C2820"/>
      <c r="D2820"/>
      <c r="E2820"/>
      <c r="F2820"/>
      <c r="G2820"/>
      <c r="H2820"/>
      <c r="I2820"/>
      <c r="J2820"/>
      <c r="K2820"/>
    </row>
    <row r="2821" spans="1:11" x14ac:dyDescent="0.3">
      <c r="A2821"/>
      <c r="B2821"/>
      <c r="C2821"/>
      <c r="D2821"/>
      <c r="E2821"/>
      <c r="F2821"/>
      <c r="G2821"/>
      <c r="H2821"/>
      <c r="I2821"/>
      <c r="J2821"/>
      <c r="K2821"/>
    </row>
    <row r="2822" spans="1:11" x14ac:dyDescent="0.3">
      <c r="A2822"/>
      <c r="B2822"/>
      <c r="C2822"/>
      <c r="D2822"/>
      <c r="E2822"/>
      <c r="F2822"/>
      <c r="G2822"/>
      <c r="H2822"/>
      <c r="I2822"/>
      <c r="J2822"/>
      <c r="K2822"/>
    </row>
    <row r="2823" spans="1:11" x14ac:dyDescent="0.3">
      <c r="A2823"/>
      <c r="B2823"/>
      <c r="C2823"/>
      <c r="D2823"/>
      <c r="E2823"/>
      <c r="F2823"/>
      <c r="G2823"/>
      <c r="H2823"/>
      <c r="I2823"/>
      <c r="J2823"/>
      <c r="K2823"/>
    </row>
    <row r="2824" spans="1:11" x14ac:dyDescent="0.3">
      <c r="A2824"/>
      <c r="B2824"/>
      <c r="C2824"/>
      <c r="D2824"/>
      <c r="E2824"/>
      <c r="F2824"/>
      <c r="G2824"/>
      <c r="H2824"/>
      <c r="I2824"/>
      <c r="J2824"/>
      <c r="K2824"/>
    </row>
    <row r="2825" spans="1:11" x14ac:dyDescent="0.3">
      <c r="A2825"/>
      <c r="B2825"/>
      <c r="C2825"/>
      <c r="D2825"/>
      <c r="E2825"/>
      <c r="F2825"/>
      <c r="G2825"/>
      <c r="H2825"/>
      <c r="I2825"/>
      <c r="J2825"/>
      <c r="K2825"/>
    </row>
    <row r="2826" spans="1:11" x14ac:dyDescent="0.3">
      <c r="A2826"/>
      <c r="B2826"/>
      <c r="C2826"/>
      <c r="D2826"/>
      <c r="E2826"/>
      <c r="F2826"/>
      <c r="G2826"/>
      <c r="H2826"/>
      <c r="I2826"/>
      <c r="J2826"/>
      <c r="K2826"/>
    </row>
    <row r="2827" spans="1:11" x14ac:dyDescent="0.3">
      <c r="A2827"/>
      <c r="B2827"/>
      <c r="C2827"/>
      <c r="D2827"/>
      <c r="E2827"/>
      <c r="F2827"/>
      <c r="G2827"/>
      <c r="H2827"/>
      <c r="I2827"/>
      <c r="J2827"/>
      <c r="K2827"/>
    </row>
    <row r="2828" spans="1:11" x14ac:dyDescent="0.3">
      <c r="A2828"/>
      <c r="B2828"/>
      <c r="C2828"/>
      <c r="D2828"/>
      <c r="E2828"/>
      <c r="F2828"/>
      <c r="G2828"/>
      <c r="H2828"/>
      <c r="I2828"/>
      <c r="J2828"/>
      <c r="K2828"/>
    </row>
    <row r="2829" spans="1:11" x14ac:dyDescent="0.3">
      <c r="A2829"/>
      <c r="B2829"/>
      <c r="C2829"/>
      <c r="D2829"/>
      <c r="E2829"/>
      <c r="F2829"/>
      <c r="G2829"/>
      <c r="H2829"/>
      <c r="I2829"/>
      <c r="J2829"/>
      <c r="K2829"/>
    </row>
    <row r="2830" spans="1:11" x14ac:dyDescent="0.3">
      <c r="A2830"/>
      <c r="B2830"/>
      <c r="C2830"/>
      <c r="D2830"/>
      <c r="E2830"/>
      <c r="F2830"/>
      <c r="G2830"/>
      <c r="H2830"/>
      <c r="I2830"/>
      <c r="J2830"/>
      <c r="K2830"/>
    </row>
    <row r="2831" spans="1:11" x14ac:dyDescent="0.3">
      <c r="A2831"/>
      <c r="B2831"/>
      <c r="C2831"/>
      <c r="D2831"/>
      <c r="E2831"/>
      <c r="F2831"/>
      <c r="G2831"/>
      <c r="H2831"/>
      <c r="I2831"/>
      <c r="J2831"/>
      <c r="K2831"/>
    </row>
    <row r="2832" spans="1:11" x14ac:dyDescent="0.3">
      <c r="A2832"/>
      <c r="B2832"/>
      <c r="C2832"/>
      <c r="D2832"/>
      <c r="E2832"/>
      <c r="F2832"/>
      <c r="G2832"/>
      <c r="H2832"/>
      <c r="I2832"/>
      <c r="J2832"/>
      <c r="K2832"/>
    </row>
    <row r="2833" spans="1:11" x14ac:dyDescent="0.3">
      <c r="A2833"/>
      <c r="B2833"/>
      <c r="C2833"/>
      <c r="D2833"/>
      <c r="E2833"/>
      <c r="F2833"/>
      <c r="G2833"/>
      <c r="H2833"/>
      <c r="I2833"/>
      <c r="J2833"/>
      <c r="K2833"/>
    </row>
    <row r="2834" spans="1:11" x14ac:dyDescent="0.3">
      <c r="A2834"/>
      <c r="B2834"/>
      <c r="C2834"/>
      <c r="D2834"/>
      <c r="E2834"/>
      <c r="F2834"/>
      <c r="G2834"/>
      <c r="H2834"/>
      <c r="I2834"/>
      <c r="J2834"/>
      <c r="K2834"/>
    </row>
    <row r="2835" spans="1:11" x14ac:dyDescent="0.3">
      <c r="A2835"/>
      <c r="B2835"/>
      <c r="C2835"/>
      <c r="D2835"/>
      <c r="E2835"/>
      <c r="F2835"/>
      <c r="G2835"/>
      <c r="H2835"/>
      <c r="I2835"/>
      <c r="J2835"/>
      <c r="K2835"/>
    </row>
    <row r="2836" spans="1:11" x14ac:dyDescent="0.3">
      <c r="A2836"/>
      <c r="B2836"/>
      <c r="C2836"/>
      <c r="D2836"/>
      <c r="E2836"/>
      <c r="F2836"/>
      <c r="G2836"/>
      <c r="H2836"/>
      <c r="I2836"/>
      <c r="J2836"/>
      <c r="K2836"/>
    </row>
    <row r="2837" spans="1:11" x14ac:dyDescent="0.3">
      <c r="A2837"/>
      <c r="B2837"/>
      <c r="C2837"/>
      <c r="D2837"/>
      <c r="E2837"/>
      <c r="F2837"/>
      <c r="G2837"/>
      <c r="H2837"/>
      <c r="I2837"/>
      <c r="J2837"/>
      <c r="K2837"/>
    </row>
    <row r="2838" spans="1:11" x14ac:dyDescent="0.3">
      <c r="A2838"/>
      <c r="B2838"/>
      <c r="C2838"/>
      <c r="D2838"/>
      <c r="E2838"/>
      <c r="F2838"/>
      <c r="G2838"/>
      <c r="H2838"/>
      <c r="I2838"/>
      <c r="J2838"/>
      <c r="K2838"/>
    </row>
    <row r="2839" spans="1:11" x14ac:dyDescent="0.3">
      <c r="A2839"/>
      <c r="B2839"/>
      <c r="C2839"/>
      <c r="D2839"/>
      <c r="E2839"/>
      <c r="F2839"/>
      <c r="G2839"/>
      <c r="H2839"/>
      <c r="I2839"/>
      <c r="J2839"/>
      <c r="K2839"/>
    </row>
    <row r="2840" spans="1:11" x14ac:dyDescent="0.3">
      <c r="A2840"/>
      <c r="B2840"/>
      <c r="C2840"/>
      <c r="D2840"/>
      <c r="E2840"/>
      <c r="F2840"/>
      <c r="G2840"/>
      <c r="H2840"/>
      <c r="I2840"/>
      <c r="J2840"/>
      <c r="K2840"/>
    </row>
    <row r="2841" spans="1:11" x14ac:dyDescent="0.3">
      <c r="A2841"/>
      <c r="B2841"/>
      <c r="C2841"/>
      <c r="D2841"/>
      <c r="E2841"/>
      <c r="F2841"/>
      <c r="G2841"/>
      <c r="H2841"/>
      <c r="I2841"/>
      <c r="J2841"/>
      <c r="K2841"/>
    </row>
    <row r="2842" spans="1:11" x14ac:dyDescent="0.3">
      <c r="A2842"/>
      <c r="B2842"/>
      <c r="C2842"/>
      <c r="D2842"/>
      <c r="E2842"/>
      <c r="F2842"/>
      <c r="G2842"/>
      <c r="H2842"/>
      <c r="I2842"/>
      <c r="J2842"/>
      <c r="K2842"/>
    </row>
    <row r="2843" spans="1:11" x14ac:dyDescent="0.3">
      <c r="A2843"/>
      <c r="B2843"/>
      <c r="C2843"/>
      <c r="D2843"/>
      <c r="E2843"/>
      <c r="F2843"/>
      <c r="G2843"/>
      <c r="H2843"/>
      <c r="I2843"/>
      <c r="J2843"/>
      <c r="K2843"/>
    </row>
    <row r="2844" spans="1:11" x14ac:dyDescent="0.3">
      <c r="A2844"/>
      <c r="B2844"/>
      <c r="C2844"/>
      <c r="D2844"/>
      <c r="E2844"/>
      <c r="F2844"/>
      <c r="G2844"/>
      <c r="H2844"/>
      <c r="I2844"/>
      <c r="J2844"/>
      <c r="K2844"/>
    </row>
    <row r="2845" spans="1:11" x14ac:dyDescent="0.3">
      <c r="A2845"/>
      <c r="B2845"/>
      <c r="C2845"/>
      <c r="D2845"/>
      <c r="E2845"/>
      <c r="F2845"/>
      <c r="G2845"/>
      <c r="H2845"/>
      <c r="I2845"/>
      <c r="J2845"/>
      <c r="K2845"/>
    </row>
    <row r="2846" spans="1:11" x14ac:dyDescent="0.3">
      <c r="A2846"/>
      <c r="B2846"/>
      <c r="C2846"/>
      <c r="D2846"/>
      <c r="E2846"/>
      <c r="F2846"/>
      <c r="G2846"/>
      <c r="H2846"/>
      <c r="I2846"/>
      <c r="J2846"/>
      <c r="K2846"/>
    </row>
    <row r="2847" spans="1:11" x14ac:dyDescent="0.3">
      <c r="A2847"/>
      <c r="B2847"/>
      <c r="C2847"/>
      <c r="D2847"/>
      <c r="E2847"/>
      <c r="F2847"/>
      <c r="G2847"/>
      <c r="H2847"/>
      <c r="I2847"/>
      <c r="J2847"/>
      <c r="K2847"/>
    </row>
    <row r="2848" spans="1:11" x14ac:dyDescent="0.3">
      <c r="A2848"/>
      <c r="B2848"/>
      <c r="C2848"/>
      <c r="D2848"/>
      <c r="E2848"/>
      <c r="F2848"/>
      <c r="G2848"/>
      <c r="H2848"/>
      <c r="I2848"/>
      <c r="J2848"/>
      <c r="K2848"/>
    </row>
    <row r="2849" spans="1:11" x14ac:dyDescent="0.3">
      <c r="A2849"/>
      <c r="B2849"/>
      <c r="C2849"/>
      <c r="D2849"/>
      <c r="E2849"/>
      <c r="F2849"/>
      <c r="G2849"/>
      <c r="H2849"/>
      <c r="I2849"/>
      <c r="J2849"/>
      <c r="K2849"/>
    </row>
    <row r="2850" spans="1:11" x14ac:dyDescent="0.3">
      <c r="A2850"/>
      <c r="B2850"/>
      <c r="C2850"/>
      <c r="D2850"/>
      <c r="E2850"/>
      <c r="F2850"/>
      <c r="G2850"/>
      <c r="H2850"/>
      <c r="I2850"/>
      <c r="J2850"/>
      <c r="K2850"/>
    </row>
    <row r="2851" spans="1:11" x14ac:dyDescent="0.3">
      <c r="A2851"/>
      <c r="B2851"/>
      <c r="C2851"/>
      <c r="D2851"/>
      <c r="E2851"/>
      <c r="F2851"/>
      <c r="G2851"/>
      <c r="H2851"/>
      <c r="I2851"/>
      <c r="J2851"/>
      <c r="K2851"/>
    </row>
    <row r="2852" spans="1:11" x14ac:dyDescent="0.3">
      <c r="A2852"/>
      <c r="B2852"/>
      <c r="C2852"/>
      <c r="D2852"/>
      <c r="E2852"/>
      <c r="F2852"/>
      <c r="G2852"/>
      <c r="H2852"/>
      <c r="I2852"/>
      <c r="J2852"/>
      <c r="K2852"/>
    </row>
    <row r="2853" spans="1:11" x14ac:dyDescent="0.3">
      <c r="A2853"/>
      <c r="B2853"/>
      <c r="C2853"/>
      <c r="D2853"/>
      <c r="E2853"/>
      <c r="F2853"/>
      <c r="G2853"/>
      <c r="H2853"/>
      <c r="I2853"/>
      <c r="J2853"/>
      <c r="K2853"/>
    </row>
    <row r="2854" spans="1:11" x14ac:dyDescent="0.3">
      <c r="A2854"/>
      <c r="B2854"/>
      <c r="C2854"/>
      <c r="D2854"/>
      <c r="E2854"/>
      <c r="F2854"/>
      <c r="G2854"/>
      <c r="H2854"/>
      <c r="I2854"/>
      <c r="J2854"/>
      <c r="K2854"/>
    </row>
    <row r="2855" spans="1:11" x14ac:dyDescent="0.3">
      <c r="A2855"/>
      <c r="B2855"/>
      <c r="C2855"/>
      <c r="D2855"/>
      <c r="E2855"/>
      <c r="F2855"/>
      <c r="G2855"/>
      <c r="H2855"/>
      <c r="I2855"/>
      <c r="J2855"/>
      <c r="K2855"/>
    </row>
    <row r="2856" spans="1:11" x14ac:dyDescent="0.3">
      <c r="A2856"/>
      <c r="B2856"/>
      <c r="C2856"/>
      <c r="D2856"/>
      <c r="E2856"/>
      <c r="F2856"/>
      <c r="G2856"/>
      <c r="H2856"/>
      <c r="I2856"/>
      <c r="J2856"/>
      <c r="K2856"/>
    </row>
    <row r="2857" spans="1:11" x14ac:dyDescent="0.3">
      <c r="A2857"/>
      <c r="B2857"/>
      <c r="C2857"/>
      <c r="D2857"/>
      <c r="E2857"/>
      <c r="F2857"/>
      <c r="G2857"/>
      <c r="H2857"/>
      <c r="I2857"/>
      <c r="J2857"/>
      <c r="K2857"/>
    </row>
    <row r="2858" spans="1:11" x14ac:dyDescent="0.3">
      <c r="A2858"/>
      <c r="B2858"/>
      <c r="C2858"/>
      <c r="D2858"/>
      <c r="E2858"/>
      <c r="F2858"/>
      <c r="G2858"/>
      <c r="H2858"/>
      <c r="I2858"/>
      <c r="J2858"/>
      <c r="K2858"/>
    </row>
    <row r="2859" spans="1:11" x14ac:dyDescent="0.3">
      <c r="A2859"/>
      <c r="B2859"/>
      <c r="C2859"/>
      <c r="D2859"/>
      <c r="E2859"/>
      <c r="F2859"/>
      <c r="G2859"/>
      <c r="H2859"/>
      <c r="I2859"/>
      <c r="J2859"/>
      <c r="K2859"/>
    </row>
    <row r="2860" spans="1:11" x14ac:dyDescent="0.3">
      <c r="A2860"/>
      <c r="B2860"/>
      <c r="C2860"/>
      <c r="D2860"/>
      <c r="E2860"/>
      <c r="F2860"/>
      <c r="G2860"/>
      <c r="H2860"/>
      <c r="I2860"/>
      <c r="J2860"/>
      <c r="K2860"/>
    </row>
    <row r="2861" spans="1:11" x14ac:dyDescent="0.3">
      <c r="A2861"/>
      <c r="B2861"/>
      <c r="C2861"/>
      <c r="D2861"/>
      <c r="E2861"/>
      <c r="F2861"/>
      <c r="G2861"/>
      <c r="H2861"/>
      <c r="I2861"/>
      <c r="J2861"/>
      <c r="K2861"/>
    </row>
    <row r="2862" spans="1:11" x14ac:dyDescent="0.3">
      <c r="A2862"/>
      <c r="B2862"/>
      <c r="C2862"/>
      <c r="D2862"/>
      <c r="E2862"/>
      <c r="F2862"/>
      <c r="G2862"/>
      <c r="H2862"/>
      <c r="I2862"/>
      <c r="J2862"/>
      <c r="K2862"/>
    </row>
    <row r="2863" spans="1:11" x14ac:dyDescent="0.3">
      <c r="A2863"/>
      <c r="B2863"/>
      <c r="C2863"/>
      <c r="D2863"/>
      <c r="E2863"/>
      <c r="F2863"/>
      <c r="G2863"/>
      <c r="H2863"/>
      <c r="I2863"/>
      <c r="J2863"/>
      <c r="K2863"/>
    </row>
    <row r="2864" spans="1:11" x14ac:dyDescent="0.3">
      <c r="A2864"/>
      <c r="B2864"/>
      <c r="C2864"/>
      <c r="D2864"/>
      <c r="E2864"/>
      <c r="F2864"/>
      <c r="G2864"/>
      <c r="H2864"/>
      <c r="I2864"/>
      <c r="J2864"/>
      <c r="K2864"/>
    </row>
    <row r="2865" spans="1:11" x14ac:dyDescent="0.3">
      <c r="A2865"/>
      <c r="B2865"/>
      <c r="C2865"/>
      <c r="D2865"/>
      <c r="E2865"/>
      <c r="F2865"/>
      <c r="G2865"/>
      <c r="H2865"/>
      <c r="I2865"/>
      <c r="J2865"/>
      <c r="K2865"/>
    </row>
    <row r="2866" spans="1:11" x14ac:dyDescent="0.3">
      <c r="A2866"/>
      <c r="B2866"/>
      <c r="C2866"/>
      <c r="D2866"/>
      <c r="E2866"/>
      <c r="F2866"/>
      <c r="G2866"/>
      <c r="H2866"/>
      <c r="I2866"/>
      <c r="J2866"/>
      <c r="K2866"/>
    </row>
    <row r="2867" spans="1:11" x14ac:dyDescent="0.3">
      <c r="A2867"/>
      <c r="B2867"/>
      <c r="C2867"/>
      <c r="D2867"/>
      <c r="E2867"/>
      <c r="F2867"/>
      <c r="G2867"/>
      <c r="H2867"/>
      <c r="I2867"/>
      <c r="J2867"/>
      <c r="K2867"/>
    </row>
    <row r="2868" spans="1:11" x14ac:dyDescent="0.3">
      <c r="A2868"/>
      <c r="B2868"/>
      <c r="C2868"/>
      <c r="D2868"/>
      <c r="E2868"/>
      <c r="F2868"/>
      <c r="G2868"/>
      <c r="H2868"/>
      <c r="I2868"/>
      <c r="J2868"/>
      <c r="K2868"/>
    </row>
    <row r="2869" spans="1:11" x14ac:dyDescent="0.3">
      <c r="A2869"/>
      <c r="B2869"/>
      <c r="C2869"/>
      <c r="D2869"/>
      <c r="E2869"/>
      <c r="F2869"/>
      <c r="G2869"/>
      <c r="H2869"/>
      <c r="I2869"/>
      <c r="J2869"/>
      <c r="K2869"/>
    </row>
    <row r="2870" spans="1:11" x14ac:dyDescent="0.3">
      <c r="A2870"/>
      <c r="B2870"/>
      <c r="C2870"/>
      <c r="D2870"/>
      <c r="E2870"/>
      <c r="F2870"/>
      <c r="G2870"/>
      <c r="H2870"/>
      <c r="I2870"/>
      <c r="J2870"/>
      <c r="K2870"/>
    </row>
    <row r="2871" spans="1:11" x14ac:dyDescent="0.3">
      <c r="A2871"/>
      <c r="B2871"/>
      <c r="C2871"/>
      <c r="D2871"/>
      <c r="E2871"/>
      <c r="F2871"/>
      <c r="G2871"/>
      <c r="H2871"/>
      <c r="I2871"/>
      <c r="J2871"/>
      <c r="K2871"/>
    </row>
    <row r="2872" spans="1:11" x14ac:dyDescent="0.3">
      <c r="A2872"/>
      <c r="B2872"/>
      <c r="C2872"/>
      <c r="D2872"/>
      <c r="E2872"/>
      <c r="F2872"/>
      <c r="G2872"/>
      <c r="H2872"/>
      <c r="I2872"/>
      <c r="J2872"/>
      <c r="K2872"/>
    </row>
    <row r="2873" spans="1:11" x14ac:dyDescent="0.3">
      <c r="A2873"/>
      <c r="B2873"/>
      <c r="C2873"/>
      <c r="D2873"/>
      <c r="E2873"/>
      <c r="F2873"/>
      <c r="G2873"/>
      <c r="H2873"/>
      <c r="I2873"/>
      <c r="J2873"/>
      <c r="K2873"/>
    </row>
    <row r="2874" spans="1:11" x14ac:dyDescent="0.3">
      <c r="A2874"/>
      <c r="B2874"/>
      <c r="C2874"/>
      <c r="D2874"/>
      <c r="E2874"/>
      <c r="F2874"/>
      <c r="G2874"/>
      <c r="H2874"/>
      <c r="I2874"/>
      <c r="J2874"/>
      <c r="K2874"/>
    </row>
    <row r="2875" spans="1:11" x14ac:dyDescent="0.3">
      <c r="A2875"/>
      <c r="B2875"/>
      <c r="C2875"/>
      <c r="D2875"/>
      <c r="E2875"/>
      <c r="F2875"/>
      <c r="G2875"/>
      <c r="H2875"/>
      <c r="I2875"/>
      <c r="J2875"/>
      <c r="K2875"/>
    </row>
    <row r="2876" spans="1:11" x14ac:dyDescent="0.3">
      <c r="A2876"/>
      <c r="B2876"/>
      <c r="C2876"/>
      <c r="D2876"/>
      <c r="E2876"/>
      <c r="F2876"/>
      <c r="G2876"/>
      <c r="H2876"/>
      <c r="I2876"/>
      <c r="J2876"/>
      <c r="K2876"/>
    </row>
    <row r="2877" spans="1:11" x14ac:dyDescent="0.3">
      <c r="A2877"/>
      <c r="B2877"/>
      <c r="C2877"/>
      <c r="D2877"/>
      <c r="E2877"/>
      <c r="F2877"/>
      <c r="G2877"/>
      <c r="H2877"/>
      <c r="I2877"/>
      <c r="J2877"/>
      <c r="K2877"/>
    </row>
    <row r="2878" spans="1:11" x14ac:dyDescent="0.3">
      <c r="A2878"/>
      <c r="B2878"/>
      <c r="C2878"/>
      <c r="D2878"/>
      <c r="E2878"/>
      <c r="F2878"/>
      <c r="G2878"/>
      <c r="H2878"/>
      <c r="I2878"/>
      <c r="J2878"/>
      <c r="K2878"/>
    </row>
    <row r="2879" spans="1:11" x14ac:dyDescent="0.3">
      <c r="A2879"/>
      <c r="B2879"/>
      <c r="C2879"/>
      <c r="D2879"/>
      <c r="E2879"/>
      <c r="F2879"/>
      <c r="G2879"/>
      <c r="H2879"/>
      <c r="I2879"/>
      <c r="J2879"/>
      <c r="K2879"/>
    </row>
    <row r="2880" spans="1:11" x14ac:dyDescent="0.3">
      <c r="A2880"/>
      <c r="B2880"/>
      <c r="C2880"/>
      <c r="D2880"/>
      <c r="E2880"/>
      <c r="F2880"/>
      <c r="G2880"/>
      <c r="H2880"/>
      <c r="I2880"/>
      <c r="J2880"/>
      <c r="K2880"/>
    </row>
    <row r="2881" spans="1:11" x14ac:dyDescent="0.3">
      <c r="A2881"/>
      <c r="B2881"/>
      <c r="C2881"/>
      <c r="D2881"/>
      <c r="E2881"/>
      <c r="F2881"/>
      <c r="G2881"/>
      <c r="H2881"/>
      <c r="I2881"/>
      <c r="J2881"/>
      <c r="K2881"/>
    </row>
    <row r="2882" spans="1:11" x14ac:dyDescent="0.3">
      <c r="A2882"/>
      <c r="B2882"/>
      <c r="C2882"/>
      <c r="D2882"/>
      <c r="E2882"/>
      <c r="F2882"/>
      <c r="G2882"/>
      <c r="H2882"/>
      <c r="I2882"/>
      <c r="J2882"/>
      <c r="K2882"/>
    </row>
    <row r="2883" spans="1:11" x14ac:dyDescent="0.3">
      <c r="A2883"/>
      <c r="B2883"/>
      <c r="C2883"/>
      <c r="D2883"/>
      <c r="E2883"/>
      <c r="F2883"/>
      <c r="G2883"/>
      <c r="H2883"/>
      <c r="I2883"/>
      <c r="J2883"/>
      <c r="K2883"/>
    </row>
    <row r="2884" spans="1:11" x14ac:dyDescent="0.3">
      <c r="A2884"/>
      <c r="B2884"/>
      <c r="C2884"/>
      <c r="D2884"/>
      <c r="E2884"/>
      <c r="F2884"/>
      <c r="G2884"/>
      <c r="H2884"/>
      <c r="I2884"/>
      <c r="J2884"/>
      <c r="K2884"/>
    </row>
    <row r="2885" spans="1:11" x14ac:dyDescent="0.3">
      <c r="A2885"/>
      <c r="B2885"/>
      <c r="C2885"/>
      <c r="D2885"/>
      <c r="E2885"/>
      <c r="F2885"/>
      <c r="G2885"/>
      <c r="H2885"/>
      <c r="I2885"/>
      <c r="J2885"/>
      <c r="K2885"/>
    </row>
    <row r="2886" spans="1:11" x14ac:dyDescent="0.3">
      <c r="A2886"/>
      <c r="B2886"/>
      <c r="C2886"/>
      <c r="D2886"/>
      <c r="E2886"/>
      <c r="F2886"/>
      <c r="G2886"/>
      <c r="H2886"/>
      <c r="I2886"/>
      <c r="J2886"/>
      <c r="K2886"/>
    </row>
    <row r="2887" spans="1:11" x14ac:dyDescent="0.3">
      <c r="A2887"/>
      <c r="B2887"/>
      <c r="C2887"/>
      <c r="D2887"/>
      <c r="E2887"/>
      <c r="F2887"/>
      <c r="G2887"/>
      <c r="H2887"/>
      <c r="I2887"/>
      <c r="J2887"/>
      <c r="K2887"/>
    </row>
    <row r="2888" spans="1:11" x14ac:dyDescent="0.3">
      <c r="A2888"/>
      <c r="B2888"/>
      <c r="C2888"/>
      <c r="D2888"/>
      <c r="E2888"/>
      <c r="F2888"/>
      <c r="G2888"/>
      <c r="H2888"/>
      <c r="I2888"/>
      <c r="J2888"/>
      <c r="K2888"/>
    </row>
    <row r="2889" spans="1:11" x14ac:dyDescent="0.3">
      <c r="A2889"/>
      <c r="B2889"/>
      <c r="C2889"/>
      <c r="D2889"/>
      <c r="E2889"/>
      <c r="F2889"/>
      <c r="G2889"/>
      <c r="H2889"/>
      <c r="I2889"/>
      <c r="J2889"/>
      <c r="K2889"/>
    </row>
    <row r="2890" spans="1:11" x14ac:dyDescent="0.3">
      <c r="A2890"/>
      <c r="B2890"/>
      <c r="C2890"/>
      <c r="D2890"/>
      <c r="E2890"/>
      <c r="F2890"/>
      <c r="G2890"/>
      <c r="H2890"/>
      <c r="I2890"/>
      <c r="J2890"/>
      <c r="K2890"/>
    </row>
    <row r="2891" spans="1:11" x14ac:dyDescent="0.3">
      <c r="A2891"/>
      <c r="B2891"/>
      <c r="C2891"/>
      <c r="D2891"/>
      <c r="E2891"/>
      <c r="F2891"/>
      <c r="G2891"/>
      <c r="H2891"/>
      <c r="I2891"/>
      <c r="J2891"/>
      <c r="K2891"/>
    </row>
    <row r="2892" spans="1:11" x14ac:dyDescent="0.3">
      <c r="A2892"/>
      <c r="B2892"/>
      <c r="C2892"/>
      <c r="D2892"/>
      <c r="E2892"/>
      <c r="F2892"/>
      <c r="G2892"/>
      <c r="H2892"/>
      <c r="I2892"/>
      <c r="J2892"/>
      <c r="K2892"/>
    </row>
    <row r="2893" spans="1:11" x14ac:dyDescent="0.3">
      <c r="A2893"/>
      <c r="B2893"/>
      <c r="C2893"/>
      <c r="D2893"/>
      <c r="E2893"/>
      <c r="F2893"/>
      <c r="G2893"/>
      <c r="H2893"/>
      <c r="I2893"/>
      <c r="J2893"/>
      <c r="K2893"/>
    </row>
    <row r="2894" spans="1:11" x14ac:dyDescent="0.3">
      <c r="A2894"/>
      <c r="B2894"/>
      <c r="C2894"/>
      <c r="D2894"/>
      <c r="E2894"/>
      <c r="F2894"/>
      <c r="G2894"/>
      <c r="H2894"/>
      <c r="I2894"/>
      <c r="J2894"/>
      <c r="K2894"/>
    </row>
    <row r="2895" spans="1:11" x14ac:dyDescent="0.3">
      <c r="A2895"/>
      <c r="B2895"/>
      <c r="C2895"/>
      <c r="D2895"/>
      <c r="E2895"/>
      <c r="F2895"/>
      <c r="G2895"/>
      <c r="H2895"/>
      <c r="I2895"/>
      <c r="J2895"/>
      <c r="K2895"/>
    </row>
    <row r="2896" spans="1:11" x14ac:dyDescent="0.3">
      <c r="A2896"/>
      <c r="B2896"/>
      <c r="C2896"/>
      <c r="D2896"/>
      <c r="E2896"/>
      <c r="F2896"/>
      <c r="G2896"/>
      <c r="H2896"/>
      <c r="I2896"/>
      <c r="J2896"/>
      <c r="K2896"/>
    </row>
    <row r="2897" spans="1:11" x14ac:dyDescent="0.3">
      <c r="A2897"/>
      <c r="B2897"/>
      <c r="C2897"/>
      <c r="D2897"/>
      <c r="E2897"/>
      <c r="F2897"/>
      <c r="G2897"/>
      <c r="H2897"/>
      <c r="I2897"/>
      <c r="J2897"/>
      <c r="K2897"/>
    </row>
    <row r="2898" spans="1:11" x14ac:dyDescent="0.3">
      <c r="A2898"/>
      <c r="B2898"/>
      <c r="C2898"/>
      <c r="D2898"/>
      <c r="E2898"/>
      <c r="F2898"/>
      <c r="G2898"/>
      <c r="H2898"/>
      <c r="I2898"/>
      <c r="J2898"/>
      <c r="K2898"/>
    </row>
    <row r="2899" spans="1:11" x14ac:dyDescent="0.3">
      <c r="A2899"/>
      <c r="B2899"/>
      <c r="C2899"/>
      <c r="D2899"/>
      <c r="E2899"/>
      <c r="F2899"/>
      <c r="G2899"/>
      <c r="H2899"/>
      <c r="I2899"/>
      <c r="J2899"/>
      <c r="K2899"/>
    </row>
    <row r="2900" spans="1:11" x14ac:dyDescent="0.3">
      <c r="A2900"/>
      <c r="B2900"/>
      <c r="C2900"/>
      <c r="D2900"/>
      <c r="E2900"/>
      <c r="F2900"/>
      <c r="G2900"/>
      <c r="H2900"/>
      <c r="I2900"/>
      <c r="J2900"/>
      <c r="K2900"/>
    </row>
    <row r="2901" spans="1:11" x14ac:dyDescent="0.3">
      <c r="A2901"/>
      <c r="B2901"/>
      <c r="C2901"/>
      <c r="D2901"/>
      <c r="E2901"/>
      <c r="F2901"/>
      <c r="G2901"/>
      <c r="H2901"/>
      <c r="I2901"/>
      <c r="J2901"/>
      <c r="K2901"/>
    </row>
    <row r="2902" spans="1:11" x14ac:dyDescent="0.3">
      <c r="A2902"/>
      <c r="B2902"/>
      <c r="C2902"/>
      <c r="D2902"/>
      <c r="E2902"/>
      <c r="F2902"/>
      <c r="G2902"/>
      <c r="H2902"/>
      <c r="I2902"/>
      <c r="J2902"/>
      <c r="K2902"/>
    </row>
    <row r="2903" spans="1:11" x14ac:dyDescent="0.3">
      <c r="A2903"/>
      <c r="B2903"/>
      <c r="C2903"/>
      <c r="D2903"/>
      <c r="E2903"/>
      <c r="F2903"/>
      <c r="G2903"/>
      <c r="H2903"/>
      <c r="I2903"/>
      <c r="J2903"/>
      <c r="K2903"/>
    </row>
    <row r="2904" spans="1:11" x14ac:dyDescent="0.3">
      <c r="A2904"/>
      <c r="B2904"/>
      <c r="C2904"/>
      <c r="D2904"/>
      <c r="E2904"/>
      <c r="F2904"/>
      <c r="G2904"/>
      <c r="H2904"/>
      <c r="I2904"/>
      <c r="J2904"/>
      <c r="K2904"/>
    </row>
    <row r="2905" spans="1:11" x14ac:dyDescent="0.3">
      <c r="A2905"/>
      <c r="B2905"/>
      <c r="C2905"/>
      <c r="D2905"/>
      <c r="E2905"/>
      <c r="F2905"/>
      <c r="G2905"/>
      <c r="H2905"/>
      <c r="I2905"/>
      <c r="J2905"/>
      <c r="K2905"/>
    </row>
    <row r="2906" spans="1:11" x14ac:dyDescent="0.3">
      <c r="A2906"/>
      <c r="B2906"/>
      <c r="C2906"/>
      <c r="D2906"/>
      <c r="E2906"/>
      <c r="F2906"/>
      <c r="G2906"/>
      <c r="H2906"/>
      <c r="I2906"/>
      <c r="J2906"/>
      <c r="K2906"/>
    </row>
    <row r="2907" spans="1:11" x14ac:dyDescent="0.3">
      <c r="A2907"/>
      <c r="B2907"/>
      <c r="C2907"/>
      <c r="D2907"/>
      <c r="E2907"/>
      <c r="F2907"/>
      <c r="G2907"/>
      <c r="H2907"/>
      <c r="I2907"/>
      <c r="J2907"/>
      <c r="K2907"/>
    </row>
    <row r="2908" spans="1:11" x14ac:dyDescent="0.3">
      <c r="A2908"/>
      <c r="B2908"/>
      <c r="C2908"/>
      <c r="D2908"/>
      <c r="E2908"/>
      <c r="F2908"/>
      <c r="G2908"/>
      <c r="H2908"/>
      <c r="I2908"/>
      <c r="J2908"/>
      <c r="K2908"/>
    </row>
    <row r="2909" spans="1:11" x14ac:dyDescent="0.3">
      <c r="A2909"/>
      <c r="B2909"/>
      <c r="C2909"/>
      <c r="D2909"/>
      <c r="E2909"/>
      <c r="F2909"/>
      <c r="G2909"/>
      <c r="H2909"/>
      <c r="I2909"/>
      <c r="J2909"/>
      <c r="K2909"/>
    </row>
    <row r="2910" spans="1:11" x14ac:dyDescent="0.3">
      <c r="A2910"/>
      <c r="B2910"/>
      <c r="C2910"/>
      <c r="D2910"/>
      <c r="E2910"/>
      <c r="F2910"/>
      <c r="G2910"/>
      <c r="H2910"/>
      <c r="I2910"/>
      <c r="J2910"/>
      <c r="K2910"/>
    </row>
    <row r="2911" spans="1:11" x14ac:dyDescent="0.3">
      <c r="A2911"/>
      <c r="B2911"/>
      <c r="C2911"/>
      <c r="D2911"/>
      <c r="E2911"/>
      <c r="F2911"/>
      <c r="G2911"/>
      <c r="H2911"/>
      <c r="I2911"/>
      <c r="J2911"/>
      <c r="K2911"/>
    </row>
    <row r="2912" spans="1:11" x14ac:dyDescent="0.3">
      <c r="A2912"/>
      <c r="B2912"/>
      <c r="C2912"/>
      <c r="D2912"/>
      <c r="E2912"/>
      <c r="F2912"/>
      <c r="G2912"/>
      <c r="H2912"/>
      <c r="I2912"/>
      <c r="J2912"/>
      <c r="K2912"/>
    </row>
    <row r="2913" spans="1:11" x14ac:dyDescent="0.3">
      <c r="A2913"/>
      <c r="B2913"/>
      <c r="C2913"/>
      <c r="D2913"/>
      <c r="E2913"/>
      <c r="F2913"/>
      <c r="G2913"/>
      <c r="H2913"/>
      <c r="I2913"/>
      <c r="J2913"/>
      <c r="K2913"/>
    </row>
    <row r="2914" spans="1:11" x14ac:dyDescent="0.3">
      <c r="A2914"/>
      <c r="B2914"/>
      <c r="C2914"/>
      <c r="D2914"/>
      <c r="E2914"/>
      <c r="F2914"/>
      <c r="G2914"/>
      <c r="H2914"/>
      <c r="I2914"/>
      <c r="J2914"/>
      <c r="K2914"/>
    </row>
    <row r="2915" spans="1:11" x14ac:dyDescent="0.3">
      <c r="A2915"/>
      <c r="B2915"/>
      <c r="C2915"/>
      <c r="D2915"/>
      <c r="E2915"/>
      <c r="F2915"/>
      <c r="G2915"/>
      <c r="H2915"/>
      <c r="I2915"/>
      <c r="J2915"/>
      <c r="K2915"/>
    </row>
    <row r="2916" spans="1:11" x14ac:dyDescent="0.3">
      <c r="A2916"/>
      <c r="B2916"/>
      <c r="C2916"/>
      <c r="D2916"/>
      <c r="E2916"/>
      <c r="F2916"/>
      <c r="G2916"/>
      <c r="H2916"/>
      <c r="I2916"/>
      <c r="J2916"/>
      <c r="K2916"/>
    </row>
    <row r="2917" spans="1:11" x14ac:dyDescent="0.3">
      <c r="A2917"/>
      <c r="B2917"/>
      <c r="C2917"/>
      <c r="D2917"/>
      <c r="E2917"/>
      <c r="F2917"/>
      <c r="G2917"/>
      <c r="H2917"/>
      <c r="I2917"/>
      <c r="J2917"/>
      <c r="K2917"/>
    </row>
    <row r="2918" spans="1:11" x14ac:dyDescent="0.3">
      <c r="A2918"/>
      <c r="B2918"/>
      <c r="C2918"/>
      <c r="D2918"/>
      <c r="E2918"/>
      <c r="F2918"/>
      <c r="G2918"/>
      <c r="H2918"/>
      <c r="I2918"/>
      <c r="J2918"/>
      <c r="K2918"/>
    </row>
    <row r="2919" spans="1:11" x14ac:dyDescent="0.3">
      <c r="A2919"/>
      <c r="B2919"/>
      <c r="C2919"/>
      <c r="D2919"/>
      <c r="E2919"/>
      <c r="F2919"/>
      <c r="G2919"/>
      <c r="H2919"/>
      <c r="I2919"/>
      <c r="J2919"/>
      <c r="K2919"/>
    </row>
    <row r="2920" spans="1:11" x14ac:dyDescent="0.3">
      <c r="A2920"/>
      <c r="B2920"/>
      <c r="C2920"/>
      <c r="D2920"/>
      <c r="E2920"/>
      <c r="F2920"/>
      <c r="G2920"/>
      <c r="H2920"/>
      <c r="I2920"/>
      <c r="J2920"/>
      <c r="K2920"/>
    </row>
    <row r="2921" spans="1:11" x14ac:dyDescent="0.3">
      <c r="A2921"/>
      <c r="B2921"/>
      <c r="C2921"/>
      <c r="D2921"/>
      <c r="E2921"/>
      <c r="F2921"/>
      <c r="G2921"/>
      <c r="H2921"/>
      <c r="I2921"/>
      <c r="J2921"/>
      <c r="K2921"/>
    </row>
    <row r="2922" spans="1:11" x14ac:dyDescent="0.3">
      <c r="A2922"/>
      <c r="B2922"/>
      <c r="C2922"/>
      <c r="D2922"/>
      <c r="E2922"/>
      <c r="F2922"/>
      <c r="G2922"/>
      <c r="H2922"/>
      <c r="I2922"/>
      <c r="J2922"/>
      <c r="K2922"/>
    </row>
    <row r="2923" spans="1:11" x14ac:dyDescent="0.3">
      <c r="A2923"/>
      <c r="B2923"/>
      <c r="C2923"/>
      <c r="D2923"/>
      <c r="E2923"/>
      <c r="F2923"/>
      <c r="G2923"/>
      <c r="H2923"/>
      <c r="I2923"/>
      <c r="J2923"/>
      <c r="K2923"/>
    </row>
    <row r="2924" spans="1:11" x14ac:dyDescent="0.3">
      <c r="A2924"/>
      <c r="B2924"/>
      <c r="C2924"/>
      <c r="D2924"/>
      <c r="E2924"/>
      <c r="F2924"/>
      <c r="G2924"/>
      <c r="H2924"/>
      <c r="I2924"/>
      <c r="J2924"/>
      <c r="K2924"/>
    </row>
    <row r="2925" spans="1:11" x14ac:dyDescent="0.3">
      <c r="A2925"/>
      <c r="B2925"/>
      <c r="C2925"/>
      <c r="D2925"/>
      <c r="E2925"/>
      <c r="F2925"/>
      <c r="G2925"/>
      <c r="H2925"/>
      <c r="I2925"/>
      <c r="J2925"/>
      <c r="K2925"/>
    </row>
    <row r="2926" spans="1:11" x14ac:dyDescent="0.3">
      <c r="A2926"/>
      <c r="B2926"/>
      <c r="C2926"/>
      <c r="D2926"/>
      <c r="E2926"/>
      <c r="F2926"/>
      <c r="G2926"/>
      <c r="H2926"/>
      <c r="I2926"/>
      <c r="J2926"/>
      <c r="K2926"/>
    </row>
    <row r="2927" spans="1:11" x14ac:dyDescent="0.3">
      <c r="A2927"/>
      <c r="B2927"/>
      <c r="C2927"/>
      <c r="D2927"/>
      <c r="E2927"/>
      <c r="F2927"/>
      <c r="G2927"/>
      <c r="H2927"/>
      <c r="I2927"/>
      <c r="J2927"/>
      <c r="K2927"/>
    </row>
    <row r="2928" spans="1:11" x14ac:dyDescent="0.3">
      <c r="A2928"/>
      <c r="B2928"/>
      <c r="C2928"/>
      <c r="D2928"/>
      <c r="E2928"/>
      <c r="F2928"/>
      <c r="G2928"/>
      <c r="H2928"/>
      <c r="I2928"/>
      <c r="J2928"/>
      <c r="K2928"/>
    </row>
    <row r="2929" spans="1:11" x14ac:dyDescent="0.3">
      <c r="A2929"/>
      <c r="B2929"/>
      <c r="C2929"/>
      <c r="D2929"/>
      <c r="E2929"/>
      <c r="F2929"/>
      <c r="G2929"/>
      <c r="H2929"/>
      <c r="I2929"/>
      <c r="J2929"/>
      <c r="K2929"/>
    </row>
    <row r="2930" spans="1:11" x14ac:dyDescent="0.3">
      <c r="A2930"/>
      <c r="B2930"/>
      <c r="C2930"/>
      <c r="D2930"/>
      <c r="E2930"/>
      <c r="F2930"/>
      <c r="G2930"/>
      <c r="H2930"/>
      <c r="I2930"/>
      <c r="J2930"/>
      <c r="K2930"/>
    </row>
    <row r="2931" spans="1:11" x14ac:dyDescent="0.3">
      <c r="A2931"/>
      <c r="B2931"/>
      <c r="C2931"/>
      <c r="D2931"/>
      <c r="E2931"/>
      <c r="F2931"/>
      <c r="G2931"/>
      <c r="H2931"/>
      <c r="I2931"/>
      <c r="J2931"/>
      <c r="K2931"/>
    </row>
    <row r="2932" spans="1:11" x14ac:dyDescent="0.3">
      <c r="A2932"/>
      <c r="B2932"/>
      <c r="C2932"/>
      <c r="D2932"/>
      <c r="E2932"/>
      <c r="F2932"/>
      <c r="G2932"/>
      <c r="H2932"/>
      <c r="I2932"/>
      <c r="J2932"/>
      <c r="K2932"/>
    </row>
    <row r="2933" spans="1:11" x14ac:dyDescent="0.3">
      <c r="A2933"/>
      <c r="B2933"/>
      <c r="C2933"/>
      <c r="D2933"/>
      <c r="E2933"/>
      <c r="F2933"/>
      <c r="G2933"/>
      <c r="H2933"/>
      <c r="I2933"/>
      <c r="J2933"/>
      <c r="K2933"/>
    </row>
    <row r="2934" spans="1:11" x14ac:dyDescent="0.3">
      <c r="A2934"/>
      <c r="B2934"/>
      <c r="C2934"/>
      <c r="D2934"/>
      <c r="E2934"/>
      <c r="F2934"/>
      <c r="G2934"/>
      <c r="H2934"/>
      <c r="I2934"/>
      <c r="J2934"/>
      <c r="K2934"/>
    </row>
    <row r="2935" spans="1:11" x14ac:dyDescent="0.3">
      <c r="A2935"/>
      <c r="B2935"/>
      <c r="C2935"/>
      <c r="D2935"/>
      <c r="E2935"/>
      <c r="F2935"/>
      <c r="G2935"/>
      <c r="H2935"/>
      <c r="I2935"/>
      <c r="J2935"/>
      <c r="K2935"/>
    </row>
    <row r="2936" spans="1:11" x14ac:dyDescent="0.3">
      <c r="A2936"/>
      <c r="B2936"/>
      <c r="C2936"/>
      <c r="D2936"/>
      <c r="E2936"/>
      <c r="F2936"/>
      <c r="G2936"/>
      <c r="H2936"/>
      <c r="I2936"/>
      <c r="J2936"/>
      <c r="K2936"/>
    </row>
    <row r="2937" spans="1:11" x14ac:dyDescent="0.3">
      <c r="A2937"/>
      <c r="B2937"/>
      <c r="C2937"/>
      <c r="D2937"/>
      <c r="E2937"/>
      <c r="F2937"/>
      <c r="G2937"/>
      <c r="H2937"/>
      <c r="I2937"/>
      <c r="J2937"/>
      <c r="K2937"/>
    </row>
    <row r="2938" spans="1:11" x14ac:dyDescent="0.3">
      <c r="A2938"/>
      <c r="B2938"/>
      <c r="C2938"/>
      <c r="D2938"/>
      <c r="E2938"/>
      <c r="F2938"/>
      <c r="G2938"/>
      <c r="H2938"/>
      <c r="I2938"/>
      <c r="J2938"/>
      <c r="K2938"/>
    </row>
    <row r="2939" spans="1:11" x14ac:dyDescent="0.3">
      <c r="A2939"/>
      <c r="B2939"/>
      <c r="C2939"/>
      <c r="D2939"/>
      <c r="E2939"/>
      <c r="F2939"/>
      <c r="G2939"/>
      <c r="H2939"/>
      <c r="I2939"/>
      <c r="J2939"/>
      <c r="K2939"/>
    </row>
    <row r="2940" spans="1:11" x14ac:dyDescent="0.3">
      <c r="A2940"/>
      <c r="B2940"/>
      <c r="C2940"/>
      <c r="D2940"/>
      <c r="E2940"/>
      <c r="F2940"/>
      <c r="G2940"/>
      <c r="H2940"/>
      <c r="I2940"/>
      <c r="J2940"/>
      <c r="K2940"/>
    </row>
    <row r="2941" spans="1:11" x14ac:dyDescent="0.3">
      <c r="A2941"/>
      <c r="B2941"/>
      <c r="C2941"/>
      <c r="D2941"/>
      <c r="E2941"/>
      <c r="F2941"/>
      <c r="G2941"/>
      <c r="H2941"/>
      <c r="I2941"/>
      <c r="J2941"/>
      <c r="K2941"/>
    </row>
    <row r="2942" spans="1:11" x14ac:dyDescent="0.3">
      <c r="A2942"/>
      <c r="B2942"/>
      <c r="C2942"/>
      <c r="D2942"/>
      <c r="E2942"/>
      <c r="F2942"/>
      <c r="G2942"/>
      <c r="H2942"/>
      <c r="I2942"/>
      <c r="J2942"/>
      <c r="K2942"/>
    </row>
    <row r="2943" spans="1:11" x14ac:dyDescent="0.3">
      <c r="A2943"/>
      <c r="B2943"/>
      <c r="C2943"/>
      <c r="D2943"/>
      <c r="E2943"/>
      <c r="F2943"/>
      <c r="G2943"/>
      <c r="H2943"/>
      <c r="I2943"/>
      <c r="J2943"/>
      <c r="K2943"/>
    </row>
    <row r="2944" spans="1:11" x14ac:dyDescent="0.3">
      <c r="A2944"/>
      <c r="B2944"/>
      <c r="C2944"/>
      <c r="D2944"/>
      <c r="E2944"/>
      <c r="F2944"/>
      <c r="G2944"/>
      <c r="H2944"/>
      <c r="I2944"/>
      <c r="J2944"/>
      <c r="K2944"/>
    </row>
    <row r="2945" spans="1:11" x14ac:dyDescent="0.3">
      <c r="A2945"/>
      <c r="B2945"/>
      <c r="C2945"/>
      <c r="D2945"/>
      <c r="E2945"/>
      <c r="F2945"/>
      <c r="G2945"/>
      <c r="H2945"/>
      <c r="I2945"/>
      <c r="J2945"/>
      <c r="K2945"/>
    </row>
    <row r="2946" spans="1:11" x14ac:dyDescent="0.3">
      <c r="A2946"/>
      <c r="B2946"/>
      <c r="C2946"/>
      <c r="D2946"/>
      <c r="E2946"/>
      <c r="F2946"/>
      <c r="G2946"/>
      <c r="H2946"/>
      <c r="I2946"/>
      <c r="J2946"/>
      <c r="K2946"/>
    </row>
    <row r="2947" spans="1:11" x14ac:dyDescent="0.3">
      <c r="A2947"/>
      <c r="B2947"/>
      <c r="C2947"/>
      <c r="D2947"/>
      <c r="E2947"/>
      <c r="F2947"/>
      <c r="G2947"/>
      <c r="H2947"/>
      <c r="I2947"/>
      <c r="J2947"/>
      <c r="K2947"/>
    </row>
    <row r="2948" spans="1:11" x14ac:dyDescent="0.3">
      <c r="A2948"/>
      <c r="B2948"/>
      <c r="C2948"/>
      <c r="D2948"/>
      <c r="E2948"/>
      <c r="F2948"/>
      <c r="G2948"/>
      <c r="H2948"/>
      <c r="I2948"/>
      <c r="J2948"/>
      <c r="K2948"/>
    </row>
    <row r="2949" spans="1:11" x14ac:dyDescent="0.3">
      <c r="A2949"/>
      <c r="B2949"/>
      <c r="C2949"/>
      <c r="D2949"/>
      <c r="E2949"/>
      <c r="F2949"/>
      <c r="G2949"/>
      <c r="H2949"/>
      <c r="I2949"/>
      <c r="J2949"/>
      <c r="K2949"/>
    </row>
    <row r="2950" spans="1:11" x14ac:dyDescent="0.3">
      <c r="A2950"/>
      <c r="B2950"/>
      <c r="C2950"/>
      <c r="D2950"/>
      <c r="E2950"/>
      <c r="F2950"/>
      <c r="G2950"/>
      <c r="H2950"/>
      <c r="I2950"/>
      <c r="J2950"/>
      <c r="K2950"/>
    </row>
    <row r="2951" spans="1:11" x14ac:dyDescent="0.3">
      <c r="A2951"/>
      <c r="B2951"/>
      <c r="C2951"/>
      <c r="D2951"/>
      <c r="E2951"/>
      <c r="F2951"/>
      <c r="G2951"/>
      <c r="H2951"/>
      <c r="I2951"/>
      <c r="J2951"/>
      <c r="K2951"/>
    </row>
    <row r="2952" spans="1:11" x14ac:dyDescent="0.3">
      <c r="A2952"/>
      <c r="B2952"/>
      <c r="C2952"/>
      <c r="D2952"/>
      <c r="E2952"/>
      <c r="F2952"/>
      <c r="G2952"/>
      <c r="H2952"/>
      <c r="I2952"/>
      <c r="J2952"/>
      <c r="K2952"/>
    </row>
    <row r="2953" spans="1:11" x14ac:dyDescent="0.3">
      <c r="A2953"/>
      <c r="B2953"/>
      <c r="C2953"/>
      <c r="D2953"/>
      <c r="E2953"/>
      <c r="F2953"/>
      <c r="G2953"/>
      <c r="H2953"/>
      <c r="I2953"/>
      <c r="J2953"/>
      <c r="K2953"/>
    </row>
    <row r="2954" spans="1:11" x14ac:dyDescent="0.3">
      <c r="A2954"/>
      <c r="B2954"/>
      <c r="C2954"/>
      <c r="D2954"/>
      <c r="E2954"/>
      <c r="F2954"/>
      <c r="G2954"/>
      <c r="H2954"/>
      <c r="I2954"/>
      <c r="J2954"/>
      <c r="K2954"/>
    </row>
    <row r="2955" spans="1:11" x14ac:dyDescent="0.3">
      <c r="A2955"/>
      <c r="B2955"/>
      <c r="C2955"/>
      <c r="D2955"/>
      <c r="E2955"/>
      <c r="F2955"/>
      <c r="G2955"/>
      <c r="H2955"/>
      <c r="I2955"/>
      <c r="J2955"/>
      <c r="K2955"/>
    </row>
    <row r="2956" spans="1:11" x14ac:dyDescent="0.3">
      <c r="A2956"/>
      <c r="B2956"/>
      <c r="C2956"/>
      <c r="D2956"/>
      <c r="E2956"/>
      <c r="F2956"/>
      <c r="G2956"/>
      <c r="H2956"/>
      <c r="I2956"/>
      <c r="J2956"/>
      <c r="K2956"/>
    </row>
    <row r="2957" spans="1:11" x14ac:dyDescent="0.3">
      <c r="A2957"/>
      <c r="B2957"/>
      <c r="C2957"/>
      <c r="D2957"/>
      <c r="E2957"/>
      <c r="F2957"/>
      <c r="G2957"/>
      <c r="H2957"/>
      <c r="I2957"/>
      <c r="J2957"/>
      <c r="K2957"/>
    </row>
    <row r="2958" spans="1:11" x14ac:dyDescent="0.3">
      <c r="A2958"/>
      <c r="B2958"/>
      <c r="C2958"/>
      <c r="D2958"/>
      <c r="E2958"/>
      <c r="F2958"/>
      <c r="G2958"/>
      <c r="H2958"/>
      <c r="I2958"/>
      <c r="J2958"/>
      <c r="K2958"/>
    </row>
    <row r="2959" spans="1:11" x14ac:dyDescent="0.3">
      <c r="A2959"/>
      <c r="B2959"/>
      <c r="C2959"/>
      <c r="D2959"/>
      <c r="E2959"/>
      <c r="F2959"/>
      <c r="G2959"/>
      <c r="H2959"/>
      <c r="I2959"/>
      <c r="J2959"/>
      <c r="K2959"/>
    </row>
    <row r="2960" spans="1:11" x14ac:dyDescent="0.3">
      <c r="A2960"/>
      <c r="B2960"/>
      <c r="C2960"/>
      <c r="D2960"/>
      <c r="E2960"/>
      <c r="F2960"/>
      <c r="G2960"/>
      <c r="H2960"/>
      <c r="I2960"/>
      <c r="J2960"/>
      <c r="K2960"/>
    </row>
    <row r="2961" spans="1:11" x14ac:dyDescent="0.3">
      <c r="A2961"/>
      <c r="B2961"/>
      <c r="C2961"/>
      <c r="D2961"/>
      <c r="E2961"/>
      <c r="F2961"/>
      <c r="G2961"/>
      <c r="H2961"/>
      <c r="I2961"/>
      <c r="J2961"/>
      <c r="K2961"/>
    </row>
    <row r="2962" spans="1:11" x14ac:dyDescent="0.3">
      <c r="A2962"/>
      <c r="B2962"/>
      <c r="C2962"/>
      <c r="D2962"/>
      <c r="E2962"/>
      <c r="F2962"/>
      <c r="G2962"/>
      <c r="H2962"/>
      <c r="I2962"/>
      <c r="J2962"/>
      <c r="K2962"/>
    </row>
    <row r="2963" spans="1:11" x14ac:dyDescent="0.3">
      <c r="A2963"/>
      <c r="B2963"/>
      <c r="C2963"/>
      <c r="D2963"/>
      <c r="E2963"/>
      <c r="F2963"/>
      <c r="G2963"/>
      <c r="H2963"/>
      <c r="I2963"/>
      <c r="J2963"/>
      <c r="K2963"/>
    </row>
    <row r="2964" spans="1:11" x14ac:dyDescent="0.3">
      <c r="A2964"/>
      <c r="B2964"/>
      <c r="C2964"/>
      <c r="D2964"/>
      <c r="E2964"/>
      <c r="F2964"/>
      <c r="G2964"/>
      <c r="H2964"/>
      <c r="I2964"/>
      <c r="J2964"/>
      <c r="K2964"/>
    </row>
    <row r="2965" spans="1:11" x14ac:dyDescent="0.3">
      <c r="A2965"/>
      <c r="B2965"/>
      <c r="C2965"/>
      <c r="D2965"/>
      <c r="E2965"/>
      <c r="F2965"/>
      <c r="G2965"/>
      <c r="H2965"/>
      <c r="I2965"/>
      <c r="J2965"/>
      <c r="K2965"/>
    </row>
    <row r="2966" spans="1:11" x14ac:dyDescent="0.3">
      <c r="A2966"/>
      <c r="B2966"/>
      <c r="C2966"/>
      <c r="D2966"/>
      <c r="E2966"/>
      <c r="F2966"/>
      <c r="G2966"/>
      <c r="H2966"/>
      <c r="I2966"/>
      <c r="J2966"/>
      <c r="K2966"/>
    </row>
    <row r="2967" spans="1:11" x14ac:dyDescent="0.3">
      <c r="A2967"/>
      <c r="B2967"/>
      <c r="C2967"/>
      <c r="D2967"/>
      <c r="E2967"/>
      <c r="F2967"/>
      <c r="G2967"/>
      <c r="H2967"/>
      <c r="I2967"/>
      <c r="J2967"/>
      <c r="K2967"/>
    </row>
    <row r="2968" spans="1:11" x14ac:dyDescent="0.3">
      <c r="A2968"/>
      <c r="B2968"/>
      <c r="C2968"/>
      <c r="D2968"/>
      <c r="E2968"/>
      <c r="F2968"/>
      <c r="G2968"/>
      <c r="H2968"/>
      <c r="I2968"/>
      <c r="J2968"/>
      <c r="K2968"/>
    </row>
    <row r="2969" spans="1:11" x14ac:dyDescent="0.3">
      <c r="A2969"/>
      <c r="B2969"/>
      <c r="C2969"/>
      <c r="D2969"/>
      <c r="E2969"/>
      <c r="F2969"/>
      <c r="G2969"/>
      <c r="H2969"/>
      <c r="I2969"/>
      <c r="J2969"/>
      <c r="K2969"/>
    </row>
    <row r="2970" spans="1:11" x14ac:dyDescent="0.3">
      <c r="A2970"/>
      <c r="B2970"/>
      <c r="C2970"/>
      <c r="D2970"/>
      <c r="E2970"/>
      <c r="F2970"/>
      <c r="G2970"/>
      <c r="H2970"/>
      <c r="I2970"/>
      <c r="J2970"/>
      <c r="K2970"/>
    </row>
    <row r="2971" spans="1:11" x14ac:dyDescent="0.3">
      <c r="A2971"/>
      <c r="B2971"/>
      <c r="C2971"/>
      <c r="D2971"/>
      <c r="E2971"/>
      <c r="F2971"/>
      <c r="G2971"/>
      <c r="H2971"/>
      <c r="I2971"/>
      <c r="J2971"/>
      <c r="K2971"/>
    </row>
    <row r="2972" spans="1:11" x14ac:dyDescent="0.3">
      <c r="A2972"/>
      <c r="B2972"/>
      <c r="C2972"/>
      <c r="D2972"/>
      <c r="E2972"/>
      <c r="F2972"/>
      <c r="G2972"/>
      <c r="H2972"/>
      <c r="I2972"/>
      <c r="J2972"/>
      <c r="K2972"/>
    </row>
    <row r="2973" spans="1:11" x14ac:dyDescent="0.3">
      <c r="A2973"/>
      <c r="B2973"/>
      <c r="C2973"/>
      <c r="D2973"/>
      <c r="E2973"/>
      <c r="F2973"/>
      <c r="G2973"/>
      <c r="H2973"/>
      <c r="I2973"/>
      <c r="J2973"/>
      <c r="K2973"/>
    </row>
    <row r="2974" spans="1:11" x14ac:dyDescent="0.3">
      <c r="A2974"/>
      <c r="B2974"/>
      <c r="C2974"/>
      <c r="D2974"/>
      <c r="E2974"/>
      <c r="F2974"/>
      <c r="G2974"/>
      <c r="H2974"/>
      <c r="I2974"/>
      <c r="J2974"/>
      <c r="K2974"/>
    </row>
    <row r="2975" spans="1:11" x14ac:dyDescent="0.3">
      <c r="A2975"/>
      <c r="B2975"/>
      <c r="C2975"/>
      <c r="D2975"/>
      <c r="E2975"/>
      <c r="F2975"/>
      <c r="G2975"/>
      <c r="H2975"/>
      <c r="I2975"/>
      <c r="J2975"/>
      <c r="K2975"/>
    </row>
    <row r="2976" spans="1:11" x14ac:dyDescent="0.3">
      <c r="A2976"/>
      <c r="B2976"/>
      <c r="C2976"/>
      <c r="D2976"/>
      <c r="E2976"/>
      <c r="F2976"/>
      <c r="G2976"/>
      <c r="H2976"/>
      <c r="I2976"/>
      <c r="J2976"/>
      <c r="K2976"/>
    </row>
    <row r="2977" spans="1:11" x14ac:dyDescent="0.3">
      <c r="A2977"/>
      <c r="B2977"/>
      <c r="C2977"/>
      <c r="D2977"/>
      <c r="E2977"/>
      <c r="F2977"/>
      <c r="G2977"/>
      <c r="H2977"/>
      <c r="I2977"/>
      <c r="J2977"/>
      <c r="K2977"/>
    </row>
    <row r="2978" spans="1:11" x14ac:dyDescent="0.3">
      <c r="A2978"/>
      <c r="B2978"/>
      <c r="C2978"/>
      <c r="D2978"/>
      <c r="E2978"/>
      <c r="F2978"/>
      <c r="G2978"/>
      <c r="H2978"/>
      <c r="I2978"/>
      <c r="J2978"/>
      <c r="K2978"/>
    </row>
    <row r="2979" spans="1:11" x14ac:dyDescent="0.3">
      <c r="A2979"/>
      <c r="B2979"/>
      <c r="C2979"/>
      <c r="D2979"/>
      <c r="E2979"/>
      <c r="F2979"/>
      <c r="G2979"/>
      <c r="H2979"/>
      <c r="I2979"/>
      <c r="J2979"/>
      <c r="K2979"/>
    </row>
    <row r="2980" spans="1:11" x14ac:dyDescent="0.3">
      <c r="A2980"/>
      <c r="B2980"/>
      <c r="C2980"/>
      <c r="D2980"/>
      <c r="E2980"/>
      <c r="F2980"/>
      <c r="G2980"/>
      <c r="H2980"/>
      <c r="I2980"/>
      <c r="J2980"/>
      <c r="K2980"/>
    </row>
    <row r="2981" spans="1:11" x14ac:dyDescent="0.3">
      <c r="A2981"/>
      <c r="B2981"/>
      <c r="C2981"/>
      <c r="D2981"/>
      <c r="E2981"/>
      <c r="F2981"/>
      <c r="G2981"/>
      <c r="H2981"/>
      <c r="I2981"/>
      <c r="J2981"/>
      <c r="K2981"/>
    </row>
    <row r="2982" spans="1:11" x14ac:dyDescent="0.3">
      <c r="A2982"/>
      <c r="B2982"/>
      <c r="C2982"/>
      <c r="D2982"/>
      <c r="E2982"/>
      <c r="F2982"/>
      <c r="G2982"/>
      <c r="H2982"/>
      <c r="I2982"/>
      <c r="J2982"/>
      <c r="K2982"/>
    </row>
    <row r="2983" spans="1:11" x14ac:dyDescent="0.3">
      <c r="A2983"/>
      <c r="B2983"/>
      <c r="C2983"/>
      <c r="D2983"/>
      <c r="E2983"/>
      <c r="F2983"/>
      <c r="G2983"/>
      <c r="H2983"/>
      <c r="I2983"/>
      <c r="J2983"/>
      <c r="K2983"/>
    </row>
    <row r="2984" spans="1:11" x14ac:dyDescent="0.3">
      <c r="A2984"/>
      <c r="B2984"/>
      <c r="C2984"/>
      <c r="D2984"/>
      <c r="E2984"/>
      <c r="F2984"/>
      <c r="G2984"/>
      <c r="H2984"/>
      <c r="I2984"/>
      <c r="J2984"/>
      <c r="K2984"/>
    </row>
    <row r="2985" spans="1:11" x14ac:dyDescent="0.3">
      <c r="A2985"/>
      <c r="B2985"/>
      <c r="C2985"/>
      <c r="D2985"/>
      <c r="E2985"/>
      <c r="F2985"/>
      <c r="G2985"/>
      <c r="H2985"/>
      <c r="I2985"/>
      <c r="J2985"/>
      <c r="K2985"/>
    </row>
    <row r="2986" spans="1:11" x14ac:dyDescent="0.3">
      <c r="A2986"/>
      <c r="B2986"/>
      <c r="C2986"/>
      <c r="D2986"/>
      <c r="E2986"/>
      <c r="F2986"/>
      <c r="G2986"/>
      <c r="H2986"/>
      <c r="I2986"/>
      <c r="J2986"/>
      <c r="K2986"/>
    </row>
    <row r="2987" spans="1:11" x14ac:dyDescent="0.3">
      <c r="A2987"/>
      <c r="B2987"/>
      <c r="C2987"/>
      <c r="D2987"/>
      <c r="E2987"/>
      <c r="F2987"/>
      <c r="G2987"/>
      <c r="H2987"/>
      <c r="I2987"/>
      <c r="J2987"/>
      <c r="K2987"/>
    </row>
    <row r="2988" spans="1:11" x14ac:dyDescent="0.3">
      <c r="A2988"/>
      <c r="B2988"/>
      <c r="C2988"/>
      <c r="D2988"/>
      <c r="E2988"/>
      <c r="F2988"/>
      <c r="G2988"/>
      <c r="H2988"/>
      <c r="I2988"/>
      <c r="J2988"/>
      <c r="K2988"/>
    </row>
    <row r="2989" spans="1:11" x14ac:dyDescent="0.3">
      <c r="A2989"/>
      <c r="B2989"/>
      <c r="C2989"/>
      <c r="D2989"/>
      <c r="E2989"/>
      <c r="F2989"/>
      <c r="G2989"/>
      <c r="H2989"/>
      <c r="I2989"/>
      <c r="J2989"/>
      <c r="K2989"/>
    </row>
    <row r="2990" spans="1:11" x14ac:dyDescent="0.3">
      <c r="A2990"/>
      <c r="B2990"/>
      <c r="C2990"/>
      <c r="D2990"/>
      <c r="E2990"/>
      <c r="F2990"/>
      <c r="G2990"/>
      <c r="H2990"/>
      <c r="I2990"/>
      <c r="J2990"/>
      <c r="K2990"/>
    </row>
    <row r="2991" spans="1:11" x14ac:dyDescent="0.3">
      <c r="A2991"/>
      <c r="B2991"/>
      <c r="C2991"/>
      <c r="D2991"/>
      <c r="E2991"/>
      <c r="F2991"/>
      <c r="G2991"/>
      <c r="H2991"/>
      <c r="I2991"/>
      <c r="J2991"/>
      <c r="K2991"/>
    </row>
    <row r="2992" spans="1:11" x14ac:dyDescent="0.3">
      <c r="A2992"/>
      <c r="B2992"/>
      <c r="C2992"/>
      <c r="D2992"/>
      <c r="E2992"/>
      <c r="F2992"/>
      <c r="G2992"/>
      <c r="H2992"/>
      <c r="I2992"/>
      <c r="J2992"/>
      <c r="K2992"/>
    </row>
    <row r="2993" spans="1:11" x14ac:dyDescent="0.3">
      <c r="A2993"/>
      <c r="B2993"/>
      <c r="C2993"/>
      <c r="D2993"/>
      <c r="E2993"/>
      <c r="F2993"/>
      <c r="G2993"/>
      <c r="H2993"/>
      <c r="I2993"/>
      <c r="J2993"/>
      <c r="K2993"/>
    </row>
    <row r="2994" spans="1:11" x14ac:dyDescent="0.3">
      <c r="A2994"/>
      <c r="B2994"/>
      <c r="C2994"/>
      <c r="D2994"/>
      <c r="E2994"/>
      <c r="F2994"/>
      <c r="G2994"/>
      <c r="H2994"/>
      <c r="I2994"/>
      <c r="J2994"/>
      <c r="K2994"/>
    </row>
    <row r="2995" spans="1:11" x14ac:dyDescent="0.3">
      <c r="A2995"/>
      <c r="B2995"/>
      <c r="C2995"/>
      <c r="D2995"/>
      <c r="E2995"/>
      <c r="F2995"/>
      <c r="G2995"/>
      <c r="H2995"/>
      <c r="I2995"/>
      <c r="J2995"/>
      <c r="K2995"/>
    </row>
    <row r="2996" spans="1:11" x14ac:dyDescent="0.3">
      <c r="A2996"/>
      <c r="B2996"/>
      <c r="C2996"/>
      <c r="D2996"/>
      <c r="E2996"/>
      <c r="F2996"/>
      <c r="G2996"/>
      <c r="H2996"/>
      <c r="I2996"/>
      <c r="J2996"/>
      <c r="K2996"/>
    </row>
    <row r="2997" spans="1:11" x14ac:dyDescent="0.3">
      <c r="A2997"/>
      <c r="B2997"/>
      <c r="C2997"/>
      <c r="D2997"/>
      <c r="E2997"/>
      <c r="F2997"/>
      <c r="G2997"/>
      <c r="H2997"/>
      <c r="I2997"/>
      <c r="J2997"/>
      <c r="K2997"/>
    </row>
    <row r="2998" spans="1:11" x14ac:dyDescent="0.3">
      <c r="A2998"/>
      <c r="B2998"/>
      <c r="C2998"/>
      <c r="D2998"/>
      <c r="E2998"/>
      <c r="F2998"/>
      <c r="G2998"/>
      <c r="H2998"/>
      <c r="I2998"/>
      <c r="J2998"/>
      <c r="K2998"/>
    </row>
    <row r="2999" spans="1:11" x14ac:dyDescent="0.3">
      <c r="A2999"/>
      <c r="B2999"/>
      <c r="C2999"/>
      <c r="D2999"/>
      <c r="E2999"/>
      <c r="F2999"/>
      <c r="G2999"/>
      <c r="H2999"/>
      <c r="I2999"/>
      <c r="J2999"/>
      <c r="K2999"/>
    </row>
    <row r="3000" spans="1:11" x14ac:dyDescent="0.3">
      <c r="A3000"/>
      <c r="B3000"/>
      <c r="C3000"/>
      <c r="D3000"/>
      <c r="E3000"/>
      <c r="F3000"/>
      <c r="G3000"/>
      <c r="H3000"/>
      <c r="I3000"/>
      <c r="J3000"/>
      <c r="K3000"/>
    </row>
    <row r="3001" spans="1:11" x14ac:dyDescent="0.3">
      <c r="A3001"/>
      <c r="B3001"/>
      <c r="C3001"/>
      <c r="D3001"/>
      <c r="E3001"/>
      <c r="F3001"/>
      <c r="G3001"/>
      <c r="H3001"/>
      <c r="I3001"/>
      <c r="J3001"/>
      <c r="K3001"/>
    </row>
    <row r="3002" spans="1:11" x14ac:dyDescent="0.3">
      <c r="A3002"/>
      <c r="B3002"/>
      <c r="C3002"/>
      <c r="D3002"/>
      <c r="E3002"/>
      <c r="F3002"/>
      <c r="G3002"/>
      <c r="H3002"/>
      <c r="I3002"/>
      <c r="J3002"/>
      <c r="K3002"/>
    </row>
    <row r="3003" spans="1:11" x14ac:dyDescent="0.3">
      <c r="A3003"/>
      <c r="B3003"/>
      <c r="C3003"/>
      <c r="D3003"/>
      <c r="E3003"/>
      <c r="F3003"/>
      <c r="G3003"/>
      <c r="H3003"/>
      <c r="I3003"/>
      <c r="J3003"/>
      <c r="K3003"/>
    </row>
    <row r="3004" spans="1:11" x14ac:dyDescent="0.3">
      <c r="A3004"/>
      <c r="B3004"/>
      <c r="C3004"/>
      <c r="D3004"/>
      <c r="E3004"/>
      <c r="F3004"/>
      <c r="G3004"/>
      <c r="H3004"/>
      <c r="I3004"/>
      <c r="J3004"/>
      <c r="K3004"/>
    </row>
    <row r="3005" spans="1:11" x14ac:dyDescent="0.3">
      <c r="A3005"/>
      <c r="B3005"/>
      <c r="C3005"/>
      <c r="D3005"/>
      <c r="E3005"/>
      <c r="F3005"/>
      <c r="G3005"/>
      <c r="H3005"/>
      <c r="I3005"/>
      <c r="J3005"/>
      <c r="K3005"/>
    </row>
    <row r="3006" spans="1:11" x14ac:dyDescent="0.3">
      <c r="A3006"/>
      <c r="B3006"/>
      <c r="C3006"/>
      <c r="D3006"/>
      <c r="E3006"/>
      <c r="F3006"/>
      <c r="G3006"/>
      <c r="H3006"/>
      <c r="I3006"/>
      <c r="J3006"/>
      <c r="K3006"/>
    </row>
    <row r="3007" spans="1:11" x14ac:dyDescent="0.3">
      <c r="A3007"/>
      <c r="B3007"/>
      <c r="C3007"/>
      <c r="D3007"/>
      <c r="E3007"/>
      <c r="F3007"/>
      <c r="G3007"/>
      <c r="H3007"/>
      <c r="I3007"/>
      <c r="J3007"/>
      <c r="K3007"/>
    </row>
    <row r="3008" spans="1:11" x14ac:dyDescent="0.3">
      <c r="A3008"/>
      <c r="B3008"/>
      <c r="C3008"/>
      <c r="D3008"/>
      <c r="E3008"/>
      <c r="F3008"/>
      <c r="G3008"/>
      <c r="H3008"/>
      <c r="I3008"/>
      <c r="J3008"/>
      <c r="K3008"/>
    </row>
    <row r="3009" spans="1:11" x14ac:dyDescent="0.3">
      <c r="A3009"/>
      <c r="B3009"/>
      <c r="C3009"/>
      <c r="D3009"/>
      <c r="E3009"/>
      <c r="F3009"/>
      <c r="G3009"/>
      <c r="H3009"/>
      <c r="I3009"/>
      <c r="J3009"/>
      <c r="K3009"/>
    </row>
    <row r="3010" spans="1:11" x14ac:dyDescent="0.3">
      <c r="A3010"/>
      <c r="B3010"/>
      <c r="C3010"/>
      <c r="D3010"/>
      <c r="E3010"/>
      <c r="F3010"/>
      <c r="G3010"/>
      <c r="H3010"/>
      <c r="I3010"/>
      <c r="J3010"/>
      <c r="K3010"/>
    </row>
    <row r="3011" spans="1:11" x14ac:dyDescent="0.3">
      <c r="A3011"/>
      <c r="B3011"/>
      <c r="C3011"/>
      <c r="D3011"/>
      <c r="E3011"/>
      <c r="F3011"/>
      <c r="G3011"/>
      <c r="H3011"/>
      <c r="I3011"/>
      <c r="J3011"/>
      <c r="K3011"/>
    </row>
    <row r="3012" spans="1:11" x14ac:dyDescent="0.3">
      <c r="A3012"/>
      <c r="B3012"/>
      <c r="C3012"/>
      <c r="D3012"/>
      <c r="E3012"/>
      <c r="F3012"/>
      <c r="G3012"/>
      <c r="H3012"/>
      <c r="I3012"/>
      <c r="J3012"/>
      <c r="K3012"/>
    </row>
    <row r="3013" spans="1:11" x14ac:dyDescent="0.3">
      <c r="A3013"/>
      <c r="B3013"/>
      <c r="C3013"/>
      <c r="D3013"/>
      <c r="E3013"/>
      <c r="F3013"/>
      <c r="G3013"/>
      <c r="H3013"/>
      <c r="I3013"/>
      <c r="J3013"/>
      <c r="K3013"/>
    </row>
    <row r="3014" spans="1:11" x14ac:dyDescent="0.3">
      <c r="A3014"/>
      <c r="B3014"/>
      <c r="C3014"/>
      <c r="D3014"/>
      <c r="E3014"/>
      <c r="F3014"/>
      <c r="G3014"/>
      <c r="H3014"/>
      <c r="I3014"/>
      <c r="J3014"/>
      <c r="K3014"/>
    </row>
    <row r="3015" spans="1:11" x14ac:dyDescent="0.3">
      <c r="A3015"/>
      <c r="B3015"/>
      <c r="C3015"/>
      <c r="D3015"/>
      <c r="E3015"/>
      <c r="F3015"/>
      <c r="G3015"/>
      <c r="H3015"/>
      <c r="I3015"/>
      <c r="J3015"/>
      <c r="K3015"/>
    </row>
    <row r="3016" spans="1:11" x14ac:dyDescent="0.3">
      <c r="A3016"/>
      <c r="B3016"/>
      <c r="C3016"/>
      <c r="D3016"/>
      <c r="E3016"/>
      <c r="F3016"/>
      <c r="G3016"/>
      <c r="H3016"/>
      <c r="I3016"/>
      <c r="J3016"/>
      <c r="K3016"/>
    </row>
    <row r="3017" spans="1:11" x14ac:dyDescent="0.3">
      <c r="A3017"/>
      <c r="B3017"/>
      <c r="C3017"/>
      <c r="D3017"/>
      <c r="E3017"/>
      <c r="F3017"/>
      <c r="G3017"/>
      <c r="H3017"/>
      <c r="I3017"/>
      <c r="J3017"/>
      <c r="K3017"/>
    </row>
    <row r="3018" spans="1:11" x14ac:dyDescent="0.3">
      <c r="A3018"/>
      <c r="B3018"/>
      <c r="C3018"/>
      <c r="D3018"/>
      <c r="E3018"/>
      <c r="F3018"/>
      <c r="G3018"/>
      <c r="H3018"/>
      <c r="I3018"/>
      <c r="J3018"/>
      <c r="K3018"/>
    </row>
    <row r="3019" spans="1:11" x14ac:dyDescent="0.3">
      <c r="A3019"/>
      <c r="B3019"/>
      <c r="C3019"/>
      <c r="D3019"/>
      <c r="E3019"/>
      <c r="F3019"/>
      <c r="G3019"/>
      <c r="H3019"/>
      <c r="I3019"/>
      <c r="J3019"/>
      <c r="K3019"/>
    </row>
    <row r="3020" spans="1:11" x14ac:dyDescent="0.3">
      <c r="A3020"/>
      <c r="B3020"/>
      <c r="C3020"/>
      <c r="D3020"/>
      <c r="E3020"/>
      <c r="F3020"/>
      <c r="G3020"/>
      <c r="H3020"/>
      <c r="I3020"/>
      <c r="J3020"/>
      <c r="K3020"/>
    </row>
    <row r="3021" spans="1:11" x14ac:dyDescent="0.3">
      <c r="A3021"/>
      <c r="B3021"/>
      <c r="C3021"/>
      <c r="D3021"/>
      <c r="E3021"/>
      <c r="F3021"/>
      <c r="G3021"/>
      <c r="H3021"/>
      <c r="I3021"/>
      <c r="J3021"/>
      <c r="K3021"/>
    </row>
    <row r="3022" spans="1:11" x14ac:dyDescent="0.3">
      <c r="A3022"/>
      <c r="B3022"/>
      <c r="C3022"/>
      <c r="D3022"/>
      <c r="E3022"/>
      <c r="F3022"/>
      <c r="G3022"/>
      <c r="H3022"/>
      <c r="I3022"/>
      <c r="J3022"/>
      <c r="K3022"/>
    </row>
    <row r="3023" spans="1:11" x14ac:dyDescent="0.3">
      <c r="A3023"/>
      <c r="B3023"/>
      <c r="C3023"/>
      <c r="D3023"/>
      <c r="E3023"/>
      <c r="F3023"/>
      <c r="G3023"/>
      <c r="H3023"/>
      <c r="I3023"/>
      <c r="J3023"/>
      <c r="K3023"/>
    </row>
    <row r="3024" spans="1:11" x14ac:dyDescent="0.3">
      <c r="A3024"/>
      <c r="B3024"/>
      <c r="C3024"/>
      <c r="D3024"/>
      <c r="E3024"/>
      <c r="F3024"/>
      <c r="G3024"/>
      <c r="H3024"/>
      <c r="I3024"/>
      <c r="J3024"/>
      <c r="K3024"/>
    </row>
    <row r="3025" spans="1:11" x14ac:dyDescent="0.3">
      <c r="A3025"/>
      <c r="B3025"/>
      <c r="C3025"/>
      <c r="D3025"/>
      <c r="E3025"/>
      <c r="F3025"/>
      <c r="G3025"/>
      <c r="H3025"/>
      <c r="I3025"/>
      <c r="J3025"/>
      <c r="K3025"/>
    </row>
    <row r="3026" spans="1:11" x14ac:dyDescent="0.3">
      <c r="A3026"/>
      <c r="B3026"/>
      <c r="C3026"/>
      <c r="D3026"/>
      <c r="E3026"/>
      <c r="F3026"/>
      <c r="G3026"/>
      <c r="H3026"/>
      <c r="I3026"/>
      <c r="J3026"/>
      <c r="K3026"/>
    </row>
    <row r="3027" spans="1:11" x14ac:dyDescent="0.3">
      <c r="A3027"/>
      <c r="B3027"/>
      <c r="C3027"/>
      <c r="D3027"/>
      <c r="E3027"/>
      <c r="F3027"/>
      <c r="G3027"/>
      <c r="H3027"/>
      <c r="I3027"/>
      <c r="J3027"/>
      <c r="K3027"/>
    </row>
    <row r="3028" spans="1:11" x14ac:dyDescent="0.3">
      <c r="A3028"/>
      <c r="B3028"/>
      <c r="C3028"/>
      <c r="D3028"/>
      <c r="E3028"/>
      <c r="F3028"/>
      <c r="G3028"/>
      <c r="H3028"/>
      <c r="I3028"/>
      <c r="J3028"/>
      <c r="K3028"/>
    </row>
    <row r="3029" spans="1:11" x14ac:dyDescent="0.3">
      <c r="A3029"/>
      <c r="B3029"/>
      <c r="C3029"/>
      <c r="D3029"/>
      <c r="E3029"/>
      <c r="F3029"/>
      <c r="G3029"/>
      <c r="H3029"/>
      <c r="I3029"/>
      <c r="J3029"/>
      <c r="K3029"/>
    </row>
    <row r="3030" spans="1:11" x14ac:dyDescent="0.3">
      <c r="A3030"/>
      <c r="B3030"/>
      <c r="C3030"/>
      <c r="D3030"/>
      <c r="E3030"/>
      <c r="F3030"/>
      <c r="G3030"/>
      <c r="H3030"/>
      <c r="I3030"/>
      <c r="J3030"/>
      <c r="K3030"/>
    </row>
    <row r="3031" spans="1:11" x14ac:dyDescent="0.3">
      <c r="A3031"/>
      <c r="B3031"/>
      <c r="C3031"/>
      <c r="D3031"/>
      <c r="E3031"/>
      <c r="F3031"/>
      <c r="G3031"/>
      <c r="H3031"/>
      <c r="I3031"/>
      <c r="J3031"/>
      <c r="K3031"/>
    </row>
    <row r="3032" spans="1:11" x14ac:dyDescent="0.3">
      <c r="A3032"/>
      <c r="B3032"/>
      <c r="C3032"/>
      <c r="D3032"/>
      <c r="E3032"/>
      <c r="F3032"/>
      <c r="G3032"/>
      <c r="H3032"/>
      <c r="I3032"/>
      <c r="J3032"/>
      <c r="K3032"/>
    </row>
    <row r="3033" spans="1:11" x14ac:dyDescent="0.3">
      <c r="A3033"/>
      <c r="B3033"/>
      <c r="C3033"/>
      <c r="D3033"/>
      <c r="E3033"/>
      <c r="F3033"/>
      <c r="G3033"/>
      <c r="H3033"/>
      <c r="I3033"/>
      <c r="J3033"/>
      <c r="K3033"/>
    </row>
    <row r="3034" spans="1:11" x14ac:dyDescent="0.3">
      <c r="A3034"/>
      <c r="B3034"/>
      <c r="C3034"/>
      <c r="D3034"/>
      <c r="E3034"/>
      <c r="F3034"/>
      <c r="G3034"/>
      <c r="H3034"/>
      <c r="I3034"/>
      <c r="J3034"/>
      <c r="K3034"/>
    </row>
    <row r="3035" spans="1:11" x14ac:dyDescent="0.3">
      <c r="A3035"/>
      <c r="B3035"/>
      <c r="C3035"/>
      <c r="D3035"/>
      <c r="E3035"/>
      <c r="F3035"/>
      <c r="G3035"/>
      <c r="H3035"/>
      <c r="I3035"/>
      <c r="J3035"/>
      <c r="K3035"/>
    </row>
    <row r="3036" spans="1:11" x14ac:dyDescent="0.3">
      <c r="A3036"/>
      <c r="B3036"/>
      <c r="C3036"/>
      <c r="D3036"/>
      <c r="E3036"/>
      <c r="F3036"/>
      <c r="G3036"/>
      <c r="H3036"/>
      <c r="I3036"/>
      <c r="J3036"/>
      <c r="K3036"/>
    </row>
    <row r="3037" spans="1:11" x14ac:dyDescent="0.3">
      <c r="A3037"/>
      <c r="B3037"/>
      <c r="C3037"/>
      <c r="D3037"/>
      <c r="E3037"/>
      <c r="F3037"/>
      <c r="G3037"/>
      <c r="H3037"/>
      <c r="I3037"/>
      <c r="J3037"/>
      <c r="K3037"/>
    </row>
    <row r="3038" spans="1:11" x14ac:dyDescent="0.3">
      <c r="A3038"/>
      <c r="B3038"/>
      <c r="C3038"/>
      <c r="D3038"/>
      <c r="E3038"/>
      <c r="F3038"/>
      <c r="G3038"/>
      <c r="H3038"/>
      <c r="I3038"/>
      <c r="J3038"/>
      <c r="K3038"/>
    </row>
    <row r="3039" spans="1:11" x14ac:dyDescent="0.3">
      <c r="A3039"/>
      <c r="B3039"/>
      <c r="C3039"/>
      <c r="D3039"/>
      <c r="E3039"/>
      <c r="F3039"/>
      <c r="G3039"/>
      <c r="H3039"/>
      <c r="I3039"/>
      <c r="J3039"/>
      <c r="K3039"/>
    </row>
    <row r="3040" spans="1:11" x14ac:dyDescent="0.3">
      <c r="A3040"/>
      <c r="B3040"/>
      <c r="C3040"/>
      <c r="D3040"/>
      <c r="E3040"/>
      <c r="F3040"/>
      <c r="G3040"/>
      <c r="H3040"/>
      <c r="I3040"/>
      <c r="J3040"/>
      <c r="K3040"/>
    </row>
    <row r="3041" spans="1:11" x14ac:dyDescent="0.3">
      <c r="A3041"/>
      <c r="B3041"/>
      <c r="C3041"/>
      <c r="D3041"/>
      <c r="E3041"/>
      <c r="F3041"/>
      <c r="G3041"/>
      <c r="H3041"/>
      <c r="I3041"/>
      <c r="J3041"/>
      <c r="K3041"/>
    </row>
    <row r="3042" spans="1:11" x14ac:dyDescent="0.3">
      <c r="A3042"/>
      <c r="B3042"/>
      <c r="C3042"/>
      <c r="D3042"/>
      <c r="E3042"/>
      <c r="F3042"/>
      <c r="G3042"/>
      <c r="H3042"/>
      <c r="I3042"/>
      <c r="J3042"/>
      <c r="K3042"/>
    </row>
    <row r="3043" spans="1:11" x14ac:dyDescent="0.3">
      <c r="A3043"/>
      <c r="B3043"/>
      <c r="C3043"/>
      <c r="D3043"/>
      <c r="E3043"/>
      <c r="F3043"/>
      <c r="G3043"/>
      <c r="H3043"/>
      <c r="I3043"/>
      <c r="J3043"/>
      <c r="K3043"/>
    </row>
    <row r="3044" spans="1:11" x14ac:dyDescent="0.3">
      <c r="A3044"/>
      <c r="B3044"/>
      <c r="C3044"/>
      <c r="D3044"/>
      <c r="E3044"/>
      <c r="F3044"/>
      <c r="G3044"/>
      <c r="H3044"/>
      <c r="I3044"/>
      <c r="J3044"/>
      <c r="K3044"/>
    </row>
    <row r="3045" spans="1:11" x14ac:dyDescent="0.3">
      <c r="A3045"/>
      <c r="B3045"/>
      <c r="C3045"/>
      <c r="D3045"/>
      <c r="E3045"/>
      <c r="F3045"/>
      <c r="G3045"/>
      <c r="H3045"/>
      <c r="I3045"/>
      <c r="J3045"/>
      <c r="K3045"/>
    </row>
    <row r="3046" spans="1:11" x14ac:dyDescent="0.3">
      <c r="A3046"/>
      <c r="B3046"/>
      <c r="C3046"/>
      <c r="D3046"/>
      <c r="E3046"/>
      <c r="F3046"/>
      <c r="G3046"/>
      <c r="H3046"/>
      <c r="I3046"/>
      <c r="J3046"/>
      <c r="K3046"/>
    </row>
    <row r="3047" spans="1:11" x14ac:dyDescent="0.3">
      <c r="A3047"/>
      <c r="B3047"/>
      <c r="C3047"/>
      <c r="D3047"/>
      <c r="E3047"/>
      <c r="F3047"/>
      <c r="G3047"/>
      <c r="H3047"/>
      <c r="I3047"/>
      <c r="J3047"/>
      <c r="K3047"/>
    </row>
    <row r="3048" spans="1:11" x14ac:dyDescent="0.3">
      <c r="A3048"/>
      <c r="B3048"/>
      <c r="C3048"/>
      <c r="D3048"/>
      <c r="E3048"/>
      <c r="F3048"/>
      <c r="G3048"/>
      <c r="H3048"/>
      <c r="I3048"/>
      <c r="J3048"/>
      <c r="K3048"/>
    </row>
    <row r="3049" spans="1:11" x14ac:dyDescent="0.3">
      <c r="A3049"/>
      <c r="B3049"/>
      <c r="C3049"/>
      <c r="D3049"/>
      <c r="E3049"/>
      <c r="F3049"/>
      <c r="G3049"/>
      <c r="H3049"/>
      <c r="I3049"/>
      <c r="J3049"/>
      <c r="K3049"/>
    </row>
    <row r="3050" spans="1:11" x14ac:dyDescent="0.3">
      <c r="A3050"/>
      <c r="B3050"/>
      <c r="C3050"/>
      <c r="D3050"/>
      <c r="E3050"/>
      <c r="F3050"/>
      <c r="G3050"/>
      <c r="H3050"/>
      <c r="I3050"/>
      <c r="J3050"/>
      <c r="K3050"/>
    </row>
    <row r="3051" spans="1:11" x14ac:dyDescent="0.3">
      <c r="A3051"/>
      <c r="B3051"/>
      <c r="C3051"/>
      <c r="D3051"/>
      <c r="E3051"/>
      <c r="F3051"/>
      <c r="G3051"/>
      <c r="H3051"/>
      <c r="I3051"/>
      <c r="J3051"/>
      <c r="K3051"/>
    </row>
    <row r="3052" spans="1:11" x14ac:dyDescent="0.3">
      <c r="A3052"/>
      <c r="B3052"/>
      <c r="C3052"/>
      <c r="D3052"/>
      <c r="E3052"/>
      <c r="F3052"/>
      <c r="G3052"/>
      <c r="H3052"/>
      <c r="I3052"/>
      <c r="J3052"/>
      <c r="K3052"/>
    </row>
    <row r="3053" spans="1:11" x14ac:dyDescent="0.3">
      <c r="A3053"/>
      <c r="B3053"/>
      <c r="C3053"/>
      <c r="D3053"/>
      <c r="E3053"/>
      <c r="F3053"/>
      <c r="G3053"/>
      <c r="H3053"/>
      <c r="I3053"/>
      <c r="J3053"/>
      <c r="K3053"/>
    </row>
    <row r="3054" spans="1:11" x14ac:dyDescent="0.3">
      <c r="A3054"/>
      <c r="B3054"/>
      <c r="C3054"/>
      <c r="D3054"/>
      <c r="E3054"/>
      <c r="F3054"/>
      <c r="G3054"/>
      <c r="H3054"/>
      <c r="I3054"/>
      <c r="J3054"/>
      <c r="K3054"/>
    </row>
    <row r="3055" spans="1:11" x14ac:dyDescent="0.3">
      <c r="A3055"/>
      <c r="B3055"/>
      <c r="C3055"/>
      <c r="D3055"/>
      <c r="E3055"/>
      <c r="F3055"/>
      <c r="G3055"/>
      <c r="H3055"/>
      <c r="I3055"/>
      <c r="J3055"/>
      <c r="K3055"/>
    </row>
    <row r="3056" spans="1:11" x14ac:dyDescent="0.3">
      <c r="A3056"/>
      <c r="B3056"/>
      <c r="C3056"/>
      <c r="D3056"/>
      <c r="E3056"/>
      <c r="F3056"/>
      <c r="G3056"/>
      <c r="H3056"/>
      <c r="I3056"/>
      <c r="J3056"/>
      <c r="K3056"/>
    </row>
    <row r="3057" spans="1:11" x14ac:dyDescent="0.3">
      <c r="A3057"/>
      <c r="B3057"/>
      <c r="C3057"/>
      <c r="D3057"/>
      <c r="E3057"/>
      <c r="F3057"/>
      <c r="G3057"/>
      <c r="H3057"/>
      <c r="I3057"/>
      <c r="J3057"/>
      <c r="K3057"/>
    </row>
    <row r="3058" spans="1:11" x14ac:dyDescent="0.3">
      <c r="A3058"/>
      <c r="B3058"/>
      <c r="C3058"/>
      <c r="D3058"/>
      <c r="E3058"/>
      <c r="F3058"/>
      <c r="G3058"/>
      <c r="H3058"/>
      <c r="I3058"/>
      <c r="J3058"/>
      <c r="K3058"/>
    </row>
    <row r="3059" spans="1:11" x14ac:dyDescent="0.3">
      <c r="A3059"/>
      <c r="B3059"/>
      <c r="C3059"/>
      <c r="D3059"/>
      <c r="E3059"/>
      <c r="F3059"/>
      <c r="G3059"/>
      <c r="H3059"/>
      <c r="I3059"/>
      <c r="J3059"/>
      <c r="K3059"/>
    </row>
    <row r="3060" spans="1:11" x14ac:dyDescent="0.3">
      <c r="A3060"/>
      <c r="B3060"/>
      <c r="C3060"/>
      <c r="D3060"/>
      <c r="E3060"/>
      <c r="F3060"/>
      <c r="G3060"/>
      <c r="H3060"/>
      <c r="I3060"/>
      <c r="J3060"/>
      <c r="K3060"/>
    </row>
    <row r="3061" spans="1:11" x14ac:dyDescent="0.3">
      <c r="A3061"/>
      <c r="B3061"/>
      <c r="C3061"/>
      <c r="D3061"/>
      <c r="E3061"/>
      <c r="F3061"/>
      <c r="G3061"/>
      <c r="H3061"/>
      <c r="I3061"/>
      <c r="J3061"/>
      <c r="K3061"/>
    </row>
    <row r="3062" spans="1:11" x14ac:dyDescent="0.3">
      <c r="A3062"/>
      <c r="B3062"/>
      <c r="C3062"/>
      <c r="D3062"/>
      <c r="E3062"/>
      <c r="F3062"/>
      <c r="G3062"/>
      <c r="H3062"/>
      <c r="I3062"/>
      <c r="J3062"/>
      <c r="K3062"/>
    </row>
    <row r="3063" spans="1:11" x14ac:dyDescent="0.3">
      <c r="A3063"/>
      <c r="B3063"/>
      <c r="C3063"/>
      <c r="D3063"/>
      <c r="E3063"/>
      <c r="F3063"/>
      <c r="G3063"/>
      <c r="H3063"/>
      <c r="I3063"/>
      <c r="J3063"/>
      <c r="K3063"/>
    </row>
    <row r="3064" spans="1:11" x14ac:dyDescent="0.3">
      <c r="A3064"/>
      <c r="B3064"/>
      <c r="C3064"/>
      <c r="D3064"/>
      <c r="E3064"/>
      <c r="F3064"/>
      <c r="G3064"/>
      <c r="H3064"/>
      <c r="I3064"/>
      <c r="J3064"/>
      <c r="K3064"/>
    </row>
    <row r="3065" spans="1:11" x14ac:dyDescent="0.3">
      <c r="A3065"/>
      <c r="B3065"/>
      <c r="C3065"/>
      <c r="D3065"/>
      <c r="E3065"/>
      <c r="F3065"/>
      <c r="G3065"/>
      <c r="H3065"/>
      <c r="I3065"/>
      <c r="J3065"/>
      <c r="K3065"/>
    </row>
    <row r="3066" spans="1:11" x14ac:dyDescent="0.3">
      <c r="A3066"/>
      <c r="B3066"/>
      <c r="C3066"/>
      <c r="D3066"/>
      <c r="E3066"/>
      <c r="F3066"/>
      <c r="G3066"/>
      <c r="H3066"/>
      <c r="I3066"/>
      <c r="J3066"/>
      <c r="K3066"/>
    </row>
    <row r="3067" spans="1:11" x14ac:dyDescent="0.3">
      <c r="A3067"/>
      <c r="B3067"/>
      <c r="C3067"/>
      <c r="D3067"/>
      <c r="E3067"/>
      <c r="F3067"/>
      <c r="G3067"/>
      <c r="H3067"/>
      <c r="I3067"/>
      <c r="J3067"/>
      <c r="K3067"/>
    </row>
    <row r="3068" spans="1:11" x14ac:dyDescent="0.3">
      <c r="A3068"/>
      <c r="B3068"/>
      <c r="C3068"/>
      <c r="D3068"/>
      <c r="E3068"/>
      <c r="F3068"/>
      <c r="G3068"/>
      <c r="H3068"/>
      <c r="I3068"/>
      <c r="J3068"/>
      <c r="K3068"/>
    </row>
    <row r="3069" spans="1:11" x14ac:dyDescent="0.3">
      <c r="A3069"/>
      <c r="B3069"/>
      <c r="C3069"/>
      <c r="D3069"/>
      <c r="E3069"/>
      <c r="F3069"/>
      <c r="G3069"/>
      <c r="H3069"/>
      <c r="I3069"/>
      <c r="J3069"/>
      <c r="K3069"/>
    </row>
    <row r="3070" spans="1:11" x14ac:dyDescent="0.3">
      <c r="A3070"/>
      <c r="B3070"/>
      <c r="C3070"/>
      <c r="D3070"/>
      <c r="E3070"/>
      <c r="F3070"/>
      <c r="G3070"/>
      <c r="H3070"/>
      <c r="I3070"/>
      <c r="J3070"/>
      <c r="K3070"/>
    </row>
    <row r="3071" spans="1:11" x14ac:dyDescent="0.3">
      <c r="A3071"/>
      <c r="B3071"/>
      <c r="C3071"/>
      <c r="D3071"/>
      <c r="E3071"/>
      <c r="F3071"/>
      <c r="G3071"/>
      <c r="H3071"/>
      <c r="I3071"/>
      <c r="J3071"/>
      <c r="K3071"/>
    </row>
    <row r="3072" spans="1:11" x14ac:dyDescent="0.3">
      <c r="A3072"/>
      <c r="B3072"/>
      <c r="C3072"/>
      <c r="D3072"/>
      <c r="E3072"/>
      <c r="F3072"/>
      <c r="G3072"/>
      <c r="H3072"/>
      <c r="I3072"/>
      <c r="J3072"/>
      <c r="K3072"/>
    </row>
    <row r="3073" spans="1:11" x14ac:dyDescent="0.3">
      <c r="A3073"/>
      <c r="B3073"/>
      <c r="C3073"/>
      <c r="D3073"/>
      <c r="E3073"/>
      <c r="F3073"/>
      <c r="G3073"/>
      <c r="H3073"/>
      <c r="I3073"/>
      <c r="J3073"/>
      <c r="K3073"/>
    </row>
    <row r="3074" spans="1:11" x14ac:dyDescent="0.3">
      <c r="A3074"/>
      <c r="B3074"/>
      <c r="C3074"/>
      <c r="D3074"/>
      <c r="E3074"/>
      <c r="F3074"/>
      <c r="G3074"/>
      <c r="H3074"/>
      <c r="I3074"/>
      <c r="J3074"/>
      <c r="K3074"/>
    </row>
    <row r="3075" spans="1:11" x14ac:dyDescent="0.3">
      <c r="A3075"/>
      <c r="B3075"/>
      <c r="C3075"/>
      <c r="D3075"/>
      <c r="E3075"/>
      <c r="F3075"/>
      <c r="G3075"/>
      <c r="H3075"/>
      <c r="I3075"/>
      <c r="J3075"/>
      <c r="K3075"/>
    </row>
    <row r="3076" spans="1:11" x14ac:dyDescent="0.3">
      <c r="A3076"/>
      <c r="B3076"/>
      <c r="C3076"/>
      <c r="D3076"/>
      <c r="E3076"/>
      <c r="F3076"/>
      <c r="G3076"/>
      <c r="H3076"/>
      <c r="I3076"/>
      <c r="J3076"/>
      <c r="K3076"/>
    </row>
    <row r="3077" spans="1:11" x14ac:dyDescent="0.3">
      <c r="A3077"/>
      <c r="B3077"/>
      <c r="C3077"/>
      <c r="D3077"/>
      <c r="E3077"/>
      <c r="F3077"/>
      <c r="G3077"/>
      <c r="H3077"/>
      <c r="I3077"/>
      <c r="J3077"/>
      <c r="K3077"/>
    </row>
    <row r="3078" spans="1:11" x14ac:dyDescent="0.3">
      <c r="A3078"/>
      <c r="B3078"/>
      <c r="C3078"/>
      <c r="D3078"/>
      <c r="E3078"/>
      <c r="F3078"/>
      <c r="G3078"/>
      <c r="H3078"/>
      <c r="I3078"/>
      <c r="J3078"/>
      <c r="K3078"/>
    </row>
    <row r="3079" spans="1:11" x14ac:dyDescent="0.3">
      <c r="A3079"/>
      <c r="B3079"/>
      <c r="C3079"/>
      <c r="D3079"/>
      <c r="E3079"/>
      <c r="F3079"/>
      <c r="G3079"/>
      <c r="H3079"/>
      <c r="I3079"/>
      <c r="J3079"/>
      <c r="K3079"/>
    </row>
    <row r="3080" spans="1:11" x14ac:dyDescent="0.3">
      <c r="A3080"/>
      <c r="B3080"/>
      <c r="C3080"/>
      <c r="D3080"/>
      <c r="E3080"/>
      <c r="F3080"/>
      <c r="G3080"/>
      <c r="H3080"/>
      <c r="I3080"/>
      <c r="J3080"/>
      <c r="K3080"/>
    </row>
    <row r="3081" spans="1:11" x14ac:dyDescent="0.3">
      <c r="A3081"/>
      <c r="B3081"/>
      <c r="C3081"/>
      <c r="D3081"/>
      <c r="E3081"/>
      <c r="F3081"/>
      <c r="G3081"/>
      <c r="H3081"/>
      <c r="I3081"/>
      <c r="J3081"/>
      <c r="K3081"/>
    </row>
    <row r="3082" spans="1:11" x14ac:dyDescent="0.3">
      <c r="A3082"/>
      <c r="B3082"/>
      <c r="C3082"/>
      <c r="D3082"/>
      <c r="E3082"/>
      <c r="F3082"/>
      <c r="G3082"/>
      <c r="H3082"/>
      <c r="I3082"/>
      <c r="J3082"/>
      <c r="K3082"/>
    </row>
    <row r="3083" spans="1:11" x14ac:dyDescent="0.3">
      <c r="A3083"/>
      <c r="B3083"/>
      <c r="C3083"/>
      <c r="D3083"/>
      <c r="E3083"/>
      <c r="F3083"/>
      <c r="G3083"/>
      <c r="H3083"/>
      <c r="I3083"/>
      <c r="J3083"/>
      <c r="K3083"/>
    </row>
    <row r="3084" spans="1:11" x14ac:dyDescent="0.3">
      <c r="A3084"/>
      <c r="B3084"/>
      <c r="C3084"/>
      <c r="D3084"/>
      <c r="E3084"/>
      <c r="F3084"/>
      <c r="G3084"/>
      <c r="H3084"/>
      <c r="I3084"/>
      <c r="J3084"/>
      <c r="K3084"/>
    </row>
    <row r="3085" spans="1:11" x14ac:dyDescent="0.3">
      <c r="A3085"/>
      <c r="B3085"/>
      <c r="C3085"/>
      <c r="D3085"/>
      <c r="E3085"/>
      <c r="F3085"/>
      <c r="G3085"/>
      <c r="H3085"/>
      <c r="I3085"/>
      <c r="J3085"/>
      <c r="K3085"/>
    </row>
    <row r="3086" spans="1:11" x14ac:dyDescent="0.3">
      <c r="A3086"/>
      <c r="B3086"/>
      <c r="C3086"/>
      <c r="D3086"/>
      <c r="E3086"/>
      <c r="F3086"/>
      <c r="G3086"/>
      <c r="H3086"/>
      <c r="I3086"/>
      <c r="J3086"/>
      <c r="K3086"/>
    </row>
    <row r="3087" spans="1:11" x14ac:dyDescent="0.3">
      <c r="A3087"/>
      <c r="B3087"/>
      <c r="C3087"/>
      <c r="D3087"/>
      <c r="E3087"/>
      <c r="F3087"/>
      <c r="G3087"/>
      <c r="H3087"/>
      <c r="I3087"/>
      <c r="J3087"/>
      <c r="K3087"/>
    </row>
    <row r="3088" spans="1:11" x14ac:dyDescent="0.3">
      <c r="A3088"/>
      <c r="B3088"/>
      <c r="C3088"/>
      <c r="D3088"/>
      <c r="E3088"/>
      <c r="F3088"/>
      <c r="G3088"/>
      <c r="H3088"/>
      <c r="I3088"/>
      <c r="J3088"/>
      <c r="K3088"/>
    </row>
    <row r="3089" spans="1:11" x14ac:dyDescent="0.3">
      <c r="A3089"/>
      <c r="B3089"/>
      <c r="C3089"/>
      <c r="D3089"/>
      <c r="E3089"/>
      <c r="F3089"/>
      <c r="G3089"/>
      <c r="H3089"/>
      <c r="I3089"/>
      <c r="J3089"/>
      <c r="K3089"/>
    </row>
    <row r="3090" spans="1:11" x14ac:dyDescent="0.3">
      <c r="A3090"/>
      <c r="B3090"/>
      <c r="C3090"/>
      <c r="D3090"/>
      <c r="E3090"/>
      <c r="F3090"/>
      <c r="G3090"/>
      <c r="H3090"/>
      <c r="I3090"/>
      <c r="J3090"/>
      <c r="K3090"/>
    </row>
    <row r="3091" spans="1:11" x14ac:dyDescent="0.3">
      <c r="A3091"/>
      <c r="B3091"/>
      <c r="C3091"/>
      <c r="D3091"/>
      <c r="E3091"/>
      <c r="F3091"/>
      <c r="G3091"/>
      <c r="H3091"/>
      <c r="I3091"/>
      <c r="J3091"/>
      <c r="K3091"/>
    </row>
    <row r="3092" spans="1:11" x14ac:dyDescent="0.3">
      <c r="A3092"/>
      <c r="B3092"/>
      <c r="C3092"/>
      <c r="D3092"/>
      <c r="E3092"/>
      <c r="F3092"/>
      <c r="G3092"/>
      <c r="H3092"/>
      <c r="I3092"/>
      <c r="J3092"/>
      <c r="K3092"/>
    </row>
    <row r="3093" spans="1:11" x14ac:dyDescent="0.3">
      <c r="A3093"/>
      <c r="B3093"/>
      <c r="C3093"/>
      <c r="D3093"/>
      <c r="E3093"/>
      <c r="F3093"/>
      <c r="G3093"/>
      <c r="H3093"/>
      <c r="I3093"/>
      <c r="J3093"/>
      <c r="K3093"/>
    </row>
    <row r="3094" spans="1:11" x14ac:dyDescent="0.3">
      <c r="A3094"/>
      <c r="B3094"/>
      <c r="C3094"/>
      <c r="D3094"/>
      <c r="E3094"/>
      <c r="F3094"/>
      <c r="G3094"/>
      <c r="H3094"/>
      <c r="I3094"/>
      <c r="J3094"/>
      <c r="K3094"/>
    </row>
    <row r="3095" spans="1:11" x14ac:dyDescent="0.3">
      <c r="A3095"/>
      <c r="B3095"/>
      <c r="C3095"/>
      <c r="D3095"/>
      <c r="E3095"/>
      <c r="F3095"/>
      <c r="G3095"/>
      <c r="H3095"/>
      <c r="I3095"/>
      <c r="J3095"/>
      <c r="K3095"/>
    </row>
    <row r="3096" spans="1:11" x14ac:dyDescent="0.3">
      <c r="A3096"/>
      <c r="B3096"/>
      <c r="C3096"/>
      <c r="D3096"/>
      <c r="E3096"/>
      <c r="F3096"/>
      <c r="G3096"/>
      <c r="H3096"/>
      <c r="I3096"/>
      <c r="J3096"/>
      <c r="K3096"/>
    </row>
    <row r="3097" spans="1:11" x14ac:dyDescent="0.3">
      <c r="A3097"/>
      <c r="B3097"/>
      <c r="C3097"/>
      <c r="D3097"/>
      <c r="E3097"/>
      <c r="F3097"/>
      <c r="G3097"/>
      <c r="H3097"/>
      <c r="I3097"/>
      <c r="J3097"/>
      <c r="K3097"/>
    </row>
    <row r="3098" spans="1:11" x14ac:dyDescent="0.3">
      <c r="A3098"/>
      <c r="B3098"/>
      <c r="C3098"/>
      <c r="D3098"/>
      <c r="E3098"/>
      <c r="F3098"/>
      <c r="G3098"/>
      <c r="H3098"/>
      <c r="I3098"/>
      <c r="J3098"/>
      <c r="K3098"/>
    </row>
    <row r="3099" spans="1:11" x14ac:dyDescent="0.3">
      <c r="A3099"/>
      <c r="B3099"/>
      <c r="C3099"/>
      <c r="D3099"/>
      <c r="E3099"/>
      <c r="F3099"/>
      <c r="G3099"/>
      <c r="H3099"/>
      <c r="I3099"/>
      <c r="J3099"/>
      <c r="K3099"/>
    </row>
    <row r="3100" spans="1:11" x14ac:dyDescent="0.3">
      <c r="A3100"/>
      <c r="B3100"/>
      <c r="C3100"/>
      <c r="D3100"/>
      <c r="E3100"/>
      <c r="F3100"/>
      <c r="G3100"/>
      <c r="H3100"/>
      <c r="I3100"/>
      <c r="J3100"/>
      <c r="K3100"/>
    </row>
    <row r="3101" spans="1:11" x14ac:dyDescent="0.3">
      <c r="A3101"/>
      <c r="B3101"/>
      <c r="C3101"/>
      <c r="D3101"/>
      <c r="E3101"/>
      <c r="F3101"/>
      <c r="G3101"/>
      <c r="H3101"/>
      <c r="I3101"/>
      <c r="J3101"/>
      <c r="K3101"/>
    </row>
    <row r="3102" spans="1:11" x14ac:dyDescent="0.3">
      <c r="A3102"/>
      <c r="B3102"/>
      <c r="C3102"/>
      <c r="D3102"/>
      <c r="E3102"/>
      <c r="F3102"/>
      <c r="G3102"/>
      <c r="H3102"/>
      <c r="I3102"/>
      <c r="J3102"/>
      <c r="K3102"/>
    </row>
    <row r="3103" spans="1:11" x14ac:dyDescent="0.3">
      <c r="A3103"/>
      <c r="B3103"/>
      <c r="C3103"/>
      <c r="D3103"/>
      <c r="E3103"/>
      <c r="F3103"/>
      <c r="G3103"/>
      <c r="H3103"/>
      <c r="I3103"/>
      <c r="J3103"/>
      <c r="K3103"/>
    </row>
    <row r="3104" spans="1:11" x14ac:dyDescent="0.3">
      <c r="A3104"/>
      <c r="B3104"/>
      <c r="C3104"/>
      <c r="D3104"/>
      <c r="E3104"/>
      <c r="F3104"/>
      <c r="G3104"/>
      <c r="H3104"/>
      <c r="I3104"/>
      <c r="J3104"/>
      <c r="K3104"/>
    </row>
    <row r="3105" spans="1:11" x14ac:dyDescent="0.3">
      <c r="A3105"/>
      <c r="B3105"/>
      <c r="C3105"/>
      <c r="D3105"/>
      <c r="E3105"/>
      <c r="F3105"/>
      <c r="G3105"/>
      <c r="H3105"/>
      <c r="I3105"/>
      <c r="J3105"/>
      <c r="K3105"/>
    </row>
    <row r="3106" spans="1:11" x14ac:dyDescent="0.3">
      <c r="A3106"/>
      <c r="B3106"/>
      <c r="C3106"/>
      <c r="D3106"/>
      <c r="E3106"/>
      <c r="F3106"/>
      <c r="G3106"/>
      <c r="H3106"/>
      <c r="I3106"/>
      <c r="J3106"/>
      <c r="K3106"/>
    </row>
    <row r="3107" spans="1:11" x14ac:dyDescent="0.3">
      <c r="A3107"/>
      <c r="B3107"/>
      <c r="C3107"/>
      <c r="D3107"/>
      <c r="E3107"/>
      <c r="F3107"/>
      <c r="G3107"/>
      <c r="H3107"/>
      <c r="I3107"/>
      <c r="J3107"/>
      <c r="K3107"/>
    </row>
    <row r="3108" spans="1:11" x14ac:dyDescent="0.3">
      <c r="A3108"/>
      <c r="B3108"/>
      <c r="C3108"/>
      <c r="D3108"/>
      <c r="E3108"/>
      <c r="F3108"/>
      <c r="G3108"/>
      <c r="H3108"/>
      <c r="I3108"/>
      <c r="J3108"/>
      <c r="K3108"/>
    </row>
    <row r="3109" spans="1:11" x14ac:dyDescent="0.3">
      <c r="A3109"/>
      <c r="B3109"/>
      <c r="C3109"/>
      <c r="D3109"/>
      <c r="E3109"/>
      <c r="F3109"/>
      <c r="G3109"/>
      <c r="H3109"/>
      <c r="I3109"/>
      <c r="J3109"/>
      <c r="K3109"/>
    </row>
    <row r="3110" spans="1:11" x14ac:dyDescent="0.3">
      <c r="A3110"/>
      <c r="B3110"/>
      <c r="C3110"/>
      <c r="D3110"/>
      <c r="E3110"/>
      <c r="F3110"/>
      <c r="G3110"/>
      <c r="H3110"/>
      <c r="I3110"/>
      <c r="J3110"/>
      <c r="K3110"/>
    </row>
    <row r="3111" spans="1:11" x14ac:dyDescent="0.3">
      <c r="A3111"/>
      <c r="B3111"/>
      <c r="C3111"/>
      <c r="D3111"/>
      <c r="E3111"/>
      <c r="F3111"/>
      <c r="G3111"/>
      <c r="H3111"/>
      <c r="I3111"/>
      <c r="J3111"/>
      <c r="K3111"/>
    </row>
    <row r="3112" spans="1:11" x14ac:dyDescent="0.3">
      <c r="A3112"/>
      <c r="B3112"/>
      <c r="C3112"/>
      <c r="D3112"/>
      <c r="E3112"/>
      <c r="F3112"/>
      <c r="G3112"/>
      <c r="H3112"/>
      <c r="I3112"/>
      <c r="J3112"/>
      <c r="K3112"/>
    </row>
    <row r="3113" spans="1:11" x14ac:dyDescent="0.3">
      <c r="A3113"/>
      <c r="B3113"/>
      <c r="C3113"/>
      <c r="D3113"/>
      <c r="E3113"/>
      <c r="F3113"/>
      <c r="G3113"/>
      <c r="H3113"/>
      <c r="I3113"/>
      <c r="J3113"/>
      <c r="K3113"/>
    </row>
    <row r="3114" spans="1:11" x14ac:dyDescent="0.3">
      <c r="A3114"/>
      <c r="B3114"/>
      <c r="C3114"/>
      <c r="D3114"/>
      <c r="E3114"/>
      <c r="F3114"/>
      <c r="G3114"/>
      <c r="H3114"/>
      <c r="I3114"/>
      <c r="J3114"/>
      <c r="K3114"/>
    </row>
    <row r="3115" spans="1:11" x14ac:dyDescent="0.3">
      <c r="A3115"/>
      <c r="B3115"/>
      <c r="C3115"/>
      <c r="D3115"/>
      <c r="E3115"/>
      <c r="F3115"/>
      <c r="G3115"/>
      <c r="H3115"/>
      <c r="I3115"/>
      <c r="J3115"/>
      <c r="K3115"/>
    </row>
    <row r="3116" spans="1:11" x14ac:dyDescent="0.3">
      <c r="A3116"/>
      <c r="B3116"/>
      <c r="C3116"/>
      <c r="D3116"/>
      <c r="E3116"/>
      <c r="F3116"/>
      <c r="G3116"/>
      <c r="H3116"/>
      <c r="I3116"/>
      <c r="J3116"/>
      <c r="K3116"/>
    </row>
    <row r="3117" spans="1:11" x14ac:dyDescent="0.3">
      <c r="A3117"/>
      <c r="B3117"/>
      <c r="C3117"/>
      <c r="D3117"/>
      <c r="E3117"/>
      <c r="F3117"/>
      <c r="G3117"/>
      <c r="H3117"/>
      <c r="I3117"/>
      <c r="J3117"/>
      <c r="K3117"/>
    </row>
    <row r="3118" spans="1:11" x14ac:dyDescent="0.3">
      <c r="A3118"/>
      <c r="B3118"/>
      <c r="C3118"/>
      <c r="D3118"/>
      <c r="E3118"/>
      <c r="F3118"/>
      <c r="G3118"/>
      <c r="H3118"/>
      <c r="I3118"/>
      <c r="J3118"/>
      <c r="K3118"/>
    </row>
    <row r="3119" spans="1:11" x14ac:dyDescent="0.3">
      <c r="A3119"/>
      <c r="B3119"/>
      <c r="C3119"/>
      <c r="D3119"/>
      <c r="E3119"/>
      <c r="F3119"/>
      <c r="G3119"/>
      <c r="H3119"/>
      <c r="I3119"/>
      <c r="J3119"/>
      <c r="K3119"/>
    </row>
    <row r="3120" spans="1:11" x14ac:dyDescent="0.3">
      <c r="A3120"/>
      <c r="B3120"/>
      <c r="C3120"/>
      <c r="D3120"/>
      <c r="E3120"/>
      <c r="F3120"/>
      <c r="G3120"/>
      <c r="H3120"/>
      <c r="I3120"/>
      <c r="J3120"/>
      <c r="K3120"/>
    </row>
    <row r="3121" spans="1:11" x14ac:dyDescent="0.3">
      <c r="A3121"/>
      <c r="B3121"/>
      <c r="C3121"/>
      <c r="D3121"/>
      <c r="E3121"/>
      <c r="F3121"/>
      <c r="G3121"/>
      <c r="H3121"/>
      <c r="I3121"/>
      <c r="J3121"/>
      <c r="K3121"/>
    </row>
    <row r="3122" spans="1:11" x14ac:dyDescent="0.3">
      <c r="A3122"/>
      <c r="B3122"/>
      <c r="C3122"/>
      <c r="D3122"/>
      <c r="E3122"/>
      <c r="F3122"/>
      <c r="G3122"/>
      <c r="H3122"/>
      <c r="I3122"/>
      <c r="J3122"/>
      <c r="K3122"/>
    </row>
    <row r="3123" spans="1:11" x14ac:dyDescent="0.3">
      <c r="A3123"/>
      <c r="B3123"/>
      <c r="C3123"/>
      <c r="D3123"/>
      <c r="E3123"/>
      <c r="F3123"/>
      <c r="G3123"/>
      <c r="H3123"/>
      <c r="I3123"/>
      <c r="J3123"/>
      <c r="K3123"/>
    </row>
    <row r="3124" spans="1:11" x14ac:dyDescent="0.3">
      <c r="A3124"/>
      <c r="B3124"/>
      <c r="C3124"/>
      <c r="D3124"/>
      <c r="E3124"/>
      <c r="F3124"/>
      <c r="G3124"/>
      <c r="H3124"/>
      <c r="I3124"/>
      <c r="J3124"/>
      <c r="K3124"/>
    </row>
    <row r="3125" spans="1:11" x14ac:dyDescent="0.3">
      <c r="A3125"/>
      <c r="B3125"/>
      <c r="C3125"/>
      <c r="D3125"/>
      <c r="E3125"/>
      <c r="F3125"/>
      <c r="G3125"/>
      <c r="H3125"/>
      <c r="I3125"/>
      <c r="J3125"/>
      <c r="K3125"/>
    </row>
    <row r="3126" spans="1:11" x14ac:dyDescent="0.3">
      <c r="A3126"/>
      <c r="B3126"/>
      <c r="C3126"/>
      <c r="D3126"/>
      <c r="E3126"/>
      <c r="F3126"/>
      <c r="G3126"/>
      <c r="H3126"/>
      <c r="I3126"/>
      <c r="J3126"/>
      <c r="K3126"/>
    </row>
    <row r="3127" spans="1:11" x14ac:dyDescent="0.3">
      <c r="A3127"/>
      <c r="B3127"/>
      <c r="C3127"/>
      <c r="D3127"/>
      <c r="E3127"/>
      <c r="F3127"/>
      <c r="G3127"/>
      <c r="H3127"/>
      <c r="I3127"/>
      <c r="J3127"/>
      <c r="K3127"/>
    </row>
    <row r="3128" spans="1:11" x14ac:dyDescent="0.3">
      <c r="A3128"/>
      <c r="B3128"/>
      <c r="C3128"/>
      <c r="D3128"/>
      <c r="E3128"/>
      <c r="F3128"/>
      <c r="G3128"/>
      <c r="H3128"/>
      <c r="I3128"/>
      <c r="J3128"/>
      <c r="K3128"/>
    </row>
    <row r="3129" spans="1:11" x14ac:dyDescent="0.3">
      <c r="A3129"/>
      <c r="B3129"/>
      <c r="C3129"/>
      <c r="D3129"/>
      <c r="E3129"/>
      <c r="F3129"/>
      <c r="G3129"/>
      <c r="H3129"/>
      <c r="I3129"/>
      <c r="J3129"/>
      <c r="K3129"/>
    </row>
    <row r="3130" spans="1:11" x14ac:dyDescent="0.3">
      <c r="A3130"/>
      <c r="B3130"/>
      <c r="C3130"/>
      <c r="D3130"/>
      <c r="E3130"/>
      <c r="F3130"/>
      <c r="G3130"/>
      <c r="H3130"/>
      <c r="I3130"/>
      <c r="J3130"/>
      <c r="K3130"/>
    </row>
    <row r="3131" spans="1:11" x14ac:dyDescent="0.3">
      <c r="A3131"/>
      <c r="B3131"/>
      <c r="C3131"/>
      <c r="D3131"/>
      <c r="E3131"/>
      <c r="F3131"/>
      <c r="G3131"/>
      <c r="H3131"/>
      <c r="I3131"/>
      <c r="J3131"/>
      <c r="K3131"/>
    </row>
    <row r="3132" spans="1:11" x14ac:dyDescent="0.3">
      <c r="A3132"/>
      <c r="B3132"/>
      <c r="C3132"/>
      <c r="D3132"/>
      <c r="E3132"/>
      <c r="F3132"/>
      <c r="G3132"/>
      <c r="H3132"/>
      <c r="I3132"/>
      <c r="J3132"/>
      <c r="K3132"/>
    </row>
    <row r="3133" spans="1:11" x14ac:dyDescent="0.3">
      <c r="A3133"/>
      <c r="B3133"/>
      <c r="C3133"/>
      <c r="D3133"/>
      <c r="E3133"/>
      <c r="F3133"/>
      <c r="G3133"/>
      <c r="H3133"/>
      <c r="I3133"/>
      <c r="J3133"/>
      <c r="K3133"/>
    </row>
    <row r="3134" spans="1:11" x14ac:dyDescent="0.3">
      <c r="A3134"/>
      <c r="B3134"/>
      <c r="C3134"/>
      <c r="D3134"/>
      <c r="E3134"/>
      <c r="F3134"/>
      <c r="G3134"/>
      <c r="H3134"/>
      <c r="I3134"/>
      <c r="J3134"/>
      <c r="K3134"/>
    </row>
    <row r="3135" spans="1:11" x14ac:dyDescent="0.3">
      <c r="A3135"/>
      <c r="B3135"/>
      <c r="C3135"/>
      <c r="D3135"/>
      <c r="E3135"/>
      <c r="F3135"/>
      <c r="G3135"/>
      <c r="H3135"/>
      <c r="I3135"/>
      <c r="J3135"/>
      <c r="K3135"/>
    </row>
    <row r="3136" spans="1:11" x14ac:dyDescent="0.3">
      <c r="A3136"/>
      <c r="B3136"/>
      <c r="C3136"/>
      <c r="D3136"/>
      <c r="E3136"/>
      <c r="F3136"/>
      <c r="G3136"/>
      <c r="H3136"/>
      <c r="I3136"/>
      <c r="J3136"/>
      <c r="K3136"/>
    </row>
    <row r="3137" spans="1:11" x14ac:dyDescent="0.3">
      <c r="A3137"/>
      <c r="B3137"/>
      <c r="C3137"/>
      <c r="D3137"/>
      <c r="E3137"/>
      <c r="F3137"/>
      <c r="G3137"/>
      <c r="H3137"/>
      <c r="I3137"/>
      <c r="J3137"/>
      <c r="K3137"/>
    </row>
    <row r="3138" spans="1:11" x14ac:dyDescent="0.3">
      <c r="A3138"/>
      <c r="B3138"/>
      <c r="C3138"/>
      <c r="D3138"/>
      <c r="E3138"/>
      <c r="F3138"/>
      <c r="G3138"/>
      <c r="H3138"/>
      <c r="I3138"/>
      <c r="J3138"/>
      <c r="K3138"/>
    </row>
    <row r="3139" spans="1:11" x14ac:dyDescent="0.3">
      <c r="A3139"/>
      <c r="B3139"/>
      <c r="C3139"/>
      <c r="D3139"/>
      <c r="E3139"/>
      <c r="F3139"/>
      <c r="G3139"/>
      <c r="H3139"/>
      <c r="I3139"/>
      <c r="J3139"/>
      <c r="K3139"/>
    </row>
    <row r="3140" spans="1:11" x14ac:dyDescent="0.3">
      <c r="A3140"/>
      <c r="B3140"/>
      <c r="C3140"/>
      <c r="D3140"/>
      <c r="E3140"/>
      <c r="F3140"/>
      <c r="G3140"/>
      <c r="H3140"/>
      <c r="I3140"/>
      <c r="J3140"/>
      <c r="K3140"/>
    </row>
    <row r="3141" spans="1:11" x14ac:dyDescent="0.3">
      <c r="A3141"/>
      <c r="B3141"/>
      <c r="C3141"/>
      <c r="D3141"/>
      <c r="E3141"/>
      <c r="F3141"/>
      <c r="G3141"/>
      <c r="H3141"/>
      <c r="I3141"/>
      <c r="J3141"/>
      <c r="K3141"/>
    </row>
    <row r="3142" spans="1:11" x14ac:dyDescent="0.3">
      <c r="A3142"/>
      <c r="B3142"/>
      <c r="C3142"/>
      <c r="D3142"/>
      <c r="E3142"/>
      <c r="F3142"/>
      <c r="G3142"/>
      <c r="H3142"/>
      <c r="I3142"/>
      <c r="J3142"/>
      <c r="K3142"/>
    </row>
    <row r="3143" spans="1:11" x14ac:dyDescent="0.3">
      <c r="A3143"/>
      <c r="B3143"/>
      <c r="C3143"/>
      <c r="D3143"/>
      <c r="E3143"/>
      <c r="F3143"/>
      <c r="G3143"/>
      <c r="H3143"/>
      <c r="I3143"/>
      <c r="J3143"/>
      <c r="K3143"/>
    </row>
    <row r="3144" spans="1:11" x14ac:dyDescent="0.3">
      <c r="A3144"/>
      <c r="B3144"/>
      <c r="C3144"/>
      <c r="D3144"/>
      <c r="E3144"/>
      <c r="F3144"/>
      <c r="G3144"/>
      <c r="H3144"/>
      <c r="I3144"/>
      <c r="J3144"/>
      <c r="K3144"/>
    </row>
    <row r="3145" spans="1:11" x14ac:dyDescent="0.3">
      <c r="A3145"/>
      <c r="B3145"/>
      <c r="C3145"/>
      <c r="D3145"/>
      <c r="E3145"/>
      <c r="F3145"/>
      <c r="G3145"/>
      <c r="H3145"/>
      <c r="I3145"/>
      <c r="J3145"/>
      <c r="K3145"/>
    </row>
    <row r="3146" spans="1:11" x14ac:dyDescent="0.3">
      <c r="A3146"/>
      <c r="B3146"/>
      <c r="C3146"/>
      <c r="D3146"/>
      <c r="E3146"/>
      <c r="F3146"/>
      <c r="G3146"/>
      <c r="H3146"/>
      <c r="I3146"/>
      <c r="J3146"/>
      <c r="K3146"/>
    </row>
    <row r="3147" spans="1:11" x14ac:dyDescent="0.3">
      <c r="A3147"/>
      <c r="B3147"/>
      <c r="C3147"/>
      <c r="D3147"/>
      <c r="E3147"/>
      <c r="F3147"/>
      <c r="G3147"/>
      <c r="H3147"/>
      <c r="I3147"/>
      <c r="J3147"/>
      <c r="K3147"/>
    </row>
    <row r="3148" spans="1:11" x14ac:dyDescent="0.3">
      <c r="A3148"/>
      <c r="B3148"/>
      <c r="C3148"/>
      <c r="D3148"/>
      <c r="E3148"/>
      <c r="F3148"/>
      <c r="G3148"/>
      <c r="H3148"/>
      <c r="I3148"/>
      <c r="J3148"/>
      <c r="K3148"/>
    </row>
    <row r="3149" spans="1:11" x14ac:dyDescent="0.3">
      <c r="A3149"/>
      <c r="B3149"/>
      <c r="C3149"/>
      <c r="D3149"/>
      <c r="E3149"/>
      <c r="F3149"/>
      <c r="G3149"/>
      <c r="H3149"/>
      <c r="I3149"/>
      <c r="J3149"/>
      <c r="K3149"/>
    </row>
    <row r="3150" spans="1:11" x14ac:dyDescent="0.3">
      <c r="A3150"/>
      <c r="B3150"/>
      <c r="C3150"/>
      <c r="D3150"/>
      <c r="E3150"/>
      <c r="F3150"/>
      <c r="G3150"/>
      <c r="H3150"/>
      <c r="I3150"/>
      <c r="J3150"/>
      <c r="K3150"/>
    </row>
    <row r="3151" spans="1:11" x14ac:dyDescent="0.3">
      <c r="A3151"/>
      <c r="B3151"/>
      <c r="C3151"/>
      <c r="D3151"/>
      <c r="E3151"/>
      <c r="F3151"/>
      <c r="G3151"/>
      <c r="H3151"/>
      <c r="I3151"/>
      <c r="J3151"/>
      <c r="K3151"/>
    </row>
    <row r="3152" spans="1:11" x14ac:dyDescent="0.3">
      <c r="A3152"/>
      <c r="B3152"/>
      <c r="C3152"/>
      <c r="D3152"/>
      <c r="E3152"/>
      <c r="F3152"/>
      <c r="G3152"/>
      <c r="H3152"/>
      <c r="I3152"/>
      <c r="J3152"/>
      <c r="K3152"/>
    </row>
    <row r="3153" spans="1:11" x14ac:dyDescent="0.3">
      <c r="A3153"/>
      <c r="B3153"/>
      <c r="C3153"/>
      <c r="D3153"/>
      <c r="E3153"/>
      <c r="F3153"/>
      <c r="G3153"/>
      <c r="H3153"/>
      <c r="I3153"/>
      <c r="J3153"/>
      <c r="K3153"/>
    </row>
    <row r="3154" spans="1:11" x14ac:dyDescent="0.3">
      <c r="A3154"/>
      <c r="B3154"/>
      <c r="C3154"/>
      <c r="D3154"/>
      <c r="E3154"/>
      <c r="F3154"/>
      <c r="G3154"/>
      <c r="H3154"/>
      <c r="I3154"/>
      <c r="J3154"/>
      <c r="K3154"/>
    </row>
    <row r="3155" spans="1:11" x14ac:dyDescent="0.3">
      <c r="A3155"/>
      <c r="B3155"/>
      <c r="C3155"/>
      <c r="D3155"/>
      <c r="E3155"/>
      <c r="F3155"/>
      <c r="G3155"/>
      <c r="H3155"/>
      <c r="I3155"/>
      <c r="J3155"/>
      <c r="K3155"/>
    </row>
    <row r="3156" spans="1:11" x14ac:dyDescent="0.3">
      <c r="A3156"/>
      <c r="B3156"/>
      <c r="C3156"/>
      <c r="D3156"/>
      <c r="E3156"/>
      <c r="F3156"/>
      <c r="G3156"/>
      <c r="H3156"/>
      <c r="I3156"/>
      <c r="J3156"/>
      <c r="K3156"/>
    </row>
    <row r="3157" spans="1:11" x14ac:dyDescent="0.3">
      <c r="A3157"/>
      <c r="B3157"/>
      <c r="C3157"/>
      <c r="D3157"/>
      <c r="E3157"/>
      <c r="F3157"/>
      <c r="G3157"/>
      <c r="H3157"/>
      <c r="I3157"/>
      <c r="J3157"/>
      <c r="K3157"/>
    </row>
    <row r="3158" spans="1:11" x14ac:dyDescent="0.3">
      <c r="A3158"/>
      <c r="B3158"/>
      <c r="C3158"/>
      <c r="D3158"/>
      <c r="E3158"/>
      <c r="F3158"/>
      <c r="G3158"/>
      <c r="H3158"/>
      <c r="I3158"/>
      <c r="J3158"/>
      <c r="K3158"/>
    </row>
    <row r="3159" spans="1:11" x14ac:dyDescent="0.3">
      <c r="A3159"/>
      <c r="B3159"/>
      <c r="C3159"/>
      <c r="D3159"/>
      <c r="E3159"/>
      <c r="F3159"/>
      <c r="G3159"/>
      <c r="H3159"/>
      <c r="I3159"/>
      <c r="J3159"/>
      <c r="K3159"/>
    </row>
    <row r="3160" spans="1:11" x14ac:dyDescent="0.3">
      <c r="A3160"/>
      <c r="B3160"/>
      <c r="C3160"/>
      <c r="D3160"/>
      <c r="E3160"/>
      <c r="F3160"/>
      <c r="G3160"/>
      <c r="H3160"/>
      <c r="I3160"/>
      <c r="J3160"/>
      <c r="K3160"/>
    </row>
    <row r="3161" spans="1:11" x14ac:dyDescent="0.3">
      <c r="A3161"/>
      <c r="B3161"/>
      <c r="C3161"/>
      <c r="D3161"/>
      <c r="E3161"/>
      <c r="F3161"/>
      <c r="G3161"/>
      <c r="H3161"/>
      <c r="I3161"/>
      <c r="J3161"/>
      <c r="K3161"/>
    </row>
    <row r="3162" spans="1:11" x14ac:dyDescent="0.3">
      <c r="A3162"/>
      <c r="B3162"/>
      <c r="C3162"/>
      <c r="D3162"/>
      <c r="E3162"/>
      <c r="F3162"/>
      <c r="G3162"/>
      <c r="H3162"/>
      <c r="I3162"/>
      <c r="J3162"/>
      <c r="K3162"/>
    </row>
    <row r="3163" spans="1:11" x14ac:dyDescent="0.3">
      <c r="A3163"/>
      <c r="B3163"/>
      <c r="C3163"/>
      <c r="D3163"/>
      <c r="E3163"/>
      <c r="F3163"/>
      <c r="G3163"/>
      <c r="H3163"/>
      <c r="I3163"/>
      <c r="J3163"/>
      <c r="K3163"/>
    </row>
    <row r="3164" spans="1:11" x14ac:dyDescent="0.3">
      <c r="A3164"/>
      <c r="B3164"/>
      <c r="C3164"/>
      <c r="D3164"/>
      <c r="E3164"/>
      <c r="F3164"/>
      <c r="G3164"/>
      <c r="H3164"/>
      <c r="I3164"/>
      <c r="J3164"/>
      <c r="K3164"/>
    </row>
    <row r="3165" spans="1:11" x14ac:dyDescent="0.3">
      <c r="A3165"/>
      <c r="B3165"/>
      <c r="C3165"/>
      <c r="D3165"/>
      <c r="E3165"/>
      <c r="F3165"/>
      <c r="G3165"/>
      <c r="H3165"/>
      <c r="I3165"/>
      <c r="J3165"/>
      <c r="K3165"/>
    </row>
    <row r="3166" spans="1:11" x14ac:dyDescent="0.3">
      <c r="A3166"/>
      <c r="B3166"/>
      <c r="C3166"/>
      <c r="D3166"/>
      <c r="E3166"/>
      <c r="F3166"/>
      <c r="G3166"/>
      <c r="H3166"/>
      <c r="I3166"/>
      <c r="J3166"/>
      <c r="K3166"/>
    </row>
    <row r="3167" spans="1:11" x14ac:dyDescent="0.3">
      <c r="A3167"/>
      <c r="B3167"/>
      <c r="C3167"/>
      <c r="D3167"/>
      <c r="E3167"/>
      <c r="F3167"/>
      <c r="G3167"/>
      <c r="H3167"/>
      <c r="I3167"/>
      <c r="J3167"/>
      <c r="K3167"/>
    </row>
    <row r="3168" spans="1:11" x14ac:dyDescent="0.3">
      <c r="A3168"/>
      <c r="B3168"/>
      <c r="C3168"/>
      <c r="D3168"/>
      <c r="E3168"/>
      <c r="F3168"/>
      <c r="G3168"/>
      <c r="H3168"/>
      <c r="I3168"/>
      <c r="J3168"/>
      <c r="K3168"/>
    </row>
    <row r="3169" spans="1:11" x14ac:dyDescent="0.3">
      <c r="A3169"/>
      <c r="B3169"/>
      <c r="C3169"/>
      <c r="D3169"/>
      <c r="E3169"/>
      <c r="F3169"/>
      <c r="G3169"/>
      <c r="H3169"/>
      <c r="I3169"/>
      <c r="J3169"/>
      <c r="K3169"/>
    </row>
    <row r="3170" spans="1:11" x14ac:dyDescent="0.3">
      <c r="A3170"/>
      <c r="B3170"/>
      <c r="C3170"/>
      <c r="D3170"/>
      <c r="E3170"/>
      <c r="F3170"/>
      <c r="G3170"/>
      <c r="H3170"/>
      <c r="I3170"/>
      <c r="J3170"/>
      <c r="K3170"/>
    </row>
    <row r="3171" spans="1:11" x14ac:dyDescent="0.3">
      <c r="A3171"/>
      <c r="B3171"/>
      <c r="C3171"/>
      <c r="D3171"/>
      <c r="E3171"/>
      <c r="F3171"/>
      <c r="G3171"/>
      <c r="H3171"/>
      <c r="I3171"/>
      <c r="J3171"/>
      <c r="K3171"/>
    </row>
    <row r="3172" spans="1:11" x14ac:dyDescent="0.3">
      <c r="A3172"/>
      <c r="B3172"/>
      <c r="C3172"/>
      <c r="D3172"/>
      <c r="E3172"/>
      <c r="F3172"/>
      <c r="G3172"/>
      <c r="H3172"/>
      <c r="I3172"/>
      <c r="J3172"/>
      <c r="K3172"/>
    </row>
    <row r="3173" spans="1:11" x14ac:dyDescent="0.3">
      <c r="A3173"/>
      <c r="B3173"/>
      <c r="C3173"/>
      <c r="D3173"/>
      <c r="E3173"/>
      <c r="F3173"/>
      <c r="G3173"/>
      <c r="H3173"/>
      <c r="I3173"/>
      <c r="J3173"/>
      <c r="K3173"/>
    </row>
    <row r="3174" spans="1:11" x14ac:dyDescent="0.3">
      <c r="A3174"/>
      <c r="B3174"/>
      <c r="C3174"/>
      <c r="D3174"/>
      <c r="E3174"/>
      <c r="F3174"/>
      <c r="G3174"/>
      <c r="H3174"/>
      <c r="I3174"/>
      <c r="J3174"/>
      <c r="K3174"/>
    </row>
    <row r="3175" spans="1:11" x14ac:dyDescent="0.3">
      <c r="A3175"/>
      <c r="B3175"/>
      <c r="C3175"/>
      <c r="D3175"/>
      <c r="E3175"/>
      <c r="F3175"/>
      <c r="G3175"/>
      <c r="H3175"/>
      <c r="I3175"/>
      <c r="J3175"/>
      <c r="K3175"/>
    </row>
    <row r="3176" spans="1:11" x14ac:dyDescent="0.3">
      <c r="A3176"/>
      <c r="B3176"/>
      <c r="C3176"/>
      <c r="D3176"/>
      <c r="E3176"/>
      <c r="F3176"/>
      <c r="G3176"/>
      <c r="H3176"/>
      <c r="I3176"/>
      <c r="J3176"/>
      <c r="K3176"/>
    </row>
    <row r="3177" spans="1:11" x14ac:dyDescent="0.3">
      <c r="A3177"/>
      <c r="B3177"/>
      <c r="C3177"/>
      <c r="D3177"/>
      <c r="E3177"/>
      <c r="F3177"/>
      <c r="G3177"/>
      <c r="H3177"/>
      <c r="I3177"/>
      <c r="J3177"/>
      <c r="K3177"/>
    </row>
    <row r="3178" spans="1:11" x14ac:dyDescent="0.3">
      <c r="A3178"/>
      <c r="B3178"/>
      <c r="C3178"/>
      <c r="D3178"/>
      <c r="E3178"/>
      <c r="F3178"/>
      <c r="G3178"/>
      <c r="H3178"/>
      <c r="I3178"/>
      <c r="J3178"/>
      <c r="K3178"/>
    </row>
    <row r="3179" spans="1:11" x14ac:dyDescent="0.3">
      <c r="A3179"/>
      <c r="B3179"/>
      <c r="C3179"/>
      <c r="D3179"/>
      <c r="E3179"/>
      <c r="F3179"/>
      <c r="G3179"/>
      <c r="H3179"/>
      <c r="I3179"/>
      <c r="J3179"/>
      <c r="K3179"/>
    </row>
    <row r="3180" spans="1:11" x14ac:dyDescent="0.3">
      <c r="A3180"/>
      <c r="B3180"/>
      <c r="C3180"/>
      <c r="D3180"/>
      <c r="E3180"/>
      <c r="F3180"/>
      <c r="G3180"/>
      <c r="H3180"/>
      <c r="I3180"/>
      <c r="J3180"/>
      <c r="K3180"/>
    </row>
    <row r="3181" spans="1:11" x14ac:dyDescent="0.3">
      <c r="A3181"/>
      <c r="B3181"/>
      <c r="C3181"/>
      <c r="D3181"/>
      <c r="E3181"/>
      <c r="F3181"/>
      <c r="G3181"/>
      <c r="H3181"/>
      <c r="I3181"/>
      <c r="J3181"/>
      <c r="K3181"/>
    </row>
    <row r="3182" spans="1:11" x14ac:dyDescent="0.3">
      <c r="A3182"/>
      <c r="B3182"/>
      <c r="C3182"/>
      <c r="D3182"/>
      <c r="E3182"/>
      <c r="F3182"/>
      <c r="G3182"/>
      <c r="H3182"/>
      <c r="I3182"/>
      <c r="J3182"/>
      <c r="K3182"/>
    </row>
    <row r="3183" spans="1:11" x14ac:dyDescent="0.3">
      <c r="A3183"/>
      <c r="B3183"/>
      <c r="C3183"/>
      <c r="D3183"/>
      <c r="E3183"/>
      <c r="F3183"/>
      <c r="G3183"/>
      <c r="H3183"/>
      <c r="I3183"/>
      <c r="J3183"/>
      <c r="K3183"/>
    </row>
    <row r="3184" spans="1:11" x14ac:dyDescent="0.3">
      <c r="A3184"/>
      <c r="B3184"/>
      <c r="C3184"/>
      <c r="D3184"/>
      <c r="E3184"/>
      <c r="F3184"/>
      <c r="G3184"/>
      <c r="H3184"/>
      <c r="I3184"/>
      <c r="J3184"/>
      <c r="K3184"/>
    </row>
    <row r="3185" spans="1:11" x14ac:dyDescent="0.3">
      <c r="A3185"/>
      <c r="B3185"/>
      <c r="C3185"/>
      <c r="D3185"/>
      <c r="E3185"/>
      <c r="F3185"/>
      <c r="G3185"/>
      <c r="H3185"/>
      <c r="I3185"/>
      <c r="J3185"/>
      <c r="K3185"/>
    </row>
    <row r="3186" spans="1:11" x14ac:dyDescent="0.3">
      <c r="A3186"/>
      <c r="B3186"/>
      <c r="C3186"/>
      <c r="D3186"/>
      <c r="E3186"/>
      <c r="F3186"/>
      <c r="G3186"/>
      <c r="H3186"/>
      <c r="I3186"/>
      <c r="J3186"/>
      <c r="K3186"/>
    </row>
    <row r="3187" spans="1:11" x14ac:dyDescent="0.3">
      <c r="A3187"/>
      <c r="B3187"/>
      <c r="C3187"/>
      <c r="D3187"/>
      <c r="E3187"/>
      <c r="F3187"/>
      <c r="G3187"/>
      <c r="H3187"/>
      <c r="I3187"/>
      <c r="J3187"/>
      <c r="K3187"/>
    </row>
    <row r="3188" spans="1:11" x14ac:dyDescent="0.3">
      <c r="A3188"/>
      <c r="B3188"/>
      <c r="C3188"/>
      <c r="D3188"/>
      <c r="E3188"/>
      <c r="F3188"/>
      <c r="G3188"/>
      <c r="H3188"/>
      <c r="I3188"/>
      <c r="J3188"/>
      <c r="K3188"/>
    </row>
    <row r="3189" spans="1:11" x14ac:dyDescent="0.3">
      <c r="A3189"/>
      <c r="B3189"/>
      <c r="C3189"/>
      <c r="D3189"/>
      <c r="E3189"/>
      <c r="F3189"/>
      <c r="G3189"/>
      <c r="H3189"/>
      <c r="I3189"/>
      <c r="J3189"/>
      <c r="K3189"/>
    </row>
    <row r="3190" spans="1:11" x14ac:dyDescent="0.3">
      <c r="A3190"/>
      <c r="B3190"/>
      <c r="C3190"/>
      <c r="D3190"/>
      <c r="E3190"/>
      <c r="F3190"/>
      <c r="G3190"/>
      <c r="H3190"/>
      <c r="I3190"/>
      <c r="J3190"/>
      <c r="K3190"/>
    </row>
    <row r="3191" spans="1:11" x14ac:dyDescent="0.3">
      <c r="A3191"/>
      <c r="B3191"/>
      <c r="C3191"/>
      <c r="D3191"/>
      <c r="E3191"/>
      <c r="F3191"/>
      <c r="G3191"/>
      <c r="H3191"/>
      <c r="I3191"/>
      <c r="J3191"/>
      <c r="K3191"/>
    </row>
    <row r="3192" spans="1:11" x14ac:dyDescent="0.3">
      <c r="A3192"/>
      <c r="B3192"/>
      <c r="C3192"/>
      <c r="D3192"/>
      <c r="E3192"/>
      <c r="F3192"/>
      <c r="G3192"/>
      <c r="H3192"/>
      <c r="I3192"/>
      <c r="J3192"/>
      <c r="K3192"/>
    </row>
    <row r="3193" spans="1:11" x14ac:dyDescent="0.3">
      <c r="A3193"/>
      <c r="B3193"/>
      <c r="C3193"/>
      <c r="D3193"/>
      <c r="E3193"/>
      <c r="F3193"/>
      <c r="G3193"/>
      <c r="H3193"/>
      <c r="I3193"/>
      <c r="J3193"/>
      <c r="K3193"/>
    </row>
    <row r="3194" spans="1:11" x14ac:dyDescent="0.3">
      <c r="A3194"/>
      <c r="B3194"/>
      <c r="C3194"/>
      <c r="D3194"/>
      <c r="E3194"/>
      <c r="F3194"/>
      <c r="G3194"/>
      <c r="H3194"/>
      <c r="I3194"/>
      <c r="J3194"/>
      <c r="K3194"/>
    </row>
    <row r="3195" spans="1:11" x14ac:dyDescent="0.3">
      <c r="A3195"/>
      <c r="B3195"/>
      <c r="C3195"/>
      <c r="D3195"/>
      <c r="E3195"/>
      <c r="F3195"/>
      <c r="G3195"/>
      <c r="H3195"/>
      <c r="I3195"/>
      <c r="J3195"/>
      <c r="K3195"/>
    </row>
    <row r="3196" spans="1:11" x14ac:dyDescent="0.3">
      <c r="A3196"/>
      <c r="B3196"/>
      <c r="C3196"/>
      <c r="D3196"/>
      <c r="E3196"/>
      <c r="F3196"/>
      <c r="G3196"/>
      <c r="H3196"/>
      <c r="I3196"/>
      <c r="J3196"/>
      <c r="K3196"/>
    </row>
    <row r="3197" spans="1:11" x14ac:dyDescent="0.3">
      <c r="A3197"/>
      <c r="B3197"/>
      <c r="C3197"/>
      <c r="D3197"/>
      <c r="E3197"/>
      <c r="F3197"/>
      <c r="G3197"/>
      <c r="H3197"/>
      <c r="I3197"/>
      <c r="J3197"/>
      <c r="K3197"/>
    </row>
    <row r="3198" spans="1:11" x14ac:dyDescent="0.3">
      <c r="A3198"/>
      <c r="B3198"/>
      <c r="C3198"/>
      <c r="D3198"/>
      <c r="E3198"/>
      <c r="F3198"/>
      <c r="G3198"/>
      <c r="H3198"/>
      <c r="I3198"/>
      <c r="J3198"/>
      <c r="K3198"/>
    </row>
    <row r="3199" spans="1:11" x14ac:dyDescent="0.3">
      <c r="A3199"/>
      <c r="B3199"/>
      <c r="C3199"/>
      <c r="D3199"/>
      <c r="E3199"/>
      <c r="F3199"/>
      <c r="G3199"/>
      <c r="H3199"/>
      <c r="I3199"/>
      <c r="J3199"/>
      <c r="K3199"/>
    </row>
    <row r="3200" spans="1:11" x14ac:dyDescent="0.3">
      <c r="A3200"/>
      <c r="B3200"/>
      <c r="C3200"/>
      <c r="D3200"/>
      <c r="E3200"/>
      <c r="F3200"/>
      <c r="G3200"/>
      <c r="H3200"/>
      <c r="I3200"/>
      <c r="J3200"/>
      <c r="K3200"/>
    </row>
    <row r="3201" spans="1:11" x14ac:dyDescent="0.3">
      <c r="A3201"/>
      <c r="B3201"/>
      <c r="C3201"/>
      <c r="D3201"/>
      <c r="E3201"/>
      <c r="F3201"/>
      <c r="G3201"/>
      <c r="H3201"/>
      <c r="I3201"/>
      <c r="J3201"/>
      <c r="K3201"/>
    </row>
    <row r="3202" spans="1:11" x14ac:dyDescent="0.3">
      <c r="A3202"/>
      <c r="B3202"/>
      <c r="C3202"/>
      <c r="D3202"/>
      <c r="E3202"/>
      <c r="F3202"/>
      <c r="G3202"/>
      <c r="H3202"/>
      <c r="I3202"/>
      <c r="J3202"/>
      <c r="K3202"/>
    </row>
    <row r="3203" spans="1:11" x14ac:dyDescent="0.3">
      <c r="A3203"/>
      <c r="B3203"/>
      <c r="C3203"/>
      <c r="D3203"/>
      <c r="E3203"/>
      <c r="F3203"/>
      <c r="G3203"/>
      <c r="H3203"/>
      <c r="I3203"/>
      <c r="J3203"/>
      <c r="K3203"/>
    </row>
    <row r="3204" spans="1:11" x14ac:dyDescent="0.3">
      <c r="A3204"/>
      <c r="B3204"/>
      <c r="C3204"/>
      <c r="D3204"/>
      <c r="E3204"/>
      <c r="F3204"/>
      <c r="G3204"/>
      <c r="H3204"/>
      <c r="I3204"/>
      <c r="J3204"/>
      <c r="K3204"/>
    </row>
    <row r="3205" spans="1:11" x14ac:dyDescent="0.3">
      <c r="A3205"/>
      <c r="B3205"/>
      <c r="C3205"/>
      <c r="D3205"/>
      <c r="E3205"/>
      <c r="F3205"/>
      <c r="G3205"/>
      <c r="H3205"/>
      <c r="I3205"/>
      <c r="J3205"/>
      <c r="K3205"/>
    </row>
    <row r="3206" spans="1:11" x14ac:dyDescent="0.3">
      <c r="A3206"/>
      <c r="B3206"/>
      <c r="C3206"/>
      <c r="D3206"/>
      <c r="E3206"/>
      <c r="F3206"/>
      <c r="G3206"/>
      <c r="H3206"/>
      <c r="I3206"/>
      <c r="J3206"/>
      <c r="K3206"/>
    </row>
    <row r="3207" spans="1:11" x14ac:dyDescent="0.3">
      <c r="A3207"/>
      <c r="B3207"/>
      <c r="C3207"/>
      <c r="D3207"/>
      <c r="E3207"/>
      <c r="F3207"/>
      <c r="G3207"/>
      <c r="H3207"/>
      <c r="I3207"/>
      <c r="J3207"/>
      <c r="K3207"/>
    </row>
    <row r="3208" spans="1:11" x14ac:dyDescent="0.3">
      <c r="A3208"/>
      <c r="B3208"/>
      <c r="C3208"/>
      <c r="D3208"/>
      <c r="E3208"/>
      <c r="F3208"/>
      <c r="G3208"/>
      <c r="H3208"/>
      <c r="I3208"/>
      <c r="J3208"/>
      <c r="K3208"/>
    </row>
    <row r="3209" spans="1:11" x14ac:dyDescent="0.3">
      <c r="A3209"/>
      <c r="B3209"/>
      <c r="C3209"/>
      <c r="D3209"/>
      <c r="E3209"/>
      <c r="F3209"/>
      <c r="G3209"/>
      <c r="H3209"/>
      <c r="I3209"/>
      <c r="J3209"/>
      <c r="K3209"/>
    </row>
    <row r="3210" spans="1:11" x14ac:dyDescent="0.3">
      <c r="A3210"/>
      <c r="B3210"/>
      <c r="C3210"/>
      <c r="D3210"/>
      <c r="E3210"/>
      <c r="F3210"/>
      <c r="G3210"/>
      <c r="H3210"/>
      <c r="I3210"/>
      <c r="J3210"/>
      <c r="K3210"/>
    </row>
    <row r="3211" spans="1:11" x14ac:dyDescent="0.3">
      <c r="A3211"/>
      <c r="B3211"/>
      <c r="C3211"/>
      <c r="D3211"/>
      <c r="E3211"/>
      <c r="F3211"/>
      <c r="G3211"/>
      <c r="H3211"/>
      <c r="I3211"/>
      <c r="J3211"/>
      <c r="K3211"/>
    </row>
    <row r="3212" spans="1:11" x14ac:dyDescent="0.3">
      <c r="A3212"/>
      <c r="B3212"/>
      <c r="C3212"/>
      <c r="D3212"/>
      <c r="E3212"/>
      <c r="F3212"/>
      <c r="G3212"/>
      <c r="H3212"/>
      <c r="I3212"/>
      <c r="J3212"/>
      <c r="K3212"/>
    </row>
    <row r="3213" spans="1:11" x14ac:dyDescent="0.3">
      <c r="A3213"/>
      <c r="B3213"/>
      <c r="C3213"/>
      <c r="D3213"/>
      <c r="E3213"/>
      <c r="F3213"/>
      <c r="G3213"/>
      <c r="H3213"/>
      <c r="I3213"/>
      <c r="J3213"/>
      <c r="K3213"/>
    </row>
    <row r="3214" spans="1:11" x14ac:dyDescent="0.3">
      <c r="A3214"/>
      <c r="B3214"/>
      <c r="C3214"/>
      <c r="D3214"/>
      <c r="E3214"/>
      <c r="F3214"/>
      <c r="G3214"/>
      <c r="H3214"/>
      <c r="I3214"/>
      <c r="J3214"/>
      <c r="K3214"/>
    </row>
    <row r="3215" spans="1:11" x14ac:dyDescent="0.3">
      <c r="A3215"/>
      <c r="B3215"/>
      <c r="C3215"/>
      <c r="D3215"/>
      <c r="E3215"/>
      <c r="F3215"/>
      <c r="G3215"/>
      <c r="H3215"/>
      <c r="I3215"/>
      <c r="J3215"/>
      <c r="K3215"/>
    </row>
    <row r="3216" spans="1:11" x14ac:dyDescent="0.3">
      <c r="A3216"/>
      <c r="B3216"/>
      <c r="C3216"/>
      <c r="D3216"/>
      <c r="E3216"/>
      <c r="F3216"/>
      <c r="G3216"/>
      <c r="H3216"/>
      <c r="I3216"/>
      <c r="J3216"/>
      <c r="K3216"/>
    </row>
    <row r="3217" spans="1:11" x14ac:dyDescent="0.3">
      <c r="A3217"/>
      <c r="B3217"/>
      <c r="C3217"/>
      <c r="D3217"/>
      <c r="E3217"/>
      <c r="F3217"/>
      <c r="G3217"/>
      <c r="H3217"/>
      <c r="I3217"/>
      <c r="J3217"/>
      <c r="K3217"/>
    </row>
    <row r="3218" spans="1:11" x14ac:dyDescent="0.3">
      <c r="A3218"/>
      <c r="B3218"/>
      <c r="C3218"/>
      <c r="D3218"/>
      <c r="E3218"/>
      <c r="F3218"/>
      <c r="G3218"/>
      <c r="H3218"/>
      <c r="I3218"/>
      <c r="J3218"/>
      <c r="K3218"/>
    </row>
    <row r="3219" spans="1:11" x14ac:dyDescent="0.3">
      <c r="A3219"/>
      <c r="B3219"/>
      <c r="C3219"/>
      <c r="D3219"/>
      <c r="E3219"/>
      <c r="F3219"/>
      <c r="G3219"/>
      <c r="H3219"/>
      <c r="I3219"/>
      <c r="J3219"/>
      <c r="K3219"/>
    </row>
    <row r="3220" spans="1:11" x14ac:dyDescent="0.3">
      <c r="A3220"/>
      <c r="B3220"/>
      <c r="C3220"/>
      <c r="D3220"/>
      <c r="E3220"/>
      <c r="F3220"/>
      <c r="G3220"/>
      <c r="H3220"/>
      <c r="I3220"/>
      <c r="J3220"/>
      <c r="K3220"/>
    </row>
    <row r="3221" spans="1:11" x14ac:dyDescent="0.3">
      <c r="A3221"/>
      <c r="B3221"/>
      <c r="C3221"/>
      <c r="D3221"/>
      <c r="E3221"/>
      <c r="F3221"/>
      <c r="G3221"/>
      <c r="H3221"/>
      <c r="I3221"/>
      <c r="J3221"/>
      <c r="K3221"/>
    </row>
    <row r="3222" spans="1:11" x14ac:dyDescent="0.3">
      <c r="A3222"/>
      <c r="B3222"/>
      <c r="C3222"/>
      <c r="D3222"/>
      <c r="E3222"/>
      <c r="F3222"/>
      <c r="G3222"/>
      <c r="H3222"/>
      <c r="I3222"/>
      <c r="J3222"/>
      <c r="K3222"/>
    </row>
    <row r="3223" spans="1:11" x14ac:dyDescent="0.3">
      <c r="A3223"/>
      <c r="B3223"/>
      <c r="C3223"/>
      <c r="D3223"/>
      <c r="E3223"/>
      <c r="F3223"/>
      <c r="G3223"/>
      <c r="H3223"/>
      <c r="I3223"/>
      <c r="J3223"/>
      <c r="K3223"/>
    </row>
    <row r="3224" spans="1:11" x14ac:dyDescent="0.3">
      <c r="A3224"/>
      <c r="B3224"/>
      <c r="C3224"/>
      <c r="D3224"/>
      <c r="E3224"/>
      <c r="F3224"/>
      <c r="G3224"/>
      <c r="H3224"/>
      <c r="I3224"/>
      <c r="J3224"/>
      <c r="K3224"/>
    </row>
    <row r="3225" spans="1:11" x14ac:dyDescent="0.3">
      <c r="A3225"/>
      <c r="B3225"/>
      <c r="C3225"/>
      <c r="D3225"/>
      <c r="E3225"/>
      <c r="F3225"/>
      <c r="G3225"/>
      <c r="H3225"/>
      <c r="I3225"/>
      <c r="J3225"/>
      <c r="K3225"/>
    </row>
    <row r="3226" spans="1:11" x14ac:dyDescent="0.3">
      <c r="A3226"/>
      <c r="B3226"/>
      <c r="C3226"/>
      <c r="D3226"/>
      <c r="E3226"/>
      <c r="F3226"/>
      <c r="G3226"/>
      <c r="H3226"/>
      <c r="I3226"/>
      <c r="J3226"/>
      <c r="K3226"/>
    </row>
    <row r="3227" spans="1:11" x14ac:dyDescent="0.3">
      <c r="A3227"/>
      <c r="B3227"/>
      <c r="C3227"/>
      <c r="D3227"/>
      <c r="E3227"/>
      <c r="F3227"/>
      <c r="G3227"/>
      <c r="H3227"/>
      <c r="I3227"/>
      <c r="J3227"/>
      <c r="K3227"/>
    </row>
    <row r="3228" spans="1:11" x14ac:dyDescent="0.3">
      <c r="A3228"/>
      <c r="B3228"/>
      <c r="C3228"/>
      <c r="D3228"/>
      <c r="E3228"/>
      <c r="F3228"/>
      <c r="G3228"/>
      <c r="H3228"/>
      <c r="I3228"/>
      <c r="J3228"/>
      <c r="K3228"/>
    </row>
    <row r="3229" spans="1:11" x14ac:dyDescent="0.3">
      <c r="A3229"/>
      <c r="B3229"/>
      <c r="C3229"/>
      <c r="D3229"/>
      <c r="E3229"/>
      <c r="F3229"/>
      <c r="G3229"/>
      <c r="H3229"/>
      <c r="I3229"/>
      <c r="J3229"/>
      <c r="K3229"/>
    </row>
    <row r="3230" spans="1:11" x14ac:dyDescent="0.3">
      <c r="A3230"/>
      <c r="B3230"/>
      <c r="C3230"/>
      <c r="D3230"/>
      <c r="E3230"/>
      <c r="F3230"/>
      <c r="G3230"/>
      <c r="H3230"/>
      <c r="I3230"/>
      <c r="J3230"/>
      <c r="K3230"/>
    </row>
    <row r="3231" spans="1:11" x14ac:dyDescent="0.3">
      <c r="A3231"/>
      <c r="B3231"/>
      <c r="C3231"/>
      <c r="D3231"/>
      <c r="E3231"/>
      <c r="F3231"/>
      <c r="G3231"/>
      <c r="H3231"/>
      <c r="I3231"/>
      <c r="J3231"/>
      <c r="K3231"/>
    </row>
    <row r="3232" spans="1:11" x14ac:dyDescent="0.3">
      <c r="A3232"/>
      <c r="B3232"/>
      <c r="C3232"/>
      <c r="D3232"/>
      <c r="E3232"/>
      <c r="F3232"/>
      <c r="G3232"/>
      <c r="H3232"/>
      <c r="I3232"/>
      <c r="J3232"/>
      <c r="K3232"/>
    </row>
    <row r="3233" spans="1:11" x14ac:dyDescent="0.3">
      <c r="A3233"/>
      <c r="B3233"/>
      <c r="C3233"/>
      <c r="D3233"/>
      <c r="E3233"/>
      <c r="F3233"/>
      <c r="G3233"/>
      <c r="H3233"/>
      <c r="I3233"/>
      <c r="J3233"/>
      <c r="K3233"/>
    </row>
    <row r="3234" spans="1:11" x14ac:dyDescent="0.3">
      <c r="A3234"/>
      <c r="B3234"/>
      <c r="C3234"/>
      <c r="D3234"/>
      <c r="E3234"/>
      <c r="F3234"/>
      <c r="G3234"/>
      <c r="H3234"/>
      <c r="I3234"/>
      <c r="J3234"/>
      <c r="K3234"/>
    </row>
    <row r="3235" spans="1:11" x14ac:dyDescent="0.3">
      <c r="A3235"/>
      <c r="B3235"/>
      <c r="C3235"/>
      <c r="D3235"/>
      <c r="E3235"/>
      <c r="F3235"/>
      <c r="G3235"/>
      <c r="H3235"/>
      <c r="I3235"/>
      <c r="J3235"/>
      <c r="K3235"/>
    </row>
    <row r="3236" spans="1:11" x14ac:dyDescent="0.3">
      <c r="A3236"/>
      <c r="B3236"/>
      <c r="C3236"/>
      <c r="D3236"/>
      <c r="E3236"/>
      <c r="F3236"/>
      <c r="G3236"/>
      <c r="H3236"/>
      <c r="I3236"/>
      <c r="J3236"/>
      <c r="K3236"/>
    </row>
    <row r="3237" spans="1:11" x14ac:dyDescent="0.3">
      <c r="A3237"/>
      <c r="B3237"/>
      <c r="C3237"/>
      <c r="D3237"/>
      <c r="E3237"/>
      <c r="F3237"/>
      <c r="G3237"/>
      <c r="H3237"/>
      <c r="I3237"/>
      <c r="J3237"/>
      <c r="K3237"/>
    </row>
    <row r="3238" spans="1:11" x14ac:dyDescent="0.3">
      <c r="A3238"/>
      <c r="B3238"/>
      <c r="C3238"/>
      <c r="D3238"/>
      <c r="E3238"/>
      <c r="F3238"/>
      <c r="G3238"/>
      <c r="H3238"/>
      <c r="I3238"/>
      <c r="J3238"/>
      <c r="K3238"/>
    </row>
    <row r="3239" spans="1:11" x14ac:dyDescent="0.3">
      <c r="A3239"/>
      <c r="B3239"/>
      <c r="C3239"/>
      <c r="D3239"/>
      <c r="E3239"/>
      <c r="F3239"/>
      <c r="G3239"/>
      <c r="H3239"/>
      <c r="I3239"/>
      <c r="J3239"/>
      <c r="K3239"/>
    </row>
    <row r="3240" spans="1:11" x14ac:dyDescent="0.3">
      <c r="A3240"/>
      <c r="B3240"/>
      <c r="C3240"/>
      <c r="D3240"/>
      <c r="E3240"/>
      <c r="F3240"/>
      <c r="G3240"/>
      <c r="H3240"/>
      <c r="I3240"/>
      <c r="J3240"/>
      <c r="K3240"/>
    </row>
    <row r="3241" spans="1:11" x14ac:dyDescent="0.3">
      <c r="A3241"/>
      <c r="B3241"/>
      <c r="C3241"/>
      <c r="D3241"/>
      <c r="E3241"/>
      <c r="F3241"/>
      <c r="G3241"/>
      <c r="H3241"/>
      <c r="I3241"/>
      <c r="J3241"/>
      <c r="K3241"/>
    </row>
    <row r="3242" spans="1:11" x14ac:dyDescent="0.3">
      <c r="A3242"/>
      <c r="B3242"/>
      <c r="C3242"/>
      <c r="D3242"/>
      <c r="E3242"/>
      <c r="F3242"/>
      <c r="G3242"/>
      <c r="H3242"/>
      <c r="I3242"/>
      <c r="J3242"/>
      <c r="K3242"/>
    </row>
    <row r="3243" spans="1:11" x14ac:dyDescent="0.3">
      <c r="A3243"/>
      <c r="B3243"/>
      <c r="C3243"/>
      <c r="D3243"/>
      <c r="E3243"/>
      <c r="F3243"/>
      <c r="G3243"/>
      <c r="H3243"/>
      <c r="I3243"/>
      <c r="J3243"/>
      <c r="K3243"/>
    </row>
    <row r="3244" spans="1:11" x14ac:dyDescent="0.3">
      <c r="A3244"/>
      <c r="B3244"/>
      <c r="C3244"/>
      <c r="D3244"/>
      <c r="E3244"/>
      <c r="F3244"/>
      <c r="G3244"/>
      <c r="H3244"/>
      <c r="I3244"/>
      <c r="J3244"/>
      <c r="K3244"/>
    </row>
    <row r="3245" spans="1:11" x14ac:dyDescent="0.3">
      <c r="A3245"/>
      <c r="B3245"/>
      <c r="C3245"/>
      <c r="D3245"/>
      <c r="E3245"/>
      <c r="F3245"/>
      <c r="G3245"/>
      <c r="H3245"/>
      <c r="I3245"/>
      <c r="J3245"/>
      <c r="K3245"/>
    </row>
    <row r="3246" spans="1:11" x14ac:dyDescent="0.3">
      <c r="A3246"/>
      <c r="B3246"/>
      <c r="C3246"/>
      <c r="D3246"/>
      <c r="E3246"/>
      <c r="F3246"/>
      <c r="G3246"/>
      <c r="H3246"/>
      <c r="I3246"/>
      <c r="J3246"/>
      <c r="K3246"/>
    </row>
    <row r="3247" spans="1:11" x14ac:dyDescent="0.3">
      <c r="A3247"/>
      <c r="B3247"/>
      <c r="C3247"/>
      <c r="D3247"/>
      <c r="E3247"/>
      <c r="F3247"/>
      <c r="G3247"/>
      <c r="H3247"/>
      <c r="I3247"/>
      <c r="J3247"/>
      <c r="K3247"/>
    </row>
    <row r="3248" spans="1:11" x14ac:dyDescent="0.3">
      <c r="A3248"/>
      <c r="B3248"/>
      <c r="C3248"/>
      <c r="D3248"/>
      <c r="E3248"/>
      <c r="F3248"/>
      <c r="G3248"/>
      <c r="H3248"/>
      <c r="I3248"/>
      <c r="J3248"/>
      <c r="K3248"/>
    </row>
    <row r="3249" spans="1:11" x14ac:dyDescent="0.3">
      <c r="A3249"/>
      <c r="B3249"/>
      <c r="C3249"/>
      <c r="D3249"/>
      <c r="E3249"/>
      <c r="F3249"/>
      <c r="G3249"/>
      <c r="H3249"/>
      <c r="I3249"/>
      <c r="J3249"/>
      <c r="K3249"/>
    </row>
    <row r="3250" spans="1:11" x14ac:dyDescent="0.3">
      <c r="A3250"/>
      <c r="B3250"/>
      <c r="C3250"/>
      <c r="D3250"/>
      <c r="E3250"/>
      <c r="F3250"/>
      <c r="G3250"/>
      <c r="H3250"/>
      <c r="I3250"/>
      <c r="J3250"/>
      <c r="K3250"/>
    </row>
    <row r="3251" spans="1:11" x14ac:dyDescent="0.3">
      <c r="A3251"/>
      <c r="B3251"/>
      <c r="C3251"/>
      <c r="D3251"/>
      <c r="E3251"/>
      <c r="F3251"/>
      <c r="G3251"/>
      <c r="H3251"/>
      <c r="I3251"/>
      <c r="J3251"/>
      <c r="K3251"/>
    </row>
    <row r="3252" spans="1:11" x14ac:dyDescent="0.3">
      <c r="A3252"/>
      <c r="B3252"/>
      <c r="C3252"/>
      <c r="D3252"/>
      <c r="E3252"/>
      <c r="F3252"/>
      <c r="G3252"/>
      <c r="H3252"/>
      <c r="I3252"/>
      <c r="J3252"/>
      <c r="K3252"/>
    </row>
    <row r="3253" spans="1:11" x14ac:dyDescent="0.3">
      <c r="A3253"/>
      <c r="B3253"/>
      <c r="C3253"/>
      <c r="D3253"/>
      <c r="E3253"/>
      <c r="F3253"/>
      <c r="G3253"/>
      <c r="H3253"/>
      <c r="I3253"/>
      <c r="J3253"/>
      <c r="K3253"/>
    </row>
    <row r="3254" spans="1:11" x14ac:dyDescent="0.3">
      <c r="A3254"/>
      <c r="B3254"/>
      <c r="C3254"/>
      <c r="D3254"/>
      <c r="E3254"/>
      <c r="F3254"/>
      <c r="G3254"/>
      <c r="H3254"/>
      <c r="I3254"/>
      <c r="J3254"/>
      <c r="K3254"/>
    </row>
    <row r="3255" spans="1:11" x14ac:dyDescent="0.3">
      <c r="A3255"/>
      <c r="B3255"/>
      <c r="C3255"/>
      <c r="D3255"/>
      <c r="E3255"/>
      <c r="F3255"/>
      <c r="G3255"/>
      <c r="H3255"/>
      <c r="I3255"/>
      <c r="J3255"/>
      <c r="K3255"/>
    </row>
    <row r="3256" spans="1:11" x14ac:dyDescent="0.3">
      <c r="A3256"/>
      <c r="B3256"/>
      <c r="C3256"/>
      <c r="D3256"/>
      <c r="E3256"/>
      <c r="F3256"/>
      <c r="G3256"/>
      <c r="H3256"/>
      <c r="I3256"/>
      <c r="J3256"/>
      <c r="K3256"/>
    </row>
    <row r="3257" spans="1:11" x14ac:dyDescent="0.3">
      <c r="A3257"/>
      <c r="B3257"/>
      <c r="C3257"/>
      <c r="D3257"/>
      <c r="E3257"/>
      <c r="F3257"/>
      <c r="G3257"/>
      <c r="H3257"/>
      <c r="I3257"/>
      <c r="J3257"/>
      <c r="K3257"/>
    </row>
    <row r="3258" spans="1:11" x14ac:dyDescent="0.3">
      <c r="A3258"/>
      <c r="B3258"/>
      <c r="C3258"/>
      <c r="D3258"/>
      <c r="E3258"/>
      <c r="F3258"/>
      <c r="G3258"/>
      <c r="H3258"/>
      <c r="I3258"/>
      <c r="J3258"/>
      <c r="K3258"/>
    </row>
    <row r="3259" spans="1:11" x14ac:dyDescent="0.3">
      <c r="A3259"/>
      <c r="B3259"/>
      <c r="C3259"/>
      <c r="D3259"/>
      <c r="E3259"/>
      <c r="F3259"/>
      <c r="G3259"/>
      <c r="H3259"/>
      <c r="I3259"/>
      <c r="J3259"/>
      <c r="K3259"/>
    </row>
    <row r="3260" spans="1:11" x14ac:dyDescent="0.3">
      <c r="A3260"/>
      <c r="B3260"/>
      <c r="C3260"/>
      <c r="D3260"/>
      <c r="E3260"/>
      <c r="F3260"/>
      <c r="G3260"/>
      <c r="H3260"/>
      <c r="I3260"/>
      <c r="J3260"/>
      <c r="K3260"/>
    </row>
    <row r="3261" spans="1:11" x14ac:dyDescent="0.3">
      <c r="A3261"/>
      <c r="B3261"/>
      <c r="C3261"/>
      <c r="D3261"/>
      <c r="E3261"/>
      <c r="F3261"/>
      <c r="G3261"/>
      <c r="H3261"/>
      <c r="I3261"/>
      <c r="J3261"/>
      <c r="K3261"/>
    </row>
    <row r="3262" spans="1:11" x14ac:dyDescent="0.3">
      <c r="A3262"/>
      <c r="B3262"/>
      <c r="C3262"/>
      <c r="D3262"/>
      <c r="E3262"/>
      <c r="F3262"/>
      <c r="G3262"/>
      <c r="H3262"/>
      <c r="I3262"/>
      <c r="J3262"/>
      <c r="K3262"/>
    </row>
    <row r="3263" spans="1:11" x14ac:dyDescent="0.3">
      <c r="A3263"/>
      <c r="B3263"/>
      <c r="C3263"/>
      <c r="D3263"/>
      <c r="E3263"/>
      <c r="F3263"/>
      <c r="G3263"/>
      <c r="H3263"/>
      <c r="I3263"/>
      <c r="J3263"/>
      <c r="K3263"/>
    </row>
    <row r="3264" spans="1:11" x14ac:dyDescent="0.3">
      <c r="A3264"/>
      <c r="B3264"/>
      <c r="C3264"/>
      <c r="D3264"/>
      <c r="E3264"/>
      <c r="F3264"/>
      <c r="G3264"/>
      <c r="H3264"/>
      <c r="I3264"/>
      <c r="J3264"/>
      <c r="K3264"/>
    </row>
    <row r="3265" spans="1:11" x14ac:dyDescent="0.3">
      <c r="A3265"/>
      <c r="B3265"/>
      <c r="C3265"/>
      <c r="D3265"/>
      <c r="E3265"/>
      <c r="F3265"/>
      <c r="G3265"/>
      <c r="H3265"/>
      <c r="I3265"/>
      <c r="J3265"/>
      <c r="K3265"/>
    </row>
    <row r="3266" spans="1:11" x14ac:dyDescent="0.3">
      <c r="A3266"/>
      <c r="B3266"/>
      <c r="C3266"/>
      <c r="D3266"/>
      <c r="E3266"/>
      <c r="F3266"/>
      <c r="G3266"/>
      <c r="H3266"/>
      <c r="I3266"/>
      <c r="J3266"/>
      <c r="K3266"/>
    </row>
    <row r="3267" spans="1:11" x14ac:dyDescent="0.3">
      <c r="A3267"/>
      <c r="B3267"/>
      <c r="C3267"/>
      <c r="D3267"/>
      <c r="E3267"/>
      <c r="F3267"/>
      <c r="G3267"/>
      <c r="H3267"/>
      <c r="I3267"/>
      <c r="J3267"/>
      <c r="K3267"/>
    </row>
    <row r="3268" spans="1:11" x14ac:dyDescent="0.3">
      <c r="A3268"/>
      <c r="B3268"/>
      <c r="C3268"/>
      <c r="D3268"/>
      <c r="E3268"/>
      <c r="F3268"/>
      <c r="G3268"/>
      <c r="H3268"/>
      <c r="I3268"/>
      <c r="J3268"/>
      <c r="K3268"/>
    </row>
    <row r="3269" spans="1:11" x14ac:dyDescent="0.3">
      <c r="A3269"/>
      <c r="B3269"/>
      <c r="C3269"/>
      <c r="D3269"/>
      <c r="E3269"/>
      <c r="F3269"/>
      <c r="G3269"/>
      <c r="H3269"/>
      <c r="I3269"/>
      <c r="J3269"/>
      <c r="K3269"/>
    </row>
    <row r="3270" spans="1:11" x14ac:dyDescent="0.3">
      <c r="A3270"/>
      <c r="B3270"/>
      <c r="C3270"/>
      <c r="D3270"/>
      <c r="E3270"/>
      <c r="F3270"/>
      <c r="G3270"/>
      <c r="H3270"/>
      <c r="I3270"/>
      <c r="J3270"/>
      <c r="K3270"/>
    </row>
    <row r="3271" spans="1:11" x14ac:dyDescent="0.3">
      <c r="A3271"/>
      <c r="B3271"/>
      <c r="C3271"/>
      <c r="D3271"/>
      <c r="E3271"/>
      <c r="F3271"/>
      <c r="G3271"/>
      <c r="H3271"/>
      <c r="I3271"/>
      <c r="J3271"/>
      <c r="K3271"/>
    </row>
    <row r="3272" spans="1:11" x14ac:dyDescent="0.3">
      <c r="A3272"/>
      <c r="B3272"/>
      <c r="C3272"/>
      <c r="D3272"/>
      <c r="E3272"/>
      <c r="F3272"/>
      <c r="G3272"/>
      <c r="H3272"/>
      <c r="I3272"/>
      <c r="J3272"/>
      <c r="K3272"/>
    </row>
    <row r="3273" spans="1:11" x14ac:dyDescent="0.3">
      <c r="A3273"/>
      <c r="B3273"/>
      <c r="C3273"/>
      <c r="D3273"/>
      <c r="E3273"/>
      <c r="F3273"/>
      <c r="G3273"/>
      <c r="H3273"/>
      <c r="I3273"/>
      <c r="J3273"/>
      <c r="K3273"/>
    </row>
    <row r="3274" spans="1:11" x14ac:dyDescent="0.3">
      <c r="A3274"/>
      <c r="B3274"/>
      <c r="C3274"/>
      <c r="D3274"/>
      <c r="E3274"/>
      <c r="F3274"/>
      <c r="G3274"/>
      <c r="H3274"/>
      <c r="I3274"/>
      <c r="J3274"/>
      <c r="K3274"/>
    </row>
    <row r="3275" spans="1:11" x14ac:dyDescent="0.3">
      <c r="A3275"/>
      <c r="B3275"/>
      <c r="C3275"/>
      <c r="D3275"/>
      <c r="E3275"/>
      <c r="F3275"/>
      <c r="G3275"/>
      <c r="H3275"/>
      <c r="I3275"/>
      <c r="J3275"/>
      <c r="K3275"/>
    </row>
    <row r="3276" spans="1:11" x14ac:dyDescent="0.3">
      <c r="A3276"/>
      <c r="B3276"/>
      <c r="C3276"/>
      <c r="D3276"/>
      <c r="E3276"/>
      <c r="F3276"/>
      <c r="G3276"/>
      <c r="H3276"/>
      <c r="I3276"/>
      <c r="J3276"/>
      <c r="K3276"/>
    </row>
    <row r="3277" spans="1:11" x14ac:dyDescent="0.3">
      <c r="A3277"/>
      <c r="B3277"/>
      <c r="C3277"/>
      <c r="D3277"/>
      <c r="E3277"/>
      <c r="F3277"/>
      <c r="G3277"/>
      <c r="H3277"/>
      <c r="I3277"/>
      <c r="J3277"/>
      <c r="K3277"/>
    </row>
    <row r="3278" spans="1:11" x14ac:dyDescent="0.3">
      <c r="A3278"/>
      <c r="B3278"/>
      <c r="C3278"/>
      <c r="D3278"/>
      <c r="E3278"/>
      <c r="F3278"/>
      <c r="G3278"/>
      <c r="H3278"/>
      <c r="I3278"/>
      <c r="J3278"/>
      <c r="K3278"/>
    </row>
    <row r="3279" spans="1:11" x14ac:dyDescent="0.3">
      <c r="A3279"/>
      <c r="B3279"/>
      <c r="C3279"/>
      <c r="D3279"/>
      <c r="E3279"/>
      <c r="F3279"/>
      <c r="G3279"/>
      <c r="H3279"/>
      <c r="I3279"/>
      <c r="J3279"/>
      <c r="K3279"/>
    </row>
    <row r="3280" spans="1:11" x14ac:dyDescent="0.3">
      <c r="A3280"/>
      <c r="B3280"/>
      <c r="C3280"/>
      <c r="D3280"/>
      <c r="E3280"/>
      <c r="F3280"/>
      <c r="G3280"/>
      <c r="H3280"/>
      <c r="I3280"/>
      <c r="J3280"/>
      <c r="K3280"/>
    </row>
    <row r="3281" spans="1:11" x14ac:dyDescent="0.3">
      <c r="A3281"/>
      <c r="B3281"/>
      <c r="C3281"/>
      <c r="D3281"/>
      <c r="E3281"/>
      <c r="F3281"/>
      <c r="G3281"/>
      <c r="H3281"/>
      <c r="I3281"/>
      <c r="J3281"/>
      <c r="K3281"/>
    </row>
    <row r="3282" spans="1:11" x14ac:dyDescent="0.3">
      <c r="A3282"/>
      <c r="B3282"/>
      <c r="C3282"/>
      <c r="D3282"/>
      <c r="E3282"/>
      <c r="F3282"/>
      <c r="G3282"/>
      <c r="H3282"/>
      <c r="I3282"/>
      <c r="J3282"/>
      <c r="K3282"/>
    </row>
    <row r="3283" spans="1:11" x14ac:dyDescent="0.3">
      <c r="A3283"/>
      <c r="B3283"/>
      <c r="C3283"/>
      <c r="D3283"/>
      <c r="E3283"/>
      <c r="F3283"/>
      <c r="G3283"/>
      <c r="H3283"/>
      <c r="I3283"/>
      <c r="J3283"/>
      <c r="K3283"/>
    </row>
    <row r="3284" spans="1:11" x14ac:dyDescent="0.3">
      <c r="A3284"/>
      <c r="B3284"/>
      <c r="C3284"/>
      <c r="D3284"/>
      <c r="E3284"/>
      <c r="F3284"/>
      <c r="G3284"/>
      <c r="H3284"/>
      <c r="I3284"/>
      <c r="J3284"/>
      <c r="K3284"/>
    </row>
    <row r="3285" spans="1:11" x14ac:dyDescent="0.3">
      <c r="A3285"/>
      <c r="B3285"/>
      <c r="C3285"/>
      <c r="D3285"/>
      <c r="E3285"/>
      <c r="F3285"/>
      <c r="G3285"/>
      <c r="H3285"/>
      <c r="I3285"/>
      <c r="J3285"/>
      <c r="K3285"/>
    </row>
    <row r="3286" spans="1:11" x14ac:dyDescent="0.3">
      <c r="A3286"/>
      <c r="B3286"/>
      <c r="C3286"/>
      <c r="D3286"/>
      <c r="E3286"/>
      <c r="F3286"/>
      <c r="G3286"/>
      <c r="H3286"/>
      <c r="I3286"/>
      <c r="J3286"/>
      <c r="K3286"/>
    </row>
    <row r="3287" spans="1:11" x14ac:dyDescent="0.3">
      <c r="A3287"/>
      <c r="B3287"/>
      <c r="C3287"/>
      <c r="D3287"/>
      <c r="E3287"/>
      <c r="F3287"/>
      <c r="G3287"/>
      <c r="H3287"/>
      <c r="I3287"/>
      <c r="J3287"/>
      <c r="K3287"/>
    </row>
    <row r="3288" spans="1:11" x14ac:dyDescent="0.3">
      <c r="A3288"/>
      <c r="B3288"/>
      <c r="C3288"/>
      <c r="D3288"/>
      <c r="E3288"/>
      <c r="F3288"/>
      <c r="G3288"/>
      <c r="H3288"/>
      <c r="I3288"/>
      <c r="J3288"/>
      <c r="K3288"/>
    </row>
    <row r="3289" spans="1:11" x14ac:dyDescent="0.3">
      <c r="A3289"/>
      <c r="B3289"/>
      <c r="C3289"/>
      <c r="D3289"/>
      <c r="E3289"/>
      <c r="F3289"/>
      <c r="G3289"/>
      <c r="H3289"/>
      <c r="I3289"/>
      <c r="J3289"/>
      <c r="K3289"/>
    </row>
    <row r="3290" spans="1:11" x14ac:dyDescent="0.3">
      <c r="A3290"/>
      <c r="B3290"/>
      <c r="C3290"/>
      <c r="D3290"/>
      <c r="E3290"/>
      <c r="F3290"/>
      <c r="G3290"/>
      <c r="H3290"/>
      <c r="I3290"/>
      <c r="J3290"/>
      <c r="K3290"/>
    </row>
    <row r="3291" spans="1:11" x14ac:dyDescent="0.3">
      <c r="A3291"/>
      <c r="B3291"/>
      <c r="C3291"/>
      <c r="D3291"/>
      <c r="E3291"/>
      <c r="F3291"/>
      <c r="G3291"/>
      <c r="H3291"/>
      <c r="I3291"/>
      <c r="J3291"/>
      <c r="K3291"/>
    </row>
    <row r="3292" spans="1:11" x14ac:dyDescent="0.3">
      <c r="A3292"/>
      <c r="B3292"/>
      <c r="C3292"/>
      <c r="D3292"/>
      <c r="E3292"/>
      <c r="F3292"/>
      <c r="G3292"/>
      <c r="H3292"/>
      <c r="I3292"/>
      <c r="J3292"/>
      <c r="K3292"/>
    </row>
    <row r="3293" spans="1:11" x14ac:dyDescent="0.3">
      <c r="A3293"/>
      <c r="B3293"/>
      <c r="C3293"/>
      <c r="D3293"/>
      <c r="E3293"/>
      <c r="F3293"/>
      <c r="G3293"/>
      <c r="H3293"/>
      <c r="I3293"/>
      <c r="J3293"/>
      <c r="K3293"/>
    </row>
    <row r="3294" spans="1:11" x14ac:dyDescent="0.3">
      <c r="A3294"/>
      <c r="B3294"/>
      <c r="C3294"/>
      <c r="D3294"/>
      <c r="E3294"/>
      <c r="F3294"/>
      <c r="G3294"/>
      <c r="H3294"/>
      <c r="I3294"/>
      <c r="J3294"/>
      <c r="K3294"/>
    </row>
    <row r="3295" spans="1:11" x14ac:dyDescent="0.3">
      <c r="A3295"/>
      <c r="B3295"/>
      <c r="C3295"/>
      <c r="D3295"/>
      <c r="E3295"/>
      <c r="F3295"/>
      <c r="G3295"/>
      <c r="H3295"/>
      <c r="I3295"/>
      <c r="J3295"/>
      <c r="K3295"/>
    </row>
    <row r="3296" spans="1:11" x14ac:dyDescent="0.3">
      <c r="A3296"/>
      <c r="B3296"/>
      <c r="C3296"/>
      <c r="D3296"/>
      <c r="E3296"/>
      <c r="F3296"/>
      <c r="G3296"/>
      <c r="H3296"/>
      <c r="I3296"/>
      <c r="J3296"/>
      <c r="K3296"/>
    </row>
    <row r="3297" spans="1:11" x14ac:dyDescent="0.3">
      <c r="A3297"/>
      <c r="B3297"/>
      <c r="C3297"/>
      <c r="D3297"/>
      <c r="E3297"/>
      <c r="F3297"/>
      <c r="G3297"/>
      <c r="H3297"/>
      <c r="I3297"/>
      <c r="J3297"/>
      <c r="K3297"/>
    </row>
    <row r="3298" spans="1:11" x14ac:dyDescent="0.3">
      <c r="A3298"/>
      <c r="B3298"/>
      <c r="C3298"/>
      <c r="D3298"/>
      <c r="E3298"/>
      <c r="F3298"/>
      <c r="G3298"/>
      <c r="H3298"/>
      <c r="I3298"/>
      <c r="J3298"/>
      <c r="K3298"/>
    </row>
    <row r="3299" spans="1:11" x14ac:dyDescent="0.3">
      <c r="A3299"/>
      <c r="B3299"/>
      <c r="C3299"/>
      <c r="D3299"/>
      <c r="E3299"/>
      <c r="F3299"/>
      <c r="G3299"/>
      <c r="H3299"/>
      <c r="I3299"/>
      <c r="J3299"/>
      <c r="K3299"/>
    </row>
    <row r="3300" spans="1:11" x14ac:dyDescent="0.3">
      <c r="A3300"/>
      <c r="B3300"/>
      <c r="C3300"/>
      <c r="D3300"/>
      <c r="E3300"/>
      <c r="F3300"/>
      <c r="G3300"/>
      <c r="H3300"/>
      <c r="I3300"/>
      <c r="J3300"/>
      <c r="K3300"/>
    </row>
    <row r="3301" spans="1:11" x14ac:dyDescent="0.3">
      <c r="A3301"/>
      <c r="B3301"/>
      <c r="C3301"/>
      <c r="D3301"/>
      <c r="E3301"/>
      <c r="F3301"/>
      <c r="G3301"/>
      <c r="H3301"/>
      <c r="I3301"/>
      <c r="J3301"/>
      <c r="K3301"/>
    </row>
    <row r="3302" spans="1:11" x14ac:dyDescent="0.3">
      <c r="A3302"/>
      <c r="B3302"/>
      <c r="C3302"/>
      <c r="D3302"/>
      <c r="E3302"/>
      <c r="F3302"/>
      <c r="G3302"/>
      <c r="H3302"/>
      <c r="I3302"/>
      <c r="J3302"/>
      <c r="K3302"/>
    </row>
    <row r="3303" spans="1:11" x14ac:dyDescent="0.3">
      <c r="A3303"/>
      <c r="B3303"/>
      <c r="C3303"/>
      <c r="D3303"/>
      <c r="E3303"/>
      <c r="F3303"/>
      <c r="G3303"/>
      <c r="H3303"/>
      <c r="I3303"/>
      <c r="J3303"/>
      <c r="K3303"/>
    </row>
    <row r="3304" spans="1:11" x14ac:dyDescent="0.3">
      <c r="A3304"/>
      <c r="B3304"/>
      <c r="C3304"/>
      <c r="D3304"/>
      <c r="E3304"/>
      <c r="F3304"/>
      <c r="G3304"/>
      <c r="H3304"/>
      <c r="I3304"/>
      <c r="J3304"/>
      <c r="K3304"/>
    </row>
    <row r="3305" spans="1:11" x14ac:dyDescent="0.3">
      <c r="A3305"/>
      <c r="B3305"/>
      <c r="C3305"/>
      <c r="D3305"/>
      <c r="E3305"/>
      <c r="F3305"/>
      <c r="G3305"/>
      <c r="H3305"/>
      <c r="I3305"/>
      <c r="J3305"/>
      <c r="K3305"/>
    </row>
    <row r="3306" spans="1:11" x14ac:dyDescent="0.3">
      <c r="A3306"/>
      <c r="B3306"/>
      <c r="C3306"/>
      <c r="D3306"/>
      <c r="E3306"/>
      <c r="F3306"/>
      <c r="G3306"/>
      <c r="H3306"/>
      <c r="I3306"/>
      <c r="J3306"/>
      <c r="K3306"/>
    </row>
    <row r="3307" spans="1:11" x14ac:dyDescent="0.3">
      <c r="A3307"/>
      <c r="B3307"/>
      <c r="C3307"/>
      <c r="D3307"/>
      <c r="E3307"/>
      <c r="F3307"/>
      <c r="G3307"/>
      <c r="H3307"/>
      <c r="I3307"/>
      <c r="J3307"/>
      <c r="K3307"/>
    </row>
    <row r="3308" spans="1:11" x14ac:dyDescent="0.3">
      <c r="A3308"/>
      <c r="B3308"/>
      <c r="C3308"/>
      <c r="D3308"/>
      <c r="E3308"/>
      <c r="F3308"/>
      <c r="G3308"/>
      <c r="H3308"/>
      <c r="I3308"/>
      <c r="J3308"/>
      <c r="K3308"/>
    </row>
    <row r="3309" spans="1:11" x14ac:dyDescent="0.3">
      <c r="A3309"/>
      <c r="B3309"/>
      <c r="C3309"/>
      <c r="D3309"/>
      <c r="E3309"/>
      <c r="F3309"/>
      <c r="G3309"/>
      <c r="H3309"/>
      <c r="I3309"/>
      <c r="J3309"/>
      <c r="K3309"/>
    </row>
    <row r="3310" spans="1:11" x14ac:dyDescent="0.3">
      <c r="A3310"/>
      <c r="B3310"/>
      <c r="C3310"/>
      <c r="D3310"/>
      <c r="E3310"/>
      <c r="F3310"/>
      <c r="G3310"/>
      <c r="H3310"/>
      <c r="I3310"/>
      <c r="J3310"/>
      <c r="K3310"/>
    </row>
    <row r="3311" spans="1:11" x14ac:dyDescent="0.3">
      <c r="A3311"/>
      <c r="B3311"/>
      <c r="C3311"/>
      <c r="D3311"/>
      <c r="E3311"/>
      <c r="F3311"/>
      <c r="G3311"/>
      <c r="H3311"/>
      <c r="I3311"/>
      <c r="J3311"/>
      <c r="K3311"/>
    </row>
    <row r="3312" spans="1:11" x14ac:dyDescent="0.3">
      <c r="A3312"/>
      <c r="B3312"/>
      <c r="C3312"/>
      <c r="D3312"/>
      <c r="E3312"/>
      <c r="F3312"/>
      <c r="G3312"/>
      <c r="H3312"/>
      <c r="I3312"/>
      <c r="J3312"/>
      <c r="K3312"/>
    </row>
    <row r="3313" spans="1:11" x14ac:dyDescent="0.3">
      <c r="A3313"/>
      <c r="B3313"/>
      <c r="C3313"/>
      <c r="D3313"/>
      <c r="E3313"/>
      <c r="F3313"/>
      <c r="G3313"/>
      <c r="H3313"/>
      <c r="I3313"/>
      <c r="J3313"/>
      <c r="K3313"/>
    </row>
    <row r="3314" spans="1:11" x14ac:dyDescent="0.3">
      <c r="A3314"/>
      <c r="B3314"/>
      <c r="C3314"/>
      <c r="D3314"/>
      <c r="E3314"/>
      <c r="F3314"/>
      <c r="G3314"/>
      <c r="H3314"/>
      <c r="I3314"/>
      <c r="J3314"/>
      <c r="K3314"/>
    </row>
    <row r="3315" spans="1:11" x14ac:dyDescent="0.3">
      <c r="A3315"/>
      <c r="B3315"/>
      <c r="C3315"/>
      <c r="D3315"/>
      <c r="E3315"/>
      <c r="F3315"/>
      <c r="G3315"/>
      <c r="H3315"/>
      <c r="I3315"/>
      <c r="J3315"/>
      <c r="K3315"/>
    </row>
    <row r="3316" spans="1:11" x14ac:dyDescent="0.3">
      <c r="A3316"/>
      <c r="B3316"/>
      <c r="C3316"/>
      <c r="D3316"/>
      <c r="E3316"/>
      <c r="F3316"/>
      <c r="G3316"/>
      <c r="H3316"/>
      <c r="I3316"/>
      <c r="J3316"/>
      <c r="K3316"/>
    </row>
    <row r="3317" spans="1:11" x14ac:dyDescent="0.3">
      <c r="A3317"/>
      <c r="B3317"/>
      <c r="C3317"/>
      <c r="D3317"/>
      <c r="E3317"/>
      <c r="F3317"/>
      <c r="G3317"/>
      <c r="H3317"/>
      <c r="I3317"/>
      <c r="J3317"/>
      <c r="K3317"/>
    </row>
    <row r="3318" spans="1:11" x14ac:dyDescent="0.3">
      <c r="A3318"/>
      <c r="B3318"/>
      <c r="C3318"/>
      <c r="D3318"/>
      <c r="E3318"/>
      <c r="F3318"/>
      <c r="G3318"/>
      <c r="H3318"/>
      <c r="I3318"/>
      <c r="J3318"/>
      <c r="K3318"/>
    </row>
    <row r="3319" spans="1:11" x14ac:dyDescent="0.3">
      <c r="A3319"/>
      <c r="B3319"/>
      <c r="C3319"/>
      <c r="D3319"/>
      <c r="E3319"/>
      <c r="F3319"/>
      <c r="G3319"/>
      <c r="H3319"/>
      <c r="I3319"/>
      <c r="J3319"/>
      <c r="K3319"/>
    </row>
    <row r="3320" spans="1:11" x14ac:dyDescent="0.3">
      <c r="A3320"/>
      <c r="B3320"/>
      <c r="C3320"/>
      <c r="D3320"/>
      <c r="E3320"/>
      <c r="F3320"/>
      <c r="G3320"/>
      <c r="H3320"/>
      <c r="I3320"/>
      <c r="J3320"/>
      <c r="K3320"/>
    </row>
    <row r="3321" spans="1:11" x14ac:dyDescent="0.3">
      <c r="A3321"/>
      <c r="B3321"/>
      <c r="C3321"/>
      <c r="D3321"/>
      <c r="E3321"/>
      <c r="F3321"/>
      <c r="G3321"/>
      <c r="H3321"/>
      <c r="I3321"/>
      <c r="J3321"/>
      <c r="K3321"/>
    </row>
    <row r="3322" spans="1:11" x14ac:dyDescent="0.3">
      <c r="A3322"/>
      <c r="B3322"/>
      <c r="C3322"/>
      <c r="D3322"/>
      <c r="E3322"/>
      <c r="F3322"/>
      <c r="G3322"/>
      <c r="H3322"/>
      <c r="I3322"/>
      <c r="J3322"/>
      <c r="K3322"/>
    </row>
    <row r="3323" spans="1:11" x14ac:dyDescent="0.3">
      <c r="A3323"/>
      <c r="B3323"/>
      <c r="C3323"/>
      <c r="D3323"/>
      <c r="E3323"/>
      <c r="F3323"/>
      <c r="G3323"/>
      <c r="H3323"/>
      <c r="I3323"/>
      <c r="J3323"/>
      <c r="K3323"/>
    </row>
    <row r="3324" spans="1:11" x14ac:dyDescent="0.3">
      <c r="A3324"/>
      <c r="B3324"/>
      <c r="C3324"/>
      <c r="D3324"/>
      <c r="E3324"/>
      <c r="F3324"/>
      <c r="G3324"/>
      <c r="H3324"/>
      <c r="I3324"/>
      <c r="J3324"/>
      <c r="K3324"/>
    </row>
    <row r="3325" spans="1:11" x14ac:dyDescent="0.3">
      <c r="A3325"/>
      <c r="B3325"/>
      <c r="C3325"/>
      <c r="D3325"/>
      <c r="E3325"/>
      <c r="F3325"/>
      <c r="G3325"/>
      <c r="H3325"/>
      <c r="I3325"/>
      <c r="J3325"/>
      <c r="K3325"/>
    </row>
    <row r="3326" spans="1:11" x14ac:dyDescent="0.3">
      <c r="A3326"/>
      <c r="B3326"/>
      <c r="C3326"/>
      <c r="D3326"/>
      <c r="E3326"/>
      <c r="F3326"/>
      <c r="G3326"/>
      <c r="H3326"/>
      <c r="I3326"/>
      <c r="J3326"/>
      <c r="K3326"/>
    </row>
    <row r="3327" spans="1:11" x14ac:dyDescent="0.3">
      <c r="A3327"/>
      <c r="B3327"/>
      <c r="C3327"/>
      <c r="D3327"/>
      <c r="E3327"/>
      <c r="F3327"/>
      <c r="G3327"/>
      <c r="H3327"/>
      <c r="I3327"/>
      <c r="J3327"/>
      <c r="K3327"/>
    </row>
    <row r="3328" spans="1:11" x14ac:dyDescent="0.3">
      <c r="A3328"/>
      <c r="B3328"/>
      <c r="C3328"/>
      <c r="D3328"/>
      <c r="E3328"/>
      <c r="F3328"/>
      <c r="G3328"/>
      <c r="H3328"/>
      <c r="I3328"/>
      <c r="J3328"/>
      <c r="K3328"/>
    </row>
    <row r="3329" spans="1:11" x14ac:dyDescent="0.3">
      <c r="A3329"/>
      <c r="B3329"/>
      <c r="C3329"/>
      <c r="D3329"/>
      <c r="E3329"/>
      <c r="F3329"/>
      <c r="G3329"/>
      <c r="H3329"/>
      <c r="I3329"/>
      <c r="J3329"/>
      <c r="K3329"/>
    </row>
    <row r="3330" spans="1:11" x14ac:dyDescent="0.3">
      <c r="A3330"/>
      <c r="B3330"/>
      <c r="C3330"/>
      <c r="D3330"/>
      <c r="E3330"/>
      <c r="F3330"/>
      <c r="G3330"/>
      <c r="H3330"/>
      <c r="I3330"/>
      <c r="J3330"/>
      <c r="K3330"/>
    </row>
    <row r="3331" spans="1:11" x14ac:dyDescent="0.3">
      <c r="A3331"/>
      <c r="B3331"/>
      <c r="C3331"/>
      <c r="D3331"/>
      <c r="E3331"/>
      <c r="F3331"/>
      <c r="G3331"/>
      <c r="H3331"/>
      <c r="I3331"/>
      <c r="J3331"/>
      <c r="K3331"/>
    </row>
    <row r="3332" spans="1:11" x14ac:dyDescent="0.3">
      <c r="A3332"/>
      <c r="B3332"/>
      <c r="C3332"/>
      <c r="D3332"/>
      <c r="E3332"/>
      <c r="F3332"/>
      <c r="G3332"/>
      <c r="H3332"/>
      <c r="I3332"/>
      <c r="J3332"/>
      <c r="K3332"/>
    </row>
    <row r="3333" spans="1:11" x14ac:dyDescent="0.3">
      <c r="A3333"/>
      <c r="B3333"/>
      <c r="C3333"/>
      <c r="D3333"/>
      <c r="E3333"/>
      <c r="F3333"/>
      <c r="G3333"/>
      <c r="H3333"/>
      <c r="I3333"/>
      <c r="J3333"/>
      <c r="K3333"/>
    </row>
    <row r="3334" spans="1:11" x14ac:dyDescent="0.3">
      <c r="A3334"/>
      <c r="B3334"/>
      <c r="C3334"/>
      <c r="D3334"/>
      <c r="E3334"/>
      <c r="F3334"/>
      <c r="G3334"/>
      <c r="H3334"/>
      <c r="I3334"/>
      <c r="J3334"/>
      <c r="K3334"/>
    </row>
    <row r="3335" spans="1:11" x14ac:dyDescent="0.3">
      <c r="A3335"/>
      <c r="B3335"/>
      <c r="C3335"/>
      <c r="D3335"/>
      <c r="E3335"/>
      <c r="F3335"/>
      <c r="G3335"/>
      <c r="H3335"/>
      <c r="I3335"/>
      <c r="J3335"/>
      <c r="K3335"/>
    </row>
    <row r="3336" spans="1:11" x14ac:dyDescent="0.3">
      <c r="A3336"/>
      <c r="B3336"/>
      <c r="C3336"/>
      <c r="D3336"/>
      <c r="E3336"/>
      <c r="F3336"/>
      <c r="G3336"/>
      <c r="H3336"/>
      <c r="I3336"/>
      <c r="J3336"/>
      <c r="K3336"/>
    </row>
    <row r="3337" spans="1:11" x14ac:dyDescent="0.3">
      <c r="A3337"/>
      <c r="B3337"/>
      <c r="C3337"/>
      <c r="D3337"/>
      <c r="E3337"/>
      <c r="F3337"/>
      <c r="G3337"/>
      <c r="H3337"/>
      <c r="I3337"/>
      <c r="J3337"/>
      <c r="K3337"/>
    </row>
    <row r="3338" spans="1:11" x14ac:dyDescent="0.3">
      <c r="A3338"/>
      <c r="B3338"/>
      <c r="C3338"/>
      <c r="D3338"/>
      <c r="E3338"/>
      <c r="F3338"/>
      <c r="G3338"/>
      <c r="H3338"/>
      <c r="I3338"/>
      <c r="J3338"/>
      <c r="K3338"/>
    </row>
    <row r="3339" spans="1:11" x14ac:dyDescent="0.3">
      <c r="A3339"/>
      <c r="B3339"/>
      <c r="C3339"/>
      <c r="D3339"/>
      <c r="E3339"/>
      <c r="F3339"/>
      <c r="G3339"/>
      <c r="H3339"/>
      <c r="I3339"/>
      <c r="J3339"/>
      <c r="K3339"/>
    </row>
    <row r="3340" spans="1:11" x14ac:dyDescent="0.3">
      <c r="A3340"/>
      <c r="B3340"/>
      <c r="C3340"/>
      <c r="D3340"/>
      <c r="E3340"/>
      <c r="F3340"/>
      <c r="G3340"/>
      <c r="H3340"/>
      <c r="I3340"/>
      <c r="J3340"/>
      <c r="K3340"/>
    </row>
    <row r="3341" spans="1:11" x14ac:dyDescent="0.3">
      <c r="A3341"/>
      <c r="B3341"/>
      <c r="C3341"/>
      <c r="D3341"/>
      <c r="E3341"/>
      <c r="F3341"/>
      <c r="G3341"/>
      <c r="H3341"/>
      <c r="I3341"/>
      <c r="J3341"/>
      <c r="K3341"/>
    </row>
    <row r="3342" spans="1:11" x14ac:dyDescent="0.3">
      <c r="A3342"/>
      <c r="B3342"/>
      <c r="C3342"/>
      <c r="D3342"/>
      <c r="E3342"/>
      <c r="F3342"/>
      <c r="G3342"/>
      <c r="H3342"/>
      <c r="I3342"/>
      <c r="J3342"/>
      <c r="K3342"/>
    </row>
    <row r="3343" spans="1:11" x14ac:dyDescent="0.3">
      <c r="A3343"/>
      <c r="B3343"/>
      <c r="C3343"/>
      <c r="D3343"/>
      <c r="E3343"/>
      <c r="F3343"/>
      <c r="G3343"/>
      <c r="H3343"/>
      <c r="I3343"/>
      <c r="J3343"/>
      <c r="K3343"/>
    </row>
    <row r="3344" spans="1:11" x14ac:dyDescent="0.3">
      <c r="A3344"/>
      <c r="B3344"/>
      <c r="C3344"/>
      <c r="D3344"/>
      <c r="E3344"/>
      <c r="F3344"/>
      <c r="G3344"/>
      <c r="H3344"/>
      <c r="I3344"/>
      <c r="J3344"/>
      <c r="K3344"/>
    </row>
    <row r="3345" spans="1:11" x14ac:dyDescent="0.3">
      <c r="A3345"/>
      <c r="B3345"/>
      <c r="C3345"/>
      <c r="D3345"/>
      <c r="E3345"/>
      <c r="F3345"/>
      <c r="G3345"/>
      <c r="H3345"/>
      <c r="I3345"/>
      <c r="J3345"/>
      <c r="K3345"/>
    </row>
    <row r="3346" spans="1:11" x14ac:dyDescent="0.3">
      <c r="A3346"/>
      <c r="B3346"/>
      <c r="C3346"/>
      <c r="D3346"/>
      <c r="E3346"/>
      <c r="F3346"/>
      <c r="G3346"/>
      <c r="H3346"/>
      <c r="I3346"/>
      <c r="J3346"/>
      <c r="K3346"/>
    </row>
    <row r="3347" spans="1:11" x14ac:dyDescent="0.3">
      <c r="A3347"/>
      <c r="B3347"/>
      <c r="C3347"/>
      <c r="D3347"/>
      <c r="E3347"/>
      <c r="F3347"/>
      <c r="G3347"/>
      <c r="H3347"/>
      <c r="I3347"/>
      <c r="J3347"/>
      <c r="K3347"/>
    </row>
    <row r="3348" spans="1:11" x14ac:dyDescent="0.3">
      <c r="A3348"/>
      <c r="B3348"/>
      <c r="C3348"/>
      <c r="D3348"/>
      <c r="E3348"/>
      <c r="F3348"/>
      <c r="G3348"/>
      <c r="H3348"/>
      <c r="I3348"/>
      <c r="J3348"/>
      <c r="K3348"/>
    </row>
    <row r="3349" spans="1:11" x14ac:dyDescent="0.3">
      <c r="A3349"/>
      <c r="B3349"/>
      <c r="C3349"/>
      <c r="D3349"/>
      <c r="E3349"/>
      <c r="F3349"/>
      <c r="G3349"/>
      <c r="H3349"/>
      <c r="I3349"/>
      <c r="J3349"/>
      <c r="K3349"/>
    </row>
    <row r="3350" spans="1:11" x14ac:dyDescent="0.3">
      <c r="A3350"/>
      <c r="B3350"/>
      <c r="C3350"/>
      <c r="D3350"/>
      <c r="E3350"/>
      <c r="F3350"/>
      <c r="G3350"/>
      <c r="H3350"/>
      <c r="I3350"/>
      <c r="J3350"/>
      <c r="K3350"/>
    </row>
    <row r="3351" spans="1:11" x14ac:dyDescent="0.3">
      <c r="A3351"/>
      <c r="B3351"/>
      <c r="C3351"/>
      <c r="D3351"/>
      <c r="E3351"/>
      <c r="F3351"/>
      <c r="G3351"/>
      <c r="H3351"/>
      <c r="I3351"/>
      <c r="J3351"/>
      <c r="K3351"/>
    </row>
    <row r="3352" spans="1:11" x14ac:dyDescent="0.3">
      <c r="A3352"/>
      <c r="B3352"/>
      <c r="C3352"/>
      <c r="D3352"/>
      <c r="E3352"/>
      <c r="F3352"/>
      <c r="G3352"/>
      <c r="H3352"/>
      <c r="I3352"/>
      <c r="J3352"/>
      <c r="K3352"/>
    </row>
    <row r="3353" spans="1:11" x14ac:dyDescent="0.3">
      <c r="A3353"/>
      <c r="B3353"/>
      <c r="C3353"/>
      <c r="D3353"/>
      <c r="E3353"/>
      <c r="F3353"/>
      <c r="G3353"/>
      <c r="H3353"/>
      <c r="I3353"/>
      <c r="J3353"/>
      <c r="K3353"/>
    </row>
    <row r="3354" spans="1:11" x14ac:dyDescent="0.3">
      <c r="A3354"/>
      <c r="B3354"/>
      <c r="C3354"/>
      <c r="D3354"/>
      <c r="E3354"/>
      <c r="F3354"/>
      <c r="G3354"/>
      <c r="H3354"/>
      <c r="I3354"/>
      <c r="J3354"/>
      <c r="K3354"/>
    </row>
    <row r="3355" spans="1:11" x14ac:dyDescent="0.3">
      <c r="A3355"/>
      <c r="B3355"/>
      <c r="C3355"/>
      <c r="D3355"/>
      <c r="E3355"/>
      <c r="F3355"/>
      <c r="G3355"/>
      <c r="H3355"/>
      <c r="I3355"/>
      <c r="J3355"/>
      <c r="K3355"/>
    </row>
    <row r="3356" spans="1:11" x14ac:dyDescent="0.3">
      <c r="A3356"/>
      <c r="B3356"/>
      <c r="C3356"/>
      <c r="D3356"/>
      <c r="E3356"/>
      <c r="F3356"/>
      <c r="G3356"/>
      <c r="H3356"/>
      <c r="I3356"/>
      <c r="J3356"/>
      <c r="K3356"/>
    </row>
    <row r="3357" spans="1:11" x14ac:dyDescent="0.3">
      <c r="A3357"/>
      <c r="B3357"/>
      <c r="C3357"/>
      <c r="D3357"/>
      <c r="E3357"/>
      <c r="F3357"/>
      <c r="G3357"/>
      <c r="H3357"/>
      <c r="I3357"/>
      <c r="J3357"/>
      <c r="K3357"/>
    </row>
    <row r="3358" spans="1:11" x14ac:dyDescent="0.3">
      <c r="A3358"/>
      <c r="B3358"/>
      <c r="C3358"/>
      <c r="D3358"/>
      <c r="E3358"/>
      <c r="F3358"/>
      <c r="G3358"/>
      <c r="H3358"/>
      <c r="I3358"/>
      <c r="J3358"/>
      <c r="K3358"/>
    </row>
    <row r="3359" spans="1:11" x14ac:dyDescent="0.3">
      <c r="A3359"/>
      <c r="B3359"/>
      <c r="C3359"/>
      <c r="D3359"/>
      <c r="E3359"/>
      <c r="F3359"/>
      <c r="G3359"/>
      <c r="H3359"/>
      <c r="I3359"/>
      <c r="J3359"/>
      <c r="K3359"/>
    </row>
    <row r="3360" spans="1:11" x14ac:dyDescent="0.3">
      <c r="A3360"/>
      <c r="B3360"/>
      <c r="C3360"/>
      <c r="D3360"/>
      <c r="E3360"/>
      <c r="F3360"/>
      <c r="G3360"/>
      <c r="H3360"/>
      <c r="I3360"/>
      <c r="J3360"/>
      <c r="K3360"/>
    </row>
    <row r="3361" spans="1:11" x14ac:dyDescent="0.3">
      <c r="A3361"/>
      <c r="B3361"/>
      <c r="C3361"/>
      <c r="D3361"/>
      <c r="E3361"/>
      <c r="F3361"/>
      <c r="G3361"/>
      <c r="H3361"/>
      <c r="I3361"/>
      <c r="J3361"/>
      <c r="K3361"/>
    </row>
    <row r="3362" spans="1:11" x14ac:dyDescent="0.3">
      <c r="A3362"/>
      <c r="B3362"/>
      <c r="C3362"/>
      <c r="D3362"/>
      <c r="E3362"/>
      <c r="F3362"/>
      <c r="G3362"/>
      <c r="H3362"/>
      <c r="I3362"/>
      <c r="J3362"/>
      <c r="K3362"/>
    </row>
    <row r="3363" spans="1:11" x14ac:dyDescent="0.3">
      <c r="A3363"/>
      <c r="B3363"/>
      <c r="C3363"/>
      <c r="D3363"/>
      <c r="E3363"/>
      <c r="F3363"/>
      <c r="G3363"/>
      <c r="H3363"/>
      <c r="I3363"/>
      <c r="J3363"/>
      <c r="K3363"/>
    </row>
    <row r="3364" spans="1:11" x14ac:dyDescent="0.3">
      <c r="A3364"/>
      <c r="B3364"/>
      <c r="C3364"/>
      <c r="D3364"/>
      <c r="E3364"/>
      <c r="F3364"/>
      <c r="G3364"/>
      <c r="H3364"/>
      <c r="I3364"/>
      <c r="J3364"/>
      <c r="K3364"/>
    </row>
    <row r="3365" spans="1:11" x14ac:dyDescent="0.3">
      <c r="A3365"/>
      <c r="B3365"/>
      <c r="C3365"/>
      <c r="D3365"/>
      <c r="E3365"/>
      <c r="F3365"/>
      <c r="G3365"/>
      <c r="H3365"/>
      <c r="I3365"/>
      <c r="J3365"/>
      <c r="K3365"/>
    </row>
    <row r="3366" spans="1:11" x14ac:dyDescent="0.3">
      <c r="A3366"/>
      <c r="B3366"/>
      <c r="C3366"/>
      <c r="D3366"/>
      <c r="E3366"/>
      <c r="F3366"/>
      <c r="G3366"/>
      <c r="H3366"/>
      <c r="I3366"/>
      <c r="J3366"/>
      <c r="K3366"/>
    </row>
    <row r="3367" spans="1:11" x14ac:dyDescent="0.3">
      <c r="A3367"/>
      <c r="B3367"/>
      <c r="C3367"/>
      <c r="D3367"/>
      <c r="E3367"/>
      <c r="F3367"/>
      <c r="G3367"/>
      <c r="H3367"/>
      <c r="I3367"/>
      <c r="J3367"/>
      <c r="K3367"/>
    </row>
    <row r="3368" spans="1:11" x14ac:dyDescent="0.3">
      <c r="A3368"/>
      <c r="B3368"/>
      <c r="C3368"/>
      <c r="D3368"/>
      <c r="E3368"/>
      <c r="F3368"/>
      <c r="G3368"/>
      <c r="H3368"/>
      <c r="I3368"/>
      <c r="J3368"/>
      <c r="K3368"/>
    </row>
    <row r="3369" spans="1:11" x14ac:dyDescent="0.3">
      <c r="A3369"/>
      <c r="B3369"/>
      <c r="C3369"/>
      <c r="D3369"/>
      <c r="E3369"/>
      <c r="F3369"/>
      <c r="G3369"/>
      <c r="H3369"/>
      <c r="I3369"/>
      <c r="J3369"/>
      <c r="K3369"/>
    </row>
    <row r="3370" spans="1:11" x14ac:dyDescent="0.3">
      <c r="A3370"/>
      <c r="B3370"/>
      <c r="C3370"/>
      <c r="D3370"/>
      <c r="E3370"/>
      <c r="F3370"/>
      <c r="G3370"/>
      <c r="H3370"/>
      <c r="I3370"/>
      <c r="J3370"/>
      <c r="K3370"/>
    </row>
    <row r="3371" spans="1:11" x14ac:dyDescent="0.3">
      <c r="A3371"/>
      <c r="B3371"/>
      <c r="C3371"/>
      <c r="D3371"/>
      <c r="E3371"/>
      <c r="F3371"/>
      <c r="G3371"/>
      <c r="H3371"/>
      <c r="I3371"/>
      <c r="J3371"/>
      <c r="K3371"/>
    </row>
    <row r="3372" spans="1:11" x14ac:dyDescent="0.3">
      <c r="A3372"/>
      <c r="B3372"/>
      <c r="C3372"/>
      <c r="D3372"/>
      <c r="E3372"/>
      <c r="F3372"/>
      <c r="G3372"/>
      <c r="H3372"/>
      <c r="I3372"/>
      <c r="J3372"/>
      <c r="K3372"/>
    </row>
    <row r="3373" spans="1:11" x14ac:dyDescent="0.3">
      <c r="A3373"/>
      <c r="B3373"/>
      <c r="C3373"/>
      <c r="D3373"/>
      <c r="E3373"/>
      <c r="F3373"/>
      <c r="G3373"/>
      <c r="H3373"/>
      <c r="I3373"/>
      <c r="J3373"/>
      <c r="K3373"/>
    </row>
    <row r="3374" spans="1:11" x14ac:dyDescent="0.3">
      <c r="A3374"/>
      <c r="B3374"/>
      <c r="C3374"/>
      <c r="D3374"/>
      <c r="E3374"/>
      <c r="F3374"/>
      <c r="G3374"/>
      <c r="H3374"/>
      <c r="I3374"/>
      <c r="J3374"/>
      <c r="K3374"/>
    </row>
    <row r="3375" spans="1:11" x14ac:dyDescent="0.3">
      <c r="A3375"/>
      <c r="B3375"/>
      <c r="C3375"/>
      <c r="D3375"/>
      <c r="E3375"/>
      <c r="F3375"/>
      <c r="G3375"/>
      <c r="H3375"/>
      <c r="I3375"/>
      <c r="J3375"/>
      <c r="K3375"/>
    </row>
    <row r="3376" spans="1:11" x14ac:dyDescent="0.3">
      <c r="A3376"/>
      <c r="B3376"/>
      <c r="C3376"/>
      <c r="D3376"/>
      <c r="E3376"/>
      <c r="F3376"/>
      <c r="G3376"/>
      <c r="H3376"/>
      <c r="I3376"/>
      <c r="J3376"/>
      <c r="K3376"/>
    </row>
    <row r="3377" spans="1:11" x14ac:dyDescent="0.3">
      <c r="A3377"/>
      <c r="B3377"/>
      <c r="C3377"/>
      <c r="D3377"/>
      <c r="E3377"/>
      <c r="F3377"/>
      <c r="G3377"/>
      <c r="H3377"/>
      <c r="I3377"/>
      <c r="J3377"/>
      <c r="K3377"/>
    </row>
    <row r="3378" spans="1:11" x14ac:dyDescent="0.3">
      <c r="A3378"/>
      <c r="B3378"/>
      <c r="C3378"/>
      <c r="D3378"/>
      <c r="E3378"/>
      <c r="F3378"/>
      <c r="G3378"/>
      <c r="H3378"/>
      <c r="I3378"/>
      <c r="J3378"/>
      <c r="K3378"/>
    </row>
    <row r="3379" spans="1:11" x14ac:dyDescent="0.3">
      <c r="A3379"/>
      <c r="B3379"/>
      <c r="C3379"/>
      <c r="D3379"/>
      <c r="E3379"/>
      <c r="F3379"/>
      <c r="G3379"/>
      <c r="H3379"/>
      <c r="I3379"/>
      <c r="J3379"/>
      <c r="K3379"/>
    </row>
    <row r="3380" spans="1:11" x14ac:dyDescent="0.3">
      <c r="A3380"/>
      <c r="B3380"/>
      <c r="C3380"/>
      <c r="D3380"/>
      <c r="E3380"/>
      <c r="F3380"/>
      <c r="G3380"/>
      <c r="H3380"/>
      <c r="I3380"/>
      <c r="J3380"/>
      <c r="K3380"/>
    </row>
    <row r="3381" spans="1:11" x14ac:dyDescent="0.3">
      <c r="A3381"/>
      <c r="B3381"/>
      <c r="C3381"/>
      <c r="D3381"/>
      <c r="E3381"/>
      <c r="F3381"/>
      <c r="G3381"/>
      <c r="H3381"/>
      <c r="I3381"/>
      <c r="J3381"/>
      <c r="K3381"/>
    </row>
    <row r="3382" spans="1:11" x14ac:dyDescent="0.3">
      <c r="A3382"/>
      <c r="B3382"/>
      <c r="C3382"/>
      <c r="D3382"/>
      <c r="E3382"/>
      <c r="F3382"/>
      <c r="G3382"/>
      <c r="H3382"/>
      <c r="I3382"/>
      <c r="J3382"/>
      <c r="K3382"/>
    </row>
    <row r="3383" spans="1:11" x14ac:dyDescent="0.3">
      <c r="A3383"/>
      <c r="B3383"/>
      <c r="C3383"/>
      <c r="D3383"/>
      <c r="E3383"/>
      <c r="F3383"/>
      <c r="G3383"/>
      <c r="H3383"/>
      <c r="I3383"/>
      <c r="J3383"/>
      <c r="K3383"/>
    </row>
    <row r="3384" spans="1:11" x14ac:dyDescent="0.3">
      <c r="A3384"/>
      <c r="B3384"/>
      <c r="C3384"/>
      <c r="D3384"/>
      <c r="E3384"/>
      <c r="F3384"/>
      <c r="G3384"/>
      <c r="H3384"/>
      <c r="I3384"/>
      <c r="J3384"/>
      <c r="K3384"/>
    </row>
    <row r="3385" spans="1:11" x14ac:dyDescent="0.3">
      <c r="A3385"/>
      <c r="B3385"/>
      <c r="C3385"/>
      <c r="D3385"/>
      <c r="E3385"/>
      <c r="F3385"/>
      <c r="G3385"/>
      <c r="H3385"/>
      <c r="I3385"/>
      <c r="J3385"/>
      <c r="K3385"/>
    </row>
    <row r="3386" spans="1:11" x14ac:dyDescent="0.3">
      <c r="A3386"/>
      <c r="B3386"/>
      <c r="C3386"/>
      <c r="D3386"/>
      <c r="E3386"/>
      <c r="F3386"/>
      <c r="G3386"/>
      <c r="H3386"/>
      <c r="I3386"/>
      <c r="J3386"/>
      <c r="K3386"/>
    </row>
    <row r="3387" spans="1:11" x14ac:dyDescent="0.3">
      <c r="A3387"/>
      <c r="B3387"/>
      <c r="C3387"/>
      <c r="D3387"/>
      <c r="E3387"/>
      <c r="F3387"/>
      <c r="G3387"/>
      <c r="H3387"/>
      <c r="I3387"/>
      <c r="J3387"/>
      <c r="K3387"/>
    </row>
    <row r="3388" spans="1:11" x14ac:dyDescent="0.3">
      <c r="A3388"/>
      <c r="B3388"/>
      <c r="C3388"/>
      <c r="D3388"/>
      <c r="E3388"/>
      <c r="F3388"/>
      <c r="G3388"/>
      <c r="H3388"/>
      <c r="I3388"/>
      <c r="J3388"/>
      <c r="K3388"/>
    </row>
    <row r="3389" spans="1:11" x14ac:dyDescent="0.3">
      <c r="A3389"/>
      <c r="B3389"/>
      <c r="C3389"/>
      <c r="D3389"/>
      <c r="E3389"/>
      <c r="F3389"/>
      <c r="G3389"/>
      <c r="H3389"/>
      <c r="I3389"/>
      <c r="J3389"/>
      <c r="K3389"/>
    </row>
    <row r="3390" spans="1:11" x14ac:dyDescent="0.3">
      <c r="A3390"/>
      <c r="B3390"/>
      <c r="C3390"/>
      <c r="D3390"/>
      <c r="E3390"/>
      <c r="F3390"/>
      <c r="G3390"/>
      <c r="H3390"/>
      <c r="I3390"/>
      <c r="J3390"/>
      <c r="K3390"/>
    </row>
    <row r="3391" spans="1:11" x14ac:dyDescent="0.3">
      <c r="A3391"/>
      <c r="B3391"/>
      <c r="C3391"/>
      <c r="D3391"/>
      <c r="E3391"/>
      <c r="F3391"/>
      <c r="G3391"/>
      <c r="H3391"/>
      <c r="I3391"/>
      <c r="J3391"/>
      <c r="K3391"/>
    </row>
    <row r="3392" spans="1:11" x14ac:dyDescent="0.3">
      <c r="A3392"/>
      <c r="B3392"/>
      <c r="C3392"/>
      <c r="D3392"/>
      <c r="E3392"/>
      <c r="F3392"/>
      <c r="G3392"/>
      <c r="H3392"/>
      <c r="I3392"/>
      <c r="J3392"/>
      <c r="K3392"/>
    </row>
    <row r="3393" spans="1:11" x14ac:dyDescent="0.3">
      <c r="A3393"/>
      <c r="B3393"/>
      <c r="C3393"/>
      <c r="D3393"/>
      <c r="E3393"/>
      <c r="F3393"/>
      <c r="G3393"/>
      <c r="H3393"/>
      <c r="I3393"/>
      <c r="J3393"/>
      <c r="K3393"/>
    </row>
    <row r="3394" spans="1:11" x14ac:dyDescent="0.3">
      <c r="A3394"/>
      <c r="B3394"/>
      <c r="C3394"/>
      <c r="D3394"/>
      <c r="E3394"/>
      <c r="F3394"/>
      <c r="G3394"/>
      <c r="H3394"/>
      <c r="I3394"/>
      <c r="J3394"/>
      <c r="K3394"/>
    </row>
    <row r="3395" spans="1:11" x14ac:dyDescent="0.3">
      <c r="A3395"/>
      <c r="B3395"/>
      <c r="C3395"/>
      <c r="D3395"/>
      <c r="E3395"/>
      <c r="F3395"/>
      <c r="G3395"/>
      <c r="H3395"/>
      <c r="I3395"/>
      <c r="J3395"/>
      <c r="K3395"/>
    </row>
    <row r="3396" spans="1:11" x14ac:dyDescent="0.3">
      <c r="A3396"/>
      <c r="B3396"/>
      <c r="C3396"/>
      <c r="D3396"/>
      <c r="E3396"/>
      <c r="F3396"/>
      <c r="G3396"/>
      <c r="H3396"/>
      <c r="I3396"/>
      <c r="J3396"/>
      <c r="K3396"/>
    </row>
    <row r="3397" spans="1:11" x14ac:dyDescent="0.3">
      <c r="A3397"/>
      <c r="B3397"/>
      <c r="C3397"/>
      <c r="D3397"/>
      <c r="E3397"/>
      <c r="F3397"/>
      <c r="G3397"/>
      <c r="H3397"/>
      <c r="I3397"/>
      <c r="J3397"/>
      <c r="K3397"/>
    </row>
    <row r="3398" spans="1:11" x14ac:dyDescent="0.3">
      <c r="A3398"/>
      <c r="B3398"/>
      <c r="C3398"/>
      <c r="D3398"/>
      <c r="E3398"/>
      <c r="F3398"/>
      <c r="G3398"/>
      <c r="H3398"/>
      <c r="I3398"/>
      <c r="J3398"/>
      <c r="K3398"/>
    </row>
    <row r="3399" spans="1:11" x14ac:dyDescent="0.3">
      <c r="A3399"/>
      <c r="B3399"/>
      <c r="C3399"/>
      <c r="D3399"/>
      <c r="E3399"/>
      <c r="F3399"/>
      <c r="G3399"/>
      <c r="H3399"/>
      <c r="I3399"/>
      <c r="J3399"/>
      <c r="K3399"/>
    </row>
    <row r="3400" spans="1:11" x14ac:dyDescent="0.3">
      <c r="A3400"/>
      <c r="B3400"/>
      <c r="C3400"/>
      <c r="D3400"/>
      <c r="E3400"/>
      <c r="F3400"/>
      <c r="G3400"/>
      <c r="H3400"/>
      <c r="I3400"/>
      <c r="J3400"/>
      <c r="K3400"/>
    </row>
    <row r="3401" spans="1:11" x14ac:dyDescent="0.3">
      <c r="A3401"/>
      <c r="B3401"/>
      <c r="C3401"/>
      <c r="D3401"/>
      <c r="E3401"/>
      <c r="F3401"/>
      <c r="G3401"/>
      <c r="H3401"/>
      <c r="I3401"/>
      <c r="J3401"/>
      <c r="K3401"/>
    </row>
    <row r="3402" spans="1:11" x14ac:dyDescent="0.3">
      <c r="A3402"/>
      <c r="B3402"/>
      <c r="C3402"/>
      <c r="D3402"/>
      <c r="E3402"/>
      <c r="F3402"/>
      <c r="G3402"/>
      <c r="H3402"/>
      <c r="I3402"/>
      <c r="J3402"/>
      <c r="K3402"/>
    </row>
    <row r="3403" spans="1:11" x14ac:dyDescent="0.3">
      <c r="A3403"/>
      <c r="B3403"/>
      <c r="C3403"/>
      <c r="D3403"/>
      <c r="E3403"/>
      <c r="F3403"/>
      <c r="G3403"/>
      <c r="H3403"/>
      <c r="I3403"/>
      <c r="J3403"/>
      <c r="K3403"/>
    </row>
    <row r="3404" spans="1:11" x14ac:dyDescent="0.3">
      <c r="A3404"/>
      <c r="B3404"/>
      <c r="C3404"/>
      <c r="D3404"/>
      <c r="E3404"/>
      <c r="F3404"/>
      <c r="G3404"/>
      <c r="H3404"/>
      <c r="I3404"/>
      <c r="J3404"/>
      <c r="K3404"/>
    </row>
    <row r="3405" spans="1:11" x14ac:dyDescent="0.3">
      <c r="A3405"/>
      <c r="B3405"/>
      <c r="C3405"/>
      <c r="D3405"/>
      <c r="E3405"/>
      <c r="F3405"/>
      <c r="G3405"/>
      <c r="H3405"/>
      <c r="I3405"/>
      <c r="J3405"/>
      <c r="K3405"/>
    </row>
    <row r="3406" spans="1:11" x14ac:dyDescent="0.3">
      <c r="A3406"/>
      <c r="B3406"/>
      <c r="C3406"/>
      <c r="D3406"/>
      <c r="E3406"/>
      <c r="F3406"/>
      <c r="G3406"/>
      <c r="H3406"/>
      <c r="I3406"/>
      <c r="J3406"/>
      <c r="K3406"/>
    </row>
    <row r="3407" spans="1:11" x14ac:dyDescent="0.3">
      <c r="A3407"/>
      <c r="B3407"/>
      <c r="C3407"/>
      <c r="D3407"/>
      <c r="E3407"/>
      <c r="F3407"/>
      <c r="G3407"/>
      <c r="H3407"/>
      <c r="I3407"/>
      <c r="J3407"/>
      <c r="K3407"/>
    </row>
    <row r="3408" spans="1:11" x14ac:dyDescent="0.3">
      <c r="A3408"/>
      <c r="B3408"/>
      <c r="C3408"/>
      <c r="D3408"/>
      <c r="E3408"/>
      <c r="F3408"/>
      <c r="G3408"/>
      <c r="H3408"/>
      <c r="I3408"/>
      <c r="J3408"/>
      <c r="K3408"/>
    </row>
    <row r="3409" spans="1:11" x14ac:dyDescent="0.3">
      <c r="A3409"/>
      <c r="B3409"/>
      <c r="C3409"/>
      <c r="D3409"/>
      <c r="E3409"/>
      <c r="F3409"/>
      <c r="G3409"/>
      <c r="H3409"/>
      <c r="I3409"/>
      <c r="J3409"/>
      <c r="K3409"/>
    </row>
    <row r="3410" spans="1:11" x14ac:dyDescent="0.3">
      <c r="A3410"/>
      <c r="B3410"/>
      <c r="C3410"/>
      <c r="D3410"/>
      <c r="E3410"/>
      <c r="F3410"/>
      <c r="G3410"/>
      <c r="H3410"/>
      <c r="I3410"/>
      <c r="J3410"/>
      <c r="K3410"/>
    </row>
    <row r="3411" spans="1:11" x14ac:dyDescent="0.3">
      <c r="A3411"/>
      <c r="B3411"/>
      <c r="C3411"/>
      <c r="D3411"/>
      <c r="E3411"/>
      <c r="F3411"/>
      <c r="G3411"/>
      <c r="H3411"/>
      <c r="I3411"/>
      <c r="J3411"/>
      <c r="K3411"/>
    </row>
    <row r="3412" spans="1:11" x14ac:dyDescent="0.3">
      <c r="A3412"/>
      <c r="B3412"/>
      <c r="C3412"/>
      <c r="D3412"/>
      <c r="E3412"/>
      <c r="F3412"/>
      <c r="G3412"/>
      <c r="H3412"/>
      <c r="I3412"/>
      <c r="J3412"/>
      <c r="K3412"/>
    </row>
    <row r="3413" spans="1:11" x14ac:dyDescent="0.3">
      <c r="A3413"/>
      <c r="B3413"/>
      <c r="C3413"/>
      <c r="D3413"/>
      <c r="E3413"/>
      <c r="F3413"/>
      <c r="G3413"/>
      <c r="H3413"/>
      <c r="I3413"/>
      <c r="J3413"/>
      <c r="K3413"/>
    </row>
    <row r="3414" spans="1:11" x14ac:dyDescent="0.3">
      <c r="A3414"/>
      <c r="B3414"/>
      <c r="C3414"/>
      <c r="D3414"/>
      <c r="E3414"/>
      <c r="F3414"/>
      <c r="G3414"/>
      <c r="H3414"/>
      <c r="I3414"/>
      <c r="J3414"/>
      <c r="K3414"/>
    </row>
    <row r="3415" spans="1:11" x14ac:dyDescent="0.3">
      <c r="A3415"/>
      <c r="B3415"/>
      <c r="C3415"/>
      <c r="D3415"/>
      <c r="E3415"/>
      <c r="F3415"/>
      <c r="G3415"/>
      <c r="H3415"/>
      <c r="I3415"/>
      <c r="J3415"/>
      <c r="K3415"/>
    </row>
    <row r="3416" spans="1:11" x14ac:dyDescent="0.3">
      <c r="A3416"/>
      <c r="B3416"/>
      <c r="C3416"/>
      <c r="D3416"/>
      <c r="E3416"/>
      <c r="F3416"/>
      <c r="G3416"/>
      <c r="H3416"/>
      <c r="I3416"/>
      <c r="J3416"/>
      <c r="K3416"/>
    </row>
    <row r="3417" spans="1:11" x14ac:dyDescent="0.3">
      <c r="A3417"/>
      <c r="B3417"/>
      <c r="C3417"/>
      <c r="D3417"/>
      <c r="E3417"/>
      <c r="F3417"/>
      <c r="G3417"/>
      <c r="H3417"/>
      <c r="I3417"/>
      <c r="J3417"/>
      <c r="K3417"/>
    </row>
    <row r="3418" spans="1:11" x14ac:dyDescent="0.3">
      <c r="A3418"/>
      <c r="B3418"/>
      <c r="C3418"/>
      <c r="D3418"/>
      <c r="E3418"/>
      <c r="F3418"/>
      <c r="G3418"/>
      <c r="H3418"/>
      <c r="I3418"/>
      <c r="J3418"/>
      <c r="K3418"/>
    </row>
    <row r="3419" spans="1:11" x14ac:dyDescent="0.3">
      <c r="A3419"/>
      <c r="B3419"/>
      <c r="C3419"/>
      <c r="D3419"/>
      <c r="E3419"/>
      <c r="F3419"/>
      <c r="G3419"/>
      <c r="H3419"/>
      <c r="I3419"/>
      <c r="J3419"/>
      <c r="K3419"/>
    </row>
    <row r="3420" spans="1:11" x14ac:dyDescent="0.3">
      <c r="A3420"/>
      <c r="B3420"/>
      <c r="C3420"/>
      <c r="D3420"/>
      <c r="E3420"/>
      <c r="F3420"/>
      <c r="G3420"/>
      <c r="H3420"/>
      <c r="I3420"/>
      <c r="J3420"/>
      <c r="K3420"/>
    </row>
    <row r="3421" spans="1:11" x14ac:dyDescent="0.3">
      <c r="A3421"/>
      <c r="B3421"/>
      <c r="C3421"/>
      <c r="D3421"/>
      <c r="E3421"/>
      <c r="F3421"/>
      <c r="G3421"/>
      <c r="H3421"/>
      <c r="I3421"/>
      <c r="J3421"/>
      <c r="K3421"/>
    </row>
    <row r="3422" spans="1:11" x14ac:dyDescent="0.3">
      <c r="A3422"/>
      <c r="B3422"/>
      <c r="C3422"/>
      <c r="D3422"/>
      <c r="E3422"/>
      <c r="F3422"/>
      <c r="G3422"/>
      <c r="H3422"/>
      <c r="I3422"/>
      <c r="J3422"/>
      <c r="K3422"/>
    </row>
    <row r="3423" spans="1:11" x14ac:dyDescent="0.3">
      <c r="A3423"/>
      <c r="B3423"/>
      <c r="C3423"/>
      <c r="D3423"/>
      <c r="E3423"/>
      <c r="F3423"/>
      <c r="G3423"/>
      <c r="H3423"/>
      <c r="I3423"/>
      <c r="J3423"/>
      <c r="K3423"/>
    </row>
    <row r="3424" spans="1:11" x14ac:dyDescent="0.3">
      <c r="A3424"/>
      <c r="B3424"/>
      <c r="C3424"/>
      <c r="D3424"/>
      <c r="E3424"/>
      <c r="F3424"/>
      <c r="G3424"/>
      <c r="H3424"/>
      <c r="I3424"/>
      <c r="J3424"/>
      <c r="K3424"/>
    </row>
    <row r="3425" spans="1:11" x14ac:dyDescent="0.3">
      <c r="A3425"/>
      <c r="B3425"/>
      <c r="C3425"/>
      <c r="D3425"/>
      <c r="E3425"/>
      <c r="F3425"/>
      <c r="G3425"/>
      <c r="H3425"/>
      <c r="I3425"/>
      <c r="J3425"/>
      <c r="K3425"/>
    </row>
    <row r="3426" spans="1:11" x14ac:dyDescent="0.3">
      <c r="A3426"/>
      <c r="B3426"/>
      <c r="C3426"/>
      <c r="D3426"/>
      <c r="E3426"/>
      <c r="F3426"/>
      <c r="G3426"/>
      <c r="H3426"/>
      <c r="I3426"/>
      <c r="J3426"/>
      <c r="K3426"/>
    </row>
    <row r="3427" spans="1:11" x14ac:dyDescent="0.3">
      <c r="A3427"/>
      <c r="B3427"/>
      <c r="C3427"/>
      <c r="D3427"/>
      <c r="E3427"/>
      <c r="F3427"/>
      <c r="G3427"/>
      <c r="H3427"/>
      <c r="I3427"/>
      <c r="J3427"/>
      <c r="K3427"/>
    </row>
    <row r="3428" spans="1:11" x14ac:dyDescent="0.3">
      <c r="A3428"/>
      <c r="B3428"/>
      <c r="C3428"/>
      <c r="D3428"/>
      <c r="E3428"/>
      <c r="F3428"/>
      <c r="G3428"/>
      <c r="H3428"/>
      <c r="I3428"/>
      <c r="J3428"/>
      <c r="K3428"/>
    </row>
    <row r="3429" spans="1:11" x14ac:dyDescent="0.3">
      <c r="A3429"/>
      <c r="B3429"/>
      <c r="C3429"/>
      <c r="D3429"/>
      <c r="E3429"/>
      <c r="F3429"/>
      <c r="G3429"/>
      <c r="H3429"/>
      <c r="I3429"/>
      <c r="J3429"/>
      <c r="K3429"/>
    </row>
    <row r="3430" spans="1:11" x14ac:dyDescent="0.3">
      <c r="A3430"/>
      <c r="B3430"/>
      <c r="C3430"/>
      <c r="D3430"/>
      <c r="E3430"/>
      <c r="F3430"/>
      <c r="G3430"/>
      <c r="H3430"/>
      <c r="I3430"/>
      <c r="J3430"/>
      <c r="K3430"/>
    </row>
    <row r="3431" spans="1:11" x14ac:dyDescent="0.3">
      <c r="A3431"/>
      <c r="B3431"/>
      <c r="C3431"/>
      <c r="D3431"/>
      <c r="E3431"/>
      <c r="F3431"/>
      <c r="G3431"/>
      <c r="H3431"/>
      <c r="I3431"/>
      <c r="J3431"/>
      <c r="K3431"/>
    </row>
    <row r="3432" spans="1:11" x14ac:dyDescent="0.3">
      <c r="A3432"/>
      <c r="B3432"/>
      <c r="C3432"/>
      <c r="D3432"/>
      <c r="E3432"/>
      <c r="F3432"/>
      <c r="G3432"/>
      <c r="H3432"/>
      <c r="I3432"/>
      <c r="J3432"/>
      <c r="K3432"/>
    </row>
    <row r="3433" spans="1:11" x14ac:dyDescent="0.3">
      <c r="A3433"/>
      <c r="B3433"/>
      <c r="C3433"/>
      <c r="D3433"/>
      <c r="E3433"/>
      <c r="F3433"/>
      <c r="G3433"/>
      <c r="H3433"/>
      <c r="I3433"/>
      <c r="J3433"/>
      <c r="K3433"/>
    </row>
    <row r="3434" spans="1:11" x14ac:dyDescent="0.3">
      <c r="A3434"/>
      <c r="B3434"/>
      <c r="C3434"/>
      <c r="D3434"/>
      <c r="E3434"/>
      <c r="F3434"/>
      <c r="G3434"/>
      <c r="H3434"/>
      <c r="I3434"/>
      <c r="J3434"/>
      <c r="K3434"/>
    </row>
    <row r="3435" spans="1:11" x14ac:dyDescent="0.3">
      <c r="A3435"/>
      <c r="B3435"/>
      <c r="C3435"/>
      <c r="D3435"/>
      <c r="E3435"/>
      <c r="F3435"/>
      <c r="G3435"/>
      <c r="H3435"/>
      <c r="I3435"/>
      <c r="J3435"/>
      <c r="K3435"/>
    </row>
    <row r="3436" spans="1:11" x14ac:dyDescent="0.3">
      <c r="A3436"/>
      <c r="B3436"/>
      <c r="C3436"/>
      <c r="D3436"/>
      <c r="E3436"/>
      <c r="F3436"/>
      <c r="G3436"/>
      <c r="H3436"/>
      <c r="I3436"/>
      <c r="J3436"/>
      <c r="K3436"/>
    </row>
    <row r="3437" spans="1:11" x14ac:dyDescent="0.3">
      <c r="A3437"/>
      <c r="B3437"/>
      <c r="C3437"/>
      <c r="D3437"/>
      <c r="E3437"/>
      <c r="F3437"/>
      <c r="G3437"/>
      <c r="H3437"/>
      <c r="I3437"/>
      <c r="J3437"/>
      <c r="K3437"/>
    </row>
    <row r="3438" spans="1:11" x14ac:dyDescent="0.3">
      <c r="A3438"/>
      <c r="B3438"/>
      <c r="C3438"/>
      <c r="D3438"/>
      <c r="E3438"/>
      <c r="F3438"/>
      <c r="G3438"/>
      <c r="H3438"/>
      <c r="I3438"/>
      <c r="J3438"/>
      <c r="K3438"/>
    </row>
    <row r="3439" spans="1:11" x14ac:dyDescent="0.3">
      <c r="A3439"/>
      <c r="B3439"/>
      <c r="C3439"/>
      <c r="D3439"/>
      <c r="E3439"/>
      <c r="F3439"/>
      <c r="G3439"/>
      <c r="H3439"/>
      <c r="I3439"/>
      <c r="J3439"/>
      <c r="K3439"/>
    </row>
    <row r="3440" spans="1:11" x14ac:dyDescent="0.3">
      <c r="A3440"/>
      <c r="B3440"/>
      <c r="C3440"/>
      <c r="D3440"/>
      <c r="E3440"/>
      <c r="F3440"/>
      <c r="G3440"/>
      <c r="H3440"/>
      <c r="I3440"/>
      <c r="J3440"/>
      <c r="K3440"/>
    </row>
    <row r="3441" spans="1:11" x14ac:dyDescent="0.3">
      <c r="A3441"/>
      <c r="B3441"/>
      <c r="C3441"/>
      <c r="D3441"/>
      <c r="E3441"/>
      <c r="F3441"/>
      <c r="G3441"/>
      <c r="H3441"/>
      <c r="I3441"/>
      <c r="J3441"/>
      <c r="K3441"/>
    </row>
    <row r="3442" spans="1:11" x14ac:dyDescent="0.3">
      <c r="A3442"/>
      <c r="B3442"/>
      <c r="C3442"/>
      <c r="D3442"/>
      <c r="E3442"/>
      <c r="F3442"/>
      <c r="G3442"/>
      <c r="H3442"/>
      <c r="I3442"/>
      <c r="J3442"/>
      <c r="K3442"/>
    </row>
    <row r="3443" spans="1:11" x14ac:dyDescent="0.3">
      <c r="A3443"/>
      <c r="B3443"/>
      <c r="C3443"/>
      <c r="D3443"/>
      <c r="E3443"/>
      <c r="F3443"/>
      <c r="G3443"/>
      <c r="H3443"/>
      <c r="I3443"/>
      <c r="J3443"/>
      <c r="K3443"/>
    </row>
    <row r="3444" spans="1:11" x14ac:dyDescent="0.3">
      <c r="A3444"/>
      <c r="B3444"/>
      <c r="C3444"/>
      <c r="D3444"/>
      <c r="E3444"/>
      <c r="F3444"/>
      <c r="G3444"/>
      <c r="H3444"/>
      <c r="I3444"/>
      <c r="J3444"/>
      <c r="K3444"/>
    </row>
    <row r="3445" spans="1:11" x14ac:dyDescent="0.3">
      <c r="A3445"/>
      <c r="B3445"/>
      <c r="C3445"/>
      <c r="D3445"/>
      <c r="E3445"/>
      <c r="F3445"/>
      <c r="G3445"/>
      <c r="H3445"/>
      <c r="I3445"/>
      <c r="J3445"/>
      <c r="K3445"/>
    </row>
    <row r="3446" spans="1:11" x14ac:dyDescent="0.3">
      <c r="A3446"/>
      <c r="B3446"/>
      <c r="C3446"/>
      <c r="D3446"/>
      <c r="E3446"/>
      <c r="F3446"/>
      <c r="G3446"/>
      <c r="H3446"/>
      <c r="I3446"/>
      <c r="J3446"/>
      <c r="K3446"/>
    </row>
    <row r="3447" spans="1:11" x14ac:dyDescent="0.3">
      <c r="A3447"/>
      <c r="B3447"/>
      <c r="C3447"/>
      <c r="D3447"/>
      <c r="E3447"/>
      <c r="F3447"/>
      <c r="G3447"/>
      <c r="H3447"/>
      <c r="I3447"/>
      <c r="J3447"/>
      <c r="K3447"/>
    </row>
    <row r="3448" spans="1:11" x14ac:dyDescent="0.3">
      <c r="A3448"/>
      <c r="B3448"/>
      <c r="C3448"/>
      <c r="D3448"/>
      <c r="E3448"/>
      <c r="F3448"/>
      <c r="G3448"/>
      <c r="H3448"/>
      <c r="I3448"/>
      <c r="J3448"/>
      <c r="K3448"/>
    </row>
    <row r="3449" spans="1:11" x14ac:dyDescent="0.3">
      <c r="A3449"/>
      <c r="B3449"/>
      <c r="C3449"/>
      <c r="D3449"/>
      <c r="E3449"/>
      <c r="F3449"/>
      <c r="G3449"/>
      <c r="H3449"/>
      <c r="I3449"/>
      <c r="J3449"/>
      <c r="K3449"/>
    </row>
    <row r="3450" spans="1:11" x14ac:dyDescent="0.3">
      <c r="A3450"/>
      <c r="B3450"/>
      <c r="C3450"/>
      <c r="D3450"/>
      <c r="E3450"/>
      <c r="F3450"/>
      <c r="G3450"/>
      <c r="H3450"/>
      <c r="I3450"/>
      <c r="J3450"/>
      <c r="K3450"/>
    </row>
    <row r="3451" spans="1:11" x14ac:dyDescent="0.3">
      <c r="A3451"/>
      <c r="B3451"/>
      <c r="C3451"/>
      <c r="D3451"/>
      <c r="E3451"/>
      <c r="F3451"/>
      <c r="G3451"/>
      <c r="H3451"/>
      <c r="I3451"/>
      <c r="J3451"/>
      <c r="K3451"/>
    </row>
    <row r="3452" spans="1:11" x14ac:dyDescent="0.3">
      <c r="A3452"/>
      <c r="B3452"/>
      <c r="C3452"/>
      <c r="D3452"/>
      <c r="E3452"/>
      <c r="F3452"/>
      <c r="G3452"/>
      <c r="H3452"/>
      <c r="I3452"/>
      <c r="J3452"/>
      <c r="K3452"/>
    </row>
    <row r="3453" spans="1:11" x14ac:dyDescent="0.3">
      <c r="A3453"/>
      <c r="B3453"/>
      <c r="C3453"/>
      <c r="D3453"/>
      <c r="E3453"/>
      <c r="F3453"/>
      <c r="G3453"/>
      <c r="H3453"/>
      <c r="I3453"/>
      <c r="J3453"/>
      <c r="K3453"/>
    </row>
    <row r="3454" spans="1:11" x14ac:dyDescent="0.3">
      <c r="A3454"/>
      <c r="B3454"/>
      <c r="C3454"/>
      <c r="D3454"/>
      <c r="E3454"/>
      <c r="F3454"/>
      <c r="G3454"/>
      <c r="H3454"/>
      <c r="I3454"/>
      <c r="J3454"/>
      <c r="K3454"/>
    </row>
    <row r="3455" spans="1:11" x14ac:dyDescent="0.3">
      <c r="A3455"/>
      <c r="B3455"/>
      <c r="C3455"/>
      <c r="D3455"/>
      <c r="E3455"/>
      <c r="F3455"/>
      <c r="G3455"/>
      <c r="H3455"/>
      <c r="I3455"/>
      <c r="J3455"/>
      <c r="K3455"/>
    </row>
    <row r="3456" spans="1:11" x14ac:dyDescent="0.3">
      <c r="A3456"/>
      <c r="B3456"/>
      <c r="C3456"/>
      <c r="D3456"/>
      <c r="E3456"/>
      <c r="F3456"/>
      <c r="G3456"/>
      <c r="H3456"/>
      <c r="I3456"/>
      <c r="J3456"/>
      <c r="K3456"/>
    </row>
    <row r="3457" spans="1:11" x14ac:dyDescent="0.3">
      <c r="A3457"/>
      <c r="B3457"/>
      <c r="C3457"/>
      <c r="D3457"/>
      <c r="E3457"/>
      <c r="F3457"/>
      <c r="G3457"/>
      <c r="H3457"/>
      <c r="I3457"/>
      <c r="J3457"/>
      <c r="K3457"/>
    </row>
    <row r="3458" spans="1:11" x14ac:dyDescent="0.3">
      <c r="A3458"/>
      <c r="B3458"/>
      <c r="C3458"/>
      <c r="D3458"/>
      <c r="E3458"/>
      <c r="F3458"/>
      <c r="G3458"/>
      <c r="H3458"/>
      <c r="I3458"/>
      <c r="J3458"/>
      <c r="K3458"/>
    </row>
    <row r="3459" spans="1:11" x14ac:dyDescent="0.3">
      <c r="A3459"/>
      <c r="B3459"/>
      <c r="C3459"/>
      <c r="D3459"/>
      <c r="E3459"/>
      <c r="F3459"/>
      <c r="G3459"/>
      <c r="H3459"/>
      <c r="I3459"/>
      <c r="J3459"/>
      <c r="K3459"/>
    </row>
    <row r="3460" spans="1:11" x14ac:dyDescent="0.3">
      <c r="A3460"/>
      <c r="B3460"/>
      <c r="C3460"/>
      <c r="D3460"/>
      <c r="E3460"/>
      <c r="F3460"/>
      <c r="G3460"/>
      <c r="H3460"/>
      <c r="I3460"/>
      <c r="J3460"/>
      <c r="K3460"/>
    </row>
    <row r="3461" spans="1:11" x14ac:dyDescent="0.3">
      <c r="A3461"/>
      <c r="B3461"/>
      <c r="C3461"/>
      <c r="D3461"/>
      <c r="E3461"/>
      <c r="F3461"/>
      <c r="G3461"/>
      <c r="H3461"/>
      <c r="I3461"/>
      <c r="J3461"/>
      <c r="K3461"/>
    </row>
    <row r="3462" spans="1:11" x14ac:dyDescent="0.3">
      <c r="A3462"/>
      <c r="B3462"/>
      <c r="C3462"/>
      <c r="D3462"/>
      <c r="E3462"/>
      <c r="F3462"/>
      <c r="G3462"/>
      <c r="H3462"/>
      <c r="I3462"/>
      <c r="J3462"/>
      <c r="K3462"/>
    </row>
    <row r="3463" spans="1:11" x14ac:dyDescent="0.3">
      <c r="A3463"/>
      <c r="B3463"/>
      <c r="C3463"/>
      <c r="D3463"/>
      <c r="E3463"/>
      <c r="F3463"/>
      <c r="G3463"/>
      <c r="H3463"/>
      <c r="I3463"/>
      <c r="J3463"/>
      <c r="K3463"/>
    </row>
    <row r="3464" spans="1:11" x14ac:dyDescent="0.3">
      <c r="A3464"/>
      <c r="B3464"/>
      <c r="C3464"/>
      <c r="D3464"/>
      <c r="E3464"/>
      <c r="F3464"/>
      <c r="G3464"/>
      <c r="H3464"/>
      <c r="I3464"/>
      <c r="J3464"/>
      <c r="K3464"/>
    </row>
    <row r="3465" spans="1:11" x14ac:dyDescent="0.3">
      <c r="A3465"/>
      <c r="B3465"/>
      <c r="C3465"/>
      <c r="D3465"/>
      <c r="E3465"/>
      <c r="F3465"/>
      <c r="G3465"/>
      <c r="H3465"/>
      <c r="I3465"/>
      <c r="J3465"/>
      <c r="K3465"/>
    </row>
    <row r="3466" spans="1:11" x14ac:dyDescent="0.3">
      <c r="A3466"/>
      <c r="B3466"/>
      <c r="C3466"/>
      <c r="D3466"/>
      <c r="E3466"/>
      <c r="F3466"/>
      <c r="G3466"/>
      <c r="H3466"/>
      <c r="I3466"/>
      <c r="J3466"/>
      <c r="K3466"/>
    </row>
    <row r="3467" spans="1:11" x14ac:dyDescent="0.3">
      <c r="A3467"/>
      <c r="B3467"/>
      <c r="C3467"/>
      <c r="D3467"/>
      <c r="E3467"/>
      <c r="F3467"/>
      <c r="G3467"/>
      <c r="H3467"/>
      <c r="I3467"/>
      <c r="J3467"/>
      <c r="K3467"/>
    </row>
    <row r="3468" spans="1:11" x14ac:dyDescent="0.3">
      <c r="A3468"/>
      <c r="B3468"/>
      <c r="C3468"/>
      <c r="D3468"/>
      <c r="E3468"/>
      <c r="F3468"/>
      <c r="G3468"/>
      <c r="H3468"/>
      <c r="I3468"/>
      <c r="J3468"/>
      <c r="K3468"/>
    </row>
    <row r="3469" spans="1:11" x14ac:dyDescent="0.3">
      <c r="A3469"/>
      <c r="B3469"/>
      <c r="C3469"/>
      <c r="D3469"/>
      <c r="E3469"/>
      <c r="F3469"/>
      <c r="G3469"/>
      <c r="H3469"/>
      <c r="I3469"/>
      <c r="J3469"/>
      <c r="K3469"/>
    </row>
    <row r="3470" spans="1:11" x14ac:dyDescent="0.3">
      <c r="A3470"/>
      <c r="B3470"/>
      <c r="C3470"/>
      <c r="D3470"/>
      <c r="E3470"/>
      <c r="F3470"/>
      <c r="G3470"/>
      <c r="H3470"/>
      <c r="I3470"/>
      <c r="J3470"/>
      <c r="K3470"/>
    </row>
    <row r="3471" spans="1:11" x14ac:dyDescent="0.3">
      <c r="A3471"/>
      <c r="B3471"/>
      <c r="C3471"/>
      <c r="D3471"/>
      <c r="E3471"/>
      <c r="F3471"/>
      <c r="G3471"/>
      <c r="H3471"/>
      <c r="I3471"/>
      <c r="J3471"/>
      <c r="K3471"/>
    </row>
    <row r="3472" spans="1:11" x14ac:dyDescent="0.3">
      <c r="A3472"/>
      <c r="B3472"/>
      <c r="C3472"/>
      <c r="D3472"/>
      <c r="E3472"/>
      <c r="F3472"/>
      <c r="G3472"/>
      <c r="H3472"/>
      <c r="I3472"/>
      <c r="J3472"/>
      <c r="K3472"/>
    </row>
    <row r="3473" spans="1:11" x14ac:dyDescent="0.3">
      <c r="A3473"/>
      <c r="B3473"/>
      <c r="C3473"/>
      <c r="D3473"/>
      <c r="E3473"/>
      <c r="F3473"/>
      <c r="G3473"/>
      <c r="H3473"/>
      <c r="I3473"/>
      <c r="J3473"/>
      <c r="K3473"/>
    </row>
    <row r="3474" spans="1:11" x14ac:dyDescent="0.3">
      <c r="A3474"/>
      <c r="B3474"/>
      <c r="C3474"/>
      <c r="D3474"/>
      <c r="E3474"/>
      <c r="F3474"/>
      <c r="G3474"/>
      <c r="H3474"/>
      <c r="I3474"/>
      <c r="J3474"/>
      <c r="K3474"/>
    </row>
    <row r="3475" spans="1:11" x14ac:dyDescent="0.3">
      <c r="A3475"/>
      <c r="B3475"/>
      <c r="C3475"/>
      <c r="D3475"/>
      <c r="E3475"/>
      <c r="F3475"/>
      <c r="G3475"/>
      <c r="H3475"/>
      <c r="I3475"/>
      <c r="J3475"/>
      <c r="K3475"/>
    </row>
    <row r="3476" spans="1:11" x14ac:dyDescent="0.3">
      <c r="A3476"/>
      <c r="B3476"/>
      <c r="C3476"/>
      <c r="D3476"/>
      <c r="E3476"/>
      <c r="F3476"/>
      <c r="G3476"/>
      <c r="H3476"/>
      <c r="I3476"/>
      <c r="J3476"/>
      <c r="K3476"/>
    </row>
    <row r="3477" spans="1:11" x14ac:dyDescent="0.3">
      <c r="A3477"/>
      <c r="B3477"/>
      <c r="C3477"/>
      <c r="D3477"/>
      <c r="E3477"/>
      <c r="F3477"/>
      <c r="G3477"/>
      <c r="H3477"/>
      <c r="I3477"/>
      <c r="J3477"/>
      <c r="K3477"/>
    </row>
    <row r="3478" spans="1:11" x14ac:dyDescent="0.3">
      <c r="A3478"/>
      <c r="B3478"/>
      <c r="C3478"/>
      <c r="D3478"/>
      <c r="E3478"/>
      <c r="F3478"/>
      <c r="G3478"/>
      <c r="H3478"/>
      <c r="I3478"/>
      <c r="J3478"/>
      <c r="K3478"/>
    </row>
    <row r="3479" spans="1:11" x14ac:dyDescent="0.3">
      <c r="A3479"/>
      <c r="B3479"/>
      <c r="C3479"/>
      <c r="D3479"/>
      <c r="E3479"/>
      <c r="F3479"/>
      <c r="G3479"/>
      <c r="H3479"/>
      <c r="I3479"/>
      <c r="J3479"/>
      <c r="K3479"/>
    </row>
    <row r="3480" spans="1:11" x14ac:dyDescent="0.3">
      <c r="A3480"/>
      <c r="B3480"/>
      <c r="C3480"/>
      <c r="D3480"/>
      <c r="E3480"/>
      <c r="F3480"/>
      <c r="G3480"/>
      <c r="H3480"/>
      <c r="I3480"/>
      <c r="J3480"/>
      <c r="K3480"/>
    </row>
    <row r="3481" spans="1:11" x14ac:dyDescent="0.3">
      <c r="A3481"/>
      <c r="B3481"/>
      <c r="C3481"/>
      <c r="D3481"/>
      <c r="E3481"/>
      <c r="F3481"/>
      <c r="G3481"/>
      <c r="H3481"/>
      <c r="I3481"/>
      <c r="J3481"/>
      <c r="K3481"/>
    </row>
    <row r="3482" spans="1:11" x14ac:dyDescent="0.3">
      <c r="A3482"/>
      <c r="B3482"/>
      <c r="C3482"/>
      <c r="D3482"/>
      <c r="E3482"/>
      <c r="F3482"/>
      <c r="G3482"/>
      <c r="H3482"/>
      <c r="I3482"/>
      <c r="J3482"/>
      <c r="K3482"/>
    </row>
    <row r="3483" spans="1:11" x14ac:dyDescent="0.3">
      <c r="A3483"/>
      <c r="B3483"/>
      <c r="C3483"/>
      <c r="D3483"/>
      <c r="E3483"/>
      <c r="F3483"/>
      <c r="G3483"/>
      <c r="H3483"/>
      <c r="I3483"/>
      <c r="J3483"/>
      <c r="K3483"/>
    </row>
    <row r="3484" spans="1:11" x14ac:dyDescent="0.3">
      <c r="A3484"/>
      <c r="B3484"/>
      <c r="C3484"/>
      <c r="D3484"/>
      <c r="E3484"/>
      <c r="F3484"/>
      <c r="G3484"/>
      <c r="H3484"/>
      <c r="I3484"/>
      <c r="J3484"/>
      <c r="K3484"/>
    </row>
    <row r="3485" spans="1:11" x14ac:dyDescent="0.3">
      <c r="A3485"/>
      <c r="B3485"/>
      <c r="C3485"/>
      <c r="D3485"/>
      <c r="E3485"/>
      <c r="F3485"/>
      <c r="G3485"/>
      <c r="H3485"/>
      <c r="I3485"/>
      <c r="J3485"/>
      <c r="K3485"/>
    </row>
    <row r="3486" spans="1:11" x14ac:dyDescent="0.3">
      <c r="A3486"/>
      <c r="B3486"/>
      <c r="C3486"/>
      <c r="D3486"/>
      <c r="E3486"/>
      <c r="F3486"/>
      <c r="G3486"/>
      <c r="H3486"/>
      <c r="I3486"/>
      <c r="J3486"/>
      <c r="K3486"/>
    </row>
    <row r="3487" spans="1:11" x14ac:dyDescent="0.3">
      <c r="A3487"/>
      <c r="B3487"/>
      <c r="C3487"/>
      <c r="D3487"/>
      <c r="E3487"/>
      <c r="F3487"/>
      <c r="G3487"/>
      <c r="H3487"/>
      <c r="I3487"/>
      <c r="J3487"/>
      <c r="K3487"/>
    </row>
    <row r="3488" spans="1:11" x14ac:dyDescent="0.3">
      <c r="A3488"/>
      <c r="B3488"/>
      <c r="C3488"/>
      <c r="D3488"/>
      <c r="E3488"/>
      <c r="F3488"/>
      <c r="G3488"/>
      <c r="H3488"/>
      <c r="I3488"/>
      <c r="J3488"/>
      <c r="K3488"/>
    </row>
    <row r="3489" spans="1:11" x14ac:dyDescent="0.3">
      <c r="A3489"/>
      <c r="B3489"/>
      <c r="C3489"/>
      <c r="D3489"/>
      <c r="E3489"/>
      <c r="F3489"/>
      <c r="G3489"/>
      <c r="H3489"/>
      <c r="I3489"/>
      <c r="J3489"/>
      <c r="K3489"/>
    </row>
    <row r="3490" spans="1:11" x14ac:dyDescent="0.3">
      <c r="A3490"/>
      <c r="B3490"/>
      <c r="C3490"/>
      <c r="D3490"/>
      <c r="E3490"/>
      <c r="F3490"/>
      <c r="G3490"/>
      <c r="H3490"/>
      <c r="I3490"/>
      <c r="J3490"/>
      <c r="K3490"/>
    </row>
    <row r="3491" spans="1:11" x14ac:dyDescent="0.3">
      <c r="A3491"/>
      <c r="B3491"/>
      <c r="C3491"/>
      <c r="D3491"/>
      <c r="E3491"/>
      <c r="F3491"/>
      <c r="G3491"/>
      <c r="H3491"/>
      <c r="I3491"/>
      <c r="J3491"/>
      <c r="K3491"/>
    </row>
    <row r="3492" spans="1:11" x14ac:dyDescent="0.3">
      <c r="A3492"/>
      <c r="B3492"/>
      <c r="C3492"/>
      <c r="D3492"/>
      <c r="E3492"/>
      <c r="F3492"/>
      <c r="G3492"/>
      <c r="H3492"/>
      <c r="I3492"/>
      <c r="J3492"/>
      <c r="K3492"/>
    </row>
    <row r="3493" spans="1:11" x14ac:dyDescent="0.3">
      <c r="A3493"/>
      <c r="B3493"/>
      <c r="C3493"/>
      <c r="D3493"/>
      <c r="E3493"/>
      <c r="F3493"/>
      <c r="G3493"/>
      <c r="H3493"/>
      <c r="I3493"/>
      <c r="J3493"/>
      <c r="K3493"/>
    </row>
    <row r="3494" spans="1:11" x14ac:dyDescent="0.3">
      <c r="A3494"/>
      <c r="B3494"/>
      <c r="C3494"/>
      <c r="D3494"/>
      <c r="E3494"/>
      <c r="F3494"/>
      <c r="G3494"/>
      <c r="H3494"/>
      <c r="I3494"/>
      <c r="J3494"/>
      <c r="K3494"/>
    </row>
    <row r="3495" spans="1:11" x14ac:dyDescent="0.3">
      <c r="A3495"/>
      <c r="B3495"/>
      <c r="C3495"/>
      <c r="D3495"/>
      <c r="E3495"/>
      <c r="F3495"/>
      <c r="G3495"/>
      <c r="H3495"/>
      <c r="I3495"/>
      <c r="J3495"/>
      <c r="K3495"/>
    </row>
    <row r="3496" spans="1:11" x14ac:dyDescent="0.3">
      <c r="A3496"/>
      <c r="B3496"/>
      <c r="C3496"/>
      <c r="D3496"/>
      <c r="E3496"/>
      <c r="F3496"/>
      <c r="G3496"/>
      <c r="H3496"/>
      <c r="I3496"/>
      <c r="J3496"/>
      <c r="K3496"/>
    </row>
    <row r="3497" spans="1:11" x14ac:dyDescent="0.3">
      <c r="A3497"/>
      <c r="B3497"/>
      <c r="C3497"/>
      <c r="D3497"/>
      <c r="E3497"/>
      <c r="F3497"/>
      <c r="G3497"/>
      <c r="H3497"/>
      <c r="I3497"/>
      <c r="J3497"/>
      <c r="K3497"/>
    </row>
    <row r="3498" spans="1:11" x14ac:dyDescent="0.3">
      <c r="A3498"/>
      <c r="B3498"/>
      <c r="C3498"/>
      <c r="D3498"/>
      <c r="E3498"/>
      <c r="F3498"/>
      <c r="G3498"/>
      <c r="H3498"/>
      <c r="I3498"/>
      <c r="J3498"/>
      <c r="K3498"/>
    </row>
    <row r="3499" spans="1:11" x14ac:dyDescent="0.3">
      <c r="A3499"/>
      <c r="B3499"/>
      <c r="C3499"/>
      <c r="D3499"/>
      <c r="E3499"/>
      <c r="F3499"/>
      <c r="G3499"/>
      <c r="H3499"/>
      <c r="I3499"/>
      <c r="J3499"/>
      <c r="K3499"/>
    </row>
    <row r="3500" spans="1:11" x14ac:dyDescent="0.3">
      <c r="A3500"/>
      <c r="B3500"/>
      <c r="C3500"/>
      <c r="D3500"/>
      <c r="E3500"/>
      <c r="F3500"/>
      <c r="G3500"/>
      <c r="H3500"/>
      <c r="I3500"/>
      <c r="J3500"/>
      <c r="K3500"/>
    </row>
    <row r="3501" spans="1:11" x14ac:dyDescent="0.3">
      <c r="A3501"/>
      <c r="B3501"/>
      <c r="C3501"/>
      <c r="D3501"/>
      <c r="E3501"/>
      <c r="F3501"/>
      <c r="G3501"/>
      <c r="H3501"/>
      <c r="I3501"/>
      <c r="J3501"/>
      <c r="K3501"/>
    </row>
    <row r="3502" spans="1:11" x14ac:dyDescent="0.3">
      <c r="A3502"/>
      <c r="B3502"/>
      <c r="C3502"/>
      <c r="D3502"/>
      <c r="E3502"/>
      <c r="F3502"/>
      <c r="G3502"/>
      <c r="H3502"/>
      <c r="I3502"/>
      <c r="J3502"/>
      <c r="K3502"/>
    </row>
    <row r="3503" spans="1:11" x14ac:dyDescent="0.3">
      <c r="A3503"/>
      <c r="B3503"/>
      <c r="C3503"/>
      <c r="D3503"/>
      <c r="E3503"/>
      <c r="F3503"/>
      <c r="G3503"/>
      <c r="H3503"/>
      <c r="I3503"/>
      <c r="J3503"/>
      <c r="K3503"/>
    </row>
    <row r="3504" spans="1:11" x14ac:dyDescent="0.3">
      <c r="A3504"/>
      <c r="B3504"/>
      <c r="C3504"/>
      <c r="D3504"/>
      <c r="E3504"/>
      <c r="F3504"/>
      <c r="G3504"/>
      <c r="H3504"/>
      <c r="I3504"/>
      <c r="J3504"/>
      <c r="K3504"/>
    </row>
    <row r="3505" spans="1:11" x14ac:dyDescent="0.3">
      <c r="A3505"/>
      <c r="B3505"/>
      <c r="C3505"/>
      <c r="D3505"/>
      <c r="E3505"/>
      <c r="F3505"/>
      <c r="G3505"/>
      <c r="H3505"/>
      <c r="I3505"/>
      <c r="J3505"/>
      <c r="K3505"/>
    </row>
    <row r="3506" spans="1:11" x14ac:dyDescent="0.3">
      <c r="A3506"/>
      <c r="B3506"/>
      <c r="C3506"/>
      <c r="D3506"/>
      <c r="E3506"/>
      <c r="F3506"/>
      <c r="G3506"/>
      <c r="H3506"/>
      <c r="I3506"/>
      <c r="J3506"/>
      <c r="K3506"/>
    </row>
    <row r="3507" spans="1:11" x14ac:dyDescent="0.3">
      <c r="A3507"/>
      <c r="B3507"/>
      <c r="C3507"/>
      <c r="D3507"/>
      <c r="E3507"/>
      <c r="F3507"/>
      <c r="G3507"/>
      <c r="H3507"/>
      <c r="I3507"/>
      <c r="J3507"/>
      <c r="K3507"/>
    </row>
    <row r="3508" spans="1:11" x14ac:dyDescent="0.3">
      <c r="A3508"/>
      <c r="B3508"/>
      <c r="C3508"/>
      <c r="D3508"/>
      <c r="E3508"/>
      <c r="F3508"/>
      <c r="G3508"/>
      <c r="H3508"/>
      <c r="I3508"/>
      <c r="J3508"/>
      <c r="K3508"/>
    </row>
    <row r="3509" spans="1:11" x14ac:dyDescent="0.3">
      <c r="A3509"/>
      <c r="B3509"/>
      <c r="C3509"/>
      <c r="D3509"/>
      <c r="E3509"/>
      <c r="F3509"/>
      <c r="G3509"/>
      <c r="H3509"/>
      <c r="I3509"/>
      <c r="J3509"/>
      <c r="K3509"/>
    </row>
    <row r="3510" spans="1:11" x14ac:dyDescent="0.3">
      <c r="A3510"/>
      <c r="B3510"/>
      <c r="C3510"/>
      <c r="D3510"/>
      <c r="E3510"/>
      <c r="F3510"/>
      <c r="G3510"/>
      <c r="H3510"/>
      <c r="I3510"/>
      <c r="J3510"/>
      <c r="K3510"/>
    </row>
    <row r="3511" spans="1:11" x14ac:dyDescent="0.3">
      <c r="A3511"/>
      <c r="B3511"/>
      <c r="C3511"/>
      <c r="D3511"/>
      <c r="E3511"/>
      <c r="F3511"/>
      <c r="G3511"/>
      <c r="H3511"/>
      <c r="I3511"/>
      <c r="J3511"/>
      <c r="K3511"/>
    </row>
    <row r="3512" spans="1:11" x14ac:dyDescent="0.3">
      <c r="A3512"/>
      <c r="B3512"/>
      <c r="C3512"/>
      <c r="D3512"/>
      <c r="E3512"/>
      <c r="F3512"/>
      <c r="G3512"/>
      <c r="H3512"/>
      <c r="I3512"/>
      <c r="J3512"/>
      <c r="K3512"/>
    </row>
    <row r="3513" spans="1:11" x14ac:dyDescent="0.3">
      <c r="A3513"/>
      <c r="B3513"/>
      <c r="C3513"/>
      <c r="D3513"/>
      <c r="E3513"/>
      <c r="F3513"/>
      <c r="G3513"/>
      <c r="H3513"/>
      <c r="I3513"/>
      <c r="J3513"/>
      <c r="K3513"/>
    </row>
    <row r="3514" spans="1:11" x14ac:dyDescent="0.3">
      <c r="A3514"/>
      <c r="B3514"/>
      <c r="C3514"/>
      <c r="D3514"/>
      <c r="E3514"/>
      <c r="F3514"/>
      <c r="G3514"/>
      <c r="H3514"/>
      <c r="I3514"/>
      <c r="J3514"/>
      <c r="K3514"/>
    </row>
    <row r="3515" spans="1:11" x14ac:dyDescent="0.3">
      <c r="A3515"/>
      <c r="B3515"/>
      <c r="C3515"/>
      <c r="D3515"/>
      <c r="E3515"/>
      <c r="F3515"/>
      <c r="G3515"/>
      <c r="H3515"/>
      <c r="I3515"/>
      <c r="J3515"/>
      <c r="K3515"/>
    </row>
    <row r="3516" spans="1:11" x14ac:dyDescent="0.3">
      <c r="A3516"/>
      <c r="B3516"/>
      <c r="C3516"/>
      <c r="D3516"/>
      <c r="E3516"/>
      <c r="F3516"/>
      <c r="G3516"/>
      <c r="H3516"/>
      <c r="I3516"/>
      <c r="J3516"/>
      <c r="K3516"/>
    </row>
    <row r="3517" spans="1:11" x14ac:dyDescent="0.3">
      <c r="A3517"/>
      <c r="B3517"/>
      <c r="C3517"/>
      <c r="D3517"/>
      <c r="E3517"/>
      <c r="F3517"/>
      <c r="G3517"/>
      <c r="H3517"/>
      <c r="I3517"/>
      <c r="J3517"/>
      <c r="K3517"/>
    </row>
    <row r="3518" spans="1:11" x14ac:dyDescent="0.3">
      <c r="A3518"/>
      <c r="B3518"/>
      <c r="C3518"/>
      <c r="D3518"/>
      <c r="E3518"/>
      <c r="F3518"/>
      <c r="G3518"/>
      <c r="H3518"/>
      <c r="I3518"/>
      <c r="J3518"/>
      <c r="K3518"/>
    </row>
    <row r="3519" spans="1:11" x14ac:dyDescent="0.3">
      <c r="A3519"/>
      <c r="B3519"/>
      <c r="C3519"/>
      <c r="D3519"/>
      <c r="E3519"/>
      <c r="F3519"/>
      <c r="G3519"/>
      <c r="H3519"/>
      <c r="I3519"/>
      <c r="J3519"/>
      <c r="K3519"/>
    </row>
    <row r="3520" spans="1:11" x14ac:dyDescent="0.3">
      <c r="A3520"/>
      <c r="B3520"/>
      <c r="C3520"/>
      <c r="D3520"/>
      <c r="E3520"/>
      <c r="F3520"/>
      <c r="G3520"/>
      <c r="H3520"/>
      <c r="I3520"/>
      <c r="J3520"/>
      <c r="K3520"/>
    </row>
    <row r="3521" spans="1:11" x14ac:dyDescent="0.3">
      <c r="A3521"/>
      <c r="B3521"/>
      <c r="C3521"/>
      <c r="D3521"/>
      <c r="E3521"/>
      <c r="F3521"/>
      <c r="G3521"/>
      <c r="H3521"/>
      <c r="I3521"/>
      <c r="J3521"/>
      <c r="K3521"/>
    </row>
    <row r="3522" spans="1:11" x14ac:dyDescent="0.3">
      <c r="A3522"/>
      <c r="B3522"/>
      <c r="C3522"/>
      <c r="D3522"/>
      <c r="E3522"/>
      <c r="F3522"/>
      <c r="G3522"/>
      <c r="H3522"/>
      <c r="I3522"/>
      <c r="J3522"/>
      <c r="K3522"/>
    </row>
    <row r="3523" spans="1:11" x14ac:dyDescent="0.3">
      <c r="A3523"/>
      <c r="B3523"/>
      <c r="C3523"/>
      <c r="D3523"/>
      <c r="E3523"/>
      <c r="F3523"/>
      <c r="G3523"/>
      <c r="H3523"/>
      <c r="I3523"/>
      <c r="J3523"/>
      <c r="K3523"/>
    </row>
    <row r="3524" spans="1:11" x14ac:dyDescent="0.3">
      <c r="A3524"/>
      <c r="B3524"/>
      <c r="C3524"/>
      <c r="D3524"/>
      <c r="E3524"/>
      <c r="F3524"/>
      <c r="G3524"/>
      <c r="H3524"/>
      <c r="I3524"/>
      <c r="J3524"/>
      <c r="K3524"/>
    </row>
    <row r="3525" spans="1:11" x14ac:dyDescent="0.3">
      <c r="A3525"/>
      <c r="B3525"/>
      <c r="C3525"/>
      <c r="D3525"/>
      <c r="E3525"/>
      <c r="F3525"/>
      <c r="G3525"/>
      <c r="H3525"/>
      <c r="I3525"/>
      <c r="J3525"/>
      <c r="K3525"/>
    </row>
    <row r="3526" spans="1:11" x14ac:dyDescent="0.3">
      <c r="A3526"/>
      <c r="B3526"/>
      <c r="C3526"/>
      <c r="D3526"/>
      <c r="E3526"/>
      <c r="F3526"/>
      <c r="G3526"/>
      <c r="H3526"/>
      <c r="I3526"/>
      <c r="J3526"/>
      <c r="K3526"/>
    </row>
    <row r="3527" spans="1:11" x14ac:dyDescent="0.3">
      <c r="A3527"/>
      <c r="B3527"/>
      <c r="C3527"/>
      <c r="D3527"/>
      <c r="E3527"/>
      <c r="F3527"/>
      <c r="G3527"/>
      <c r="H3527"/>
      <c r="I3527"/>
      <c r="J3527"/>
      <c r="K3527"/>
    </row>
    <row r="3528" spans="1:11" x14ac:dyDescent="0.3">
      <c r="A3528"/>
      <c r="B3528"/>
      <c r="C3528"/>
      <c r="D3528"/>
      <c r="E3528"/>
      <c r="F3528"/>
      <c r="G3528"/>
      <c r="H3528"/>
      <c r="I3528"/>
      <c r="J3528"/>
      <c r="K3528"/>
    </row>
    <row r="3529" spans="1:11" x14ac:dyDescent="0.3">
      <c r="A3529"/>
      <c r="B3529"/>
      <c r="C3529"/>
      <c r="D3529"/>
      <c r="E3529"/>
      <c r="F3529"/>
      <c r="G3529"/>
      <c r="H3529"/>
      <c r="I3529"/>
      <c r="J3529"/>
      <c r="K3529"/>
    </row>
    <row r="3530" spans="1:11" x14ac:dyDescent="0.3">
      <c r="A3530"/>
      <c r="B3530"/>
      <c r="C3530"/>
      <c r="D3530"/>
      <c r="E3530"/>
      <c r="F3530"/>
      <c r="G3530"/>
      <c r="H3530"/>
      <c r="I3530"/>
      <c r="J3530"/>
      <c r="K3530"/>
    </row>
    <row r="3531" spans="1:11" x14ac:dyDescent="0.3">
      <c r="A3531"/>
      <c r="B3531"/>
      <c r="C3531"/>
      <c r="D3531"/>
      <c r="E3531"/>
      <c r="F3531"/>
      <c r="G3531"/>
      <c r="H3531"/>
      <c r="I3531"/>
      <c r="J3531"/>
      <c r="K3531"/>
    </row>
    <row r="3532" spans="1:11" x14ac:dyDescent="0.3">
      <c r="A3532"/>
      <c r="B3532"/>
      <c r="C3532"/>
      <c r="D3532"/>
      <c r="E3532"/>
      <c r="F3532"/>
      <c r="G3532"/>
      <c r="H3532"/>
      <c r="I3532"/>
      <c r="J3532"/>
      <c r="K3532"/>
    </row>
    <row r="3533" spans="1:11" x14ac:dyDescent="0.3">
      <c r="A3533"/>
      <c r="B3533"/>
      <c r="C3533"/>
      <c r="D3533"/>
      <c r="E3533"/>
      <c r="F3533"/>
      <c r="G3533"/>
      <c r="H3533"/>
      <c r="I3533"/>
      <c r="J3533"/>
      <c r="K3533"/>
    </row>
    <row r="3534" spans="1:11" x14ac:dyDescent="0.3">
      <c r="A3534"/>
      <c r="B3534"/>
      <c r="C3534"/>
      <c r="D3534"/>
      <c r="E3534"/>
      <c r="F3534"/>
      <c r="G3534"/>
      <c r="H3534"/>
      <c r="I3534"/>
      <c r="J3534"/>
      <c r="K3534"/>
    </row>
    <row r="3535" spans="1:11" x14ac:dyDescent="0.3">
      <c r="A3535"/>
      <c r="B3535"/>
      <c r="C3535"/>
      <c r="D3535"/>
      <c r="E3535"/>
      <c r="F3535"/>
      <c r="G3535"/>
      <c r="H3535"/>
      <c r="I3535"/>
      <c r="J3535"/>
      <c r="K3535"/>
    </row>
    <row r="3536" spans="1:11" x14ac:dyDescent="0.3">
      <c r="A3536"/>
      <c r="B3536"/>
      <c r="C3536"/>
      <c r="D3536"/>
      <c r="E3536"/>
      <c r="F3536"/>
      <c r="G3536"/>
      <c r="H3536"/>
      <c r="I3536"/>
      <c r="J3536"/>
      <c r="K3536"/>
    </row>
    <row r="3537" spans="1:11" x14ac:dyDescent="0.3">
      <c r="A3537"/>
      <c r="B3537"/>
      <c r="C3537"/>
      <c r="D3537"/>
      <c r="E3537"/>
      <c r="F3537"/>
      <c r="G3537"/>
      <c r="H3537"/>
      <c r="I3537"/>
      <c r="J3537"/>
      <c r="K3537"/>
    </row>
    <row r="3538" spans="1:11" x14ac:dyDescent="0.3">
      <c r="A3538"/>
      <c r="B3538"/>
      <c r="C3538"/>
      <c r="D3538"/>
      <c r="E3538"/>
      <c r="F3538"/>
      <c r="G3538"/>
      <c r="H3538"/>
      <c r="I3538"/>
      <c r="J3538"/>
      <c r="K3538"/>
    </row>
    <row r="3539" spans="1:11" x14ac:dyDescent="0.3">
      <c r="A3539"/>
      <c r="B3539"/>
      <c r="C3539"/>
      <c r="D3539"/>
      <c r="E3539"/>
      <c r="F3539"/>
      <c r="G3539"/>
      <c r="H3539"/>
      <c r="I3539"/>
      <c r="J3539"/>
      <c r="K3539"/>
    </row>
    <row r="3540" spans="1:11" x14ac:dyDescent="0.3">
      <c r="A3540"/>
      <c r="B3540"/>
      <c r="C3540"/>
      <c r="D3540"/>
      <c r="E3540"/>
      <c r="F3540"/>
      <c r="G3540"/>
      <c r="H3540"/>
      <c r="I3540"/>
      <c r="J3540"/>
      <c r="K3540"/>
    </row>
    <row r="3541" spans="1:11" x14ac:dyDescent="0.3">
      <c r="A3541"/>
      <c r="B3541"/>
      <c r="C3541"/>
      <c r="D3541"/>
      <c r="E3541"/>
      <c r="F3541"/>
      <c r="G3541"/>
      <c r="H3541"/>
      <c r="I3541"/>
      <c r="J3541"/>
      <c r="K3541"/>
    </row>
    <row r="3542" spans="1:11" x14ac:dyDescent="0.3">
      <c r="A3542"/>
      <c r="B3542"/>
      <c r="C3542"/>
      <c r="D3542"/>
      <c r="E3542"/>
      <c r="F3542"/>
      <c r="G3542"/>
      <c r="H3542"/>
      <c r="I3542"/>
      <c r="J3542"/>
      <c r="K3542"/>
    </row>
    <row r="3543" spans="1:11" x14ac:dyDescent="0.3">
      <c r="A3543"/>
      <c r="B3543"/>
      <c r="C3543"/>
      <c r="D3543"/>
      <c r="E3543"/>
      <c r="F3543"/>
      <c r="G3543"/>
      <c r="H3543"/>
      <c r="I3543"/>
      <c r="J3543"/>
      <c r="K3543"/>
    </row>
    <row r="3544" spans="1:11" x14ac:dyDescent="0.3">
      <c r="A3544"/>
      <c r="B3544"/>
      <c r="C3544"/>
      <c r="D3544"/>
      <c r="E3544"/>
      <c r="F3544"/>
      <c r="G3544"/>
      <c r="H3544"/>
      <c r="I3544"/>
      <c r="J3544"/>
      <c r="K3544"/>
    </row>
    <row r="3545" spans="1:11" x14ac:dyDescent="0.3">
      <c r="A3545"/>
      <c r="B3545"/>
      <c r="C3545"/>
      <c r="D3545"/>
      <c r="E3545"/>
      <c r="F3545"/>
      <c r="G3545"/>
      <c r="H3545"/>
      <c r="I3545"/>
      <c r="J3545"/>
      <c r="K3545"/>
    </row>
    <row r="3546" spans="1:11" x14ac:dyDescent="0.3">
      <c r="A3546"/>
      <c r="B3546"/>
      <c r="C3546"/>
      <c r="D3546"/>
      <c r="E3546"/>
      <c r="F3546"/>
      <c r="G3546"/>
      <c r="H3546"/>
      <c r="I3546"/>
      <c r="J3546"/>
      <c r="K3546"/>
    </row>
    <row r="3547" spans="1:11" x14ac:dyDescent="0.3">
      <c r="A3547"/>
      <c r="B3547"/>
      <c r="C3547"/>
      <c r="D3547"/>
      <c r="E3547"/>
      <c r="F3547"/>
      <c r="G3547"/>
      <c r="H3547"/>
      <c r="I3547"/>
      <c r="J3547"/>
      <c r="K3547"/>
    </row>
    <row r="3548" spans="1:11" x14ac:dyDescent="0.3">
      <c r="A3548"/>
      <c r="B3548"/>
      <c r="C3548"/>
      <c r="D3548"/>
      <c r="E3548"/>
      <c r="F3548"/>
      <c r="G3548"/>
      <c r="H3548"/>
      <c r="I3548"/>
      <c r="J3548"/>
      <c r="K3548"/>
    </row>
    <row r="3549" spans="1:11" x14ac:dyDescent="0.3">
      <c r="A3549"/>
      <c r="B3549"/>
      <c r="C3549"/>
      <c r="D3549"/>
      <c r="E3549"/>
      <c r="F3549"/>
      <c r="G3549"/>
      <c r="H3549"/>
      <c r="I3549"/>
      <c r="J3549"/>
      <c r="K3549"/>
    </row>
    <row r="3550" spans="1:11" x14ac:dyDescent="0.3">
      <c r="A3550"/>
      <c r="B3550"/>
      <c r="C3550"/>
      <c r="D3550"/>
      <c r="E3550"/>
      <c r="F3550"/>
      <c r="G3550"/>
      <c r="H3550"/>
      <c r="I3550"/>
      <c r="J3550"/>
      <c r="K3550"/>
    </row>
    <row r="3551" spans="1:11" x14ac:dyDescent="0.3">
      <c r="A3551"/>
      <c r="B3551"/>
      <c r="C3551"/>
      <c r="D3551"/>
      <c r="E3551"/>
      <c r="F3551"/>
      <c r="G3551"/>
      <c r="H3551"/>
      <c r="I3551"/>
      <c r="J3551"/>
      <c r="K3551"/>
    </row>
    <row r="3552" spans="1:11" x14ac:dyDescent="0.3">
      <c r="A3552"/>
      <c r="B3552"/>
      <c r="C3552"/>
      <c r="D3552"/>
      <c r="E3552"/>
      <c r="F3552"/>
      <c r="G3552"/>
      <c r="H3552"/>
      <c r="I3552"/>
      <c r="J3552"/>
      <c r="K3552"/>
    </row>
    <row r="3553" spans="1:11" x14ac:dyDescent="0.3">
      <c r="A3553"/>
      <c r="B3553"/>
      <c r="C3553"/>
      <c r="D3553"/>
      <c r="E3553"/>
      <c r="F3553"/>
      <c r="G3553"/>
      <c r="H3553"/>
      <c r="I3553"/>
      <c r="J3553"/>
      <c r="K3553"/>
    </row>
    <row r="3554" spans="1:11" x14ac:dyDescent="0.3">
      <c r="A3554"/>
      <c r="B3554"/>
      <c r="C3554"/>
      <c r="D3554"/>
      <c r="E3554"/>
      <c r="F3554"/>
      <c r="G3554"/>
      <c r="H3554"/>
      <c r="I3554"/>
      <c r="J3554"/>
      <c r="K3554"/>
    </row>
    <row r="3555" spans="1:11" x14ac:dyDescent="0.3">
      <c r="A3555"/>
      <c r="B3555"/>
      <c r="C3555"/>
      <c r="D3555"/>
      <c r="E3555"/>
      <c r="F3555"/>
      <c r="G3555"/>
      <c r="H3555"/>
      <c r="I3555"/>
      <c r="J3555"/>
      <c r="K3555"/>
    </row>
    <row r="3556" spans="1:11" x14ac:dyDescent="0.3">
      <c r="A3556"/>
      <c r="B3556"/>
      <c r="C3556"/>
      <c r="D3556"/>
      <c r="E3556"/>
      <c r="F3556"/>
      <c r="G3556"/>
      <c r="H3556"/>
      <c r="I3556"/>
      <c r="J3556"/>
      <c r="K3556"/>
    </row>
    <row r="3557" spans="1:11" x14ac:dyDescent="0.3">
      <c r="A3557"/>
      <c r="B3557"/>
      <c r="C3557"/>
      <c r="D3557"/>
      <c r="E3557"/>
      <c r="F3557"/>
      <c r="G3557"/>
      <c r="H3557"/>
      <c r="I3557"/>
      <c r="J3557"/>
      <c r="K3557"/>
    </row>
    <row r="3558" spans="1:11" x14ac:dyDescent="0.3">
      <c r="A3558"/>
      <c r="B3558"/>
      <c r="C3558"/>
      <c r="D3558"/>
      <c r="E3558"/>
      <c r="F3558"/>
      <c r="G3558"/>
      <c r="H3558"/>
      <c r="I3558"/>
      <c r="J3558"/>
      <c r="K3558"/>
    </row>
    <row r="3559" spans="1:11" x14ac:dyDescent="0.3">
      <c r="A3559"/>
      <c r="B3559"/>
      <c r="C3559"/>
      <c r="D3559"/>
      <c r="E3559"/>
      <c r="F3559"/>
      <c r="G3559"/>
      <c r="H3559"/>
      <c r="I3559"/>
      <c r="J3559"/>
      <c r="K3559"/>
    </row>
    <row r="3560" spans="1:11" x14ac:dyDescent="0.3">
      <c r="A3560"/>
      <c r="B3560"/>
      <c r="C3560"/>
      <c r="D3560"/>
      <c r="E3560"/>
      <c r="F3560"/>
      <c r="G3560"/>
      <c r="H3560"/>
      <c r="I3560"/>
      <c r="J3560"/>
      <c r="K3560"/>
    </row>
    <row r="3561" spans="1:11" x14ac:dyDescent="0.3">
      <c r="A3561"/>
      <c r="B3561"/>
      <c r="C3561"/>
      <c r="D3561"/>
      <c r="E3561"/>
      <c r="F3561"/>
      <c r="G3561"/>
      <c r="H3561"/>
      <c r="I3561"/>
      <c r="J3561"/>
      <c r="K3561"/>
    </row>
    <row r="3562" spans="1:11" x14ac:dyDescent="0.3">
      <c r="A3562"/>
      <c r="B3562"/>
      <c r="C3562"/>
      <c r="D3562"/>
      <c r="E3562"/>
      <c r="F3562"/>
      <c r="G3562"/>
      <c r="H3562"/>
      <c r="I3562"/>
      <c r="J3562"/>
      <c r="K3562"/>
    </row>
    <row r="3563" spans="1:11" x14ac:dyDescent="0.3">
      <c r="A3563"/>
      <c r="B3563"/>
      <c r="C3563"/>
      <c r="D3563"/>
      <c r="E3563"/>
      <c r="F3563"/>
      <c r="G3563"/>
      <c r="H3563"/>
      <c r="I3563"/>
      <c r="J3563"/>
      <c r="K3563"/>
    </row>
    <row r="3564" spans="1:11" x14ac:dyDescent="0.3">
      <c r="A3564"/>
      <c r="B3564"/>
      <c r="C3564"/>
      <c r="D3564"/>
      <c r="E3564"/>
      <c r="F3564"/>
      <c r="G3564"/>
      <c r="H3564"/>
      <c r="I3564"/>
      <c r="J3564"/>
      <c r="K3564"/>
    </row>
    <row r="3565" spans="1:11" x14ac:dyDescent="0.3">
      <c r="A3565"/>
      <c r="B3565"/>
      <c r="C3565"/>
      <c r="D3565"/>
      <c r="E3565"/>
      <c r="F3565"/>
      <c r="G3565"/>
      <c r="H3565"/>
      <c r="I3565"/>
      <c r="J3565"/>
      <c r="K3565"/>
    </row>
    <row r="3566" spans="1:11" x14ac:dyDescent="0.3">
      <c r="A3566"/>
      <c r="B3566"/>
      <c r="C3566"/>
      <c r="D3566"/>
      <c r="E3566"/>
      <c r="F3566"/>
      <c r="G3566"/>
      <c r="H3566"/>
      <c r="I3566"/>
      <c r="J3566"/>
      <c r="K3566"/>
    </row>
    <row r="3567" spans="1:11" x14ac:dyDescent="0.3">
      <c r="A3567"/>
      <c r="B3567"/>
      <c r="C3567"/>
      <c r="D3567"/>
      <c r="E3567"/>
      <c r="F3567"/>
      <c r="G3567"/>
      <c r="H3567"/>
      <c r="I3567"/>
      <c r="J3567"/>
      <c r="K3567"/>
    </row>
    <row r="3568" spans="1:11" x14ac:dyDescent="0.3">
      <c r="A3568"/>
      <c r="B3568"/>
      <c r="C3568"/>
      <c r="D3568"/>
      <c r="E3568"/>
      <c r="F3568"/>
      <c r="G3568"/>
      <c r="H3568"/>
      <c r="I3568"/>
      <c r="J3568"/>
      <c r="K3568"/>
    </row>
    <row r="3569" spans="1:11" x14ac:dyDescent="0.3">
      <c r="A3569"/>
      <c r="B3569"/>
      <c r="C3569"/>
      <c r="D3569"/>
      <c r="E3569"/>
      <c r="F3569"/>
      <c r="G3569"/>
      <c r="H3569"/>
      <c r="I3569"/>
      <c r="J3569"/>
      <c r="K3569"/>
    </row>
    <row r="3570" spans="1:11" x14ac:dyDescent="0.3">
      <c r="A3570"/>
      <c r="B3570"/>
      <c r="C3570"/>
      <c r="D3570"/>
      <c r="E3570"/>
      <c r="F3570"/>
      <c r="G3570"/>
      <c r="H3570"/>
      <c r="I3570"/>
      <c r="J3570"/>
      <c r="K3570"/>
    </row>
    <row r="3571" spans="1:11" x14ac:dyDescent="0.3">
      <c r="A3571"/>
      <c r="B3571"/>
      <c r="C3571"/>
      <c r="D3571"/>
      <c r="E3571"/>
      <c r="F3571"/>
      <c r="G3571"/>
      <c r="H3571"/>
      <c r="I3571"/>
      <c r="J3571"/>
      <c r="K3571"/>
    </row>
    <row r="3572" spans="1:11" x14ac:dyDescent="0.3">
      <c r="A3572"/>
      <c r="B3572"/>
      <c r="C3572"/>
      <c r="D3572"/>
      <c r="E3572"/>
      <c r="F3572"/>
      <c r="G3572"/>
      <c r="H3572"/>
      <c r="I3572"/>
      <c r="J3572"/>
      <c r="K3572"/>
    </row>
    <row r="3573" spans="1:11" x14ac:dyDescent="0.3">
      <c r="A3573"/>
      <c r="B3573"/>
      <c r="C3573"/>
      <c r="D3573"/>
      <c r="E3573"/>
      <c r="F3573"/>
      <c r="G3573"/>
      <c r="H3573"/>
      <c r="I3573"/>
      <c r="J3573"/>
      <c r="K3573"/>
    </row>
    <row r="3574" spans="1:11" x14ac:dyDescent="0.3">
      <c r="A3574"/>
      <c r="B3574"/>
      <c r="C3574"/>
      <c r="D3574"/>
      <c r="E3574"/>
      <c r="F3574"/>
      <c r="G3574"/>
      <c r="H3574"/>
      <c r="I3574"/>
      <c r="J3574"/>
      <c r="K3574"/>
    </row>
    <row r="3575" spans="1:11" x14ac:dyDescent="0.3">
      <c r="A3575"/>
      <c r="B3575"/>
      <c r="C3575"/>
      <c r="D3575"/>
      <c r="E3575"/>
      <c r="F3575"/>
      <c r="G3575"/>
      <c r="H3575"/>
      <c r="I3575"/>
      <c r="J3575"/>
      <c r="K3575"/>
    </row>
    <row r="3576" spans="1:11" x14ac:dyDescent="0.3">
      <c r="A3576"/>
      <c r="B3576"/>
      <c r="C3576"/>
      <c r="D3576"/>
      <c r="E3576"/>
      <c r="F3576"/>
      <c r="G3576"/>
      <c r="H3576"/>
      <c r="I3576"/>
      <c r="J3576"/>
      <c r="K3576"/>
    </row>
    <row r="3577" spans="1:11" x14ac:dyDescent="0.3">
      <c r="A3577"/>
      <c r="B3577"/>
      <c r="C3577"/>
      <c r="D3577"/>
      <c r="E3577"/>
      <c r="F3577"/>
      <c r="G3577"/>
      <c r="H3577"/>
      <c r="I3577"/>
      <c r="J3577"/>
      <c r="K3577"/>
    </row>
    <row r="3578" spans="1:11" x14ac:dyDescent="0.3">
      <c r="A3578"/>
      <c r="B3578"/>
      <c r="C3578"/>
      <c r="D3578"/>
      <c r="E3578"/>
      <c r="F3578"/>
      <c r="G3578"/>
      <c r="H3578"/>
      <c r="I3578"/>
      <c r="J3578"/>
      <c r="K3578"/>
    </row>
    <row r="3579" spans="1:11" x14ac:dyDescent="0.3">
      <c r="A3579"/>
      <c r="B3579"/>
      <c r="C3579"/>
      <c r="D3579"/>
      <c r="E3579"/>
      <c r="F3579"/>
      <c r="G3579"/>
      <c r="H3579"/>
      <c r="I3579"/>
      <c r="J3579"/>
      <c r="K3579"/>
    </row>
    <row r="3580" spans="1:11" x14ac:dyDescent="0.3">
      <c r="A3580"/>
      <c r="B3580"/>
      <c r="C3580"/>
      <c r="D3580"/>
      <c r="E3580"/>
      <c r="F3580"/>
      <c r="G3580"/>
      <c r="H3580"/>
      <c r="I3580"/>
      <c r="J3580"/>
      <c r="K3580"/>
    </row>
    <row r="3581" spans="1:11" x14ac:dyDescent="0.3">
      <c r="A3581"/>
      <c r="B3581"/>
      <c r="C3581"/>
      <c r="D3581"/>
      <c r="E3581"/>
      <c r="F3581"/>
      <c r="G3581"/>
      <c r="H3581"/>
      <c r="I3581"/>
      <c r="J3581"/>
      <c r="K3581"/>
    </row>
    <row r="3582" spans="1:11" x14ac:dyDescent="0.3">
      <c r="A3582"/>
      <c r="B3582"/>
      <c r="C3582"/>
      <c r="D3582"/>
      <c r="E3582"/>
      <c r="F3582"/>
      <c r="G3582"/>
      <c r="H3582"/>
      <c r="I3582"/>
      <c r="J3582"/>
      <c r="K3582"/>
    </row>
    <row r="3583" spans="1:11" x14ac:dyDescent="0.3">
      <c r="A3583"/>
      <c r="B3583"/>
      <c r="C3583"/>
      <c r="D3583"/>
      <c r="E3583"/>
      <c r="F3583"/>
      <c r="G3583"/>
      <c r="H3583"/>
      <c r="I3583"/>
      <c r="J3583"/>
      <c r="K3583"/>
    </row>
    <row r="3584" spans="1:11" x14ac:dyDescent="0.3">
      <c r="A3584"/>
      <c r="B3584"/>
      <c r="C3584"/>
      <c r="D3584"/>
      <c r="E3584"/>
      <c r="F3584"/>
      <c r="G3584"/>
      <c r="H3584"/>
      <c r="I3584"/>
      <c r="J3584"/>
      <c r="K3584"/>
    </row>
    <row r="3585" spans="1:11" x14ac:dyDescent="0.3">
      <c r="A3585"/>
      <c r="B3585"/>
      <c r="C3585"/>
      <c r="D3585"/>
      <c r="E3585"/>
      <c r="F3585"/>
      <c r="G3585"/>
      <c r="H3585"/>
      <c r="I3585"/>
      <c r="J3585"/>
      <c r="K3585"/>
    </row>
    <row r="3586" spans="1:11" x14ac:dyDescent="0.3">
      <c r="A3586"/>
      <c r="B3586"/>
      <c r="C3586"/>
      <c r="D3586"/>
      <c r="E3586"/>
      <c r="F3586"/>
      <c r="G3586"/>
      <c r="H3586"/>
      <c r="I3586"/>
      <c r="J3586"/>
      <c r="K3586"/>
    </row>
    <row r="3587" spans="1:11" x14ac:dyDescent="0.3">
      <c r="A3587"/>
      <c r="B3587"/>
      <c r="C3587"/>
      <c r="D3587"/>
      <c r="E3587"/>
      <c r="F3587"/>
      <c r="G3587"/>
      <c r="H3587"/>
      <c r="I3587"/>
      <c r="J3587"/>
      <c r="K3587"/>
    </row>
    <row r="3588" spans="1:11" x14ac:dyDescent="0.3">
      <c r="A3588"/>
      <c r="B3588"/>
      <c r="C3588"/>
      <c r="D3588"/>
      <c r="E3588"/>
      <c r="F3588"/>
      <c r="G3588"/>
      <c r="H3588"/>
      <c r="I3588"/>
      <c r="J3588"/>
      <c r="K3588"/>
    </row>
    <row r="3589" spans="1:11" x14ac:dyDescent="0.3">
      <c r="A3589"/>
      <c r="B3589"/>
      <c r="C3589"/>
      <c r="D3589"/>
      <c r="E3589"/>
      <c r="F3589"/>
      <c r="G3589"/>
      <c r="H3589"/>
      <c r="I3589"/>
      <c r="J3589"/>
      <c r="K3589"/>
    </row>
    <row r="3590" spans="1:11" x14ac:dyDescent="0.3">
      <c r="A3590"/>
      <c r="B3590"/>
      <c r="C3590"/>
      <c r="D3590"/>
      <c r="E3590"/>
      <c r="F3590"/>
      <c r="G3590"/>
      <c r="H3590"/>
      <c r="I3590"/>
      <c r="J3590"/>
      <c r="K3590"/>
    </row>
    <row r="3591" spans="1:11" x14ac:dyDescent="0.3">
      <c r="A3591"/>
      <c r="B3591"/>
      <c r="C3591"/>
      <c r="D3591"/>
      <c r="E3591"/>
      <c r="F3591"/>
      <c r="G3591"/>
      <c r="H3591"/>
      <c r="I3591"/>
      <c r="J3591"/>
      <c r="K3591"/>
    </row>
    <row r="3592" spans="1:11" x14ac:dyDescent="0.3">
      <c r="A3592"/>
      <c r="B3592"/>
      <c r="C3592"/>
      <c r="D3592"/>
      <c r="E3592"/>
      <c r="F3592"/>
      <c r="G3592"/>
      <c r="H3592"/>
      <c r="I3592"/>
      <c r="J3592"/>
      <c r="K3592"/>
    </row>
    <row r="3593" spans="1:11" x14ac:dyDescent="0.3">
      <c r="A3593"/>
      <c r="B3593"/>
      <c r="C3593"/>
      <c r="D3593"/>
      <c r="E3593"/>
      <c r="F3593"/>
      <c r="G3593"/>
      <c r="H3593"/>
      <c r="I3593"/>
      <c r="J3593"/>
      <c r="K3593"/>
    </row>
    <row r="3594" spans="1:11" x14ac:dyDescent="0.3">
      <c r="A3594"/>
      <c r="B3594"/>
      <c r="C3594"/>
      <c r="D3594"/>
      <c r="E3594"/>
      <c r="F3594"/>
      <c r="G3594"/>
      <c r="H3594"/>
      <c r="I3594"/>
      <c r="J3594"/>
      <c r="K3594"/>
    </row>
    <row r="3595" spans="1:11" x14ac:dyDescent="0.3">
      <c r="A3595"/>
      <c r="B3595"/>
      <c r="C3595"/>
      <c r="D3595"/>
      <c r="E3595"/>
      <c r="F3595"/>
      <c r="G3595"/>
      <c r="H3595"/>
      <c r="I3595"/>
      <c r="J3595"/>
      <c r="K3595"/>
    </row>
    <row r="3596" spans="1:11" x14ac:dyDescent="0.3">
      <c r="A3596"/>
      <c r="B3596"/>
      <c r="C3596"/>
      <c r="D3596"/>
      <c r="E3596"/>
      <c r="F3596"/>
      <c r="G3596"/>
      <c r="H3596"/>
      <c r="I3596"/>
      <c r="J3596"/>
      <c r="K3596"/>
    </row>
    <row r="3597" spans="1:11" x14ac:dyDescent="0.3">
      <c r="A3597"/>
      <c r="B3597"/>
      <c r="C3597"/>
      <c r="D3597"/>
      <c r="E3597"/>
      <c r="F3597"/>
      <c r="G3597"/>
      <c r="H3597"/>
      <c r="I3597"/>
      <c r="J3597"/>
      <c r="K3597"/>
    </row>
    <row r="3598" spans="1:11" x14ac:dyDescent="0.3">
      <c r="A3598"/>
      <c r="B3598"/>
      <c r="C3598"/>
      <c r="D3598"/>
      <c r="E3598"/>
      <c r="F3598"/>
      <c r="G3598"/>
      <c r="H3598"/>
      <c r="I3598"/>
      <c r="J3598"/>
      <c r="K3598"/>
    </row>
    <row r="3599" spans="1:11" x14ac:dyDescent="0.3">
      <c r="A3599"/>
      <c r="B3599"/>
      <c r="C3599"/>
      <c r="D3599"/>
      <c r="E3599"/>
      <c r="F3599"/>
      <c r="G3599"/>
      <c r="H3599"/>
      <c r="I3599"/>
      <c r="J3599"/>
      <c r="K3599"/>
    </row>
    <row r="3600" spans="1:11" x14ac:dyDescent="0.3">
      <c r="A3600"/>
      <c r="B3600"/>
      <c r="C3600"/>
      <c r="D3600"/>
      <c r="E3600"/>
      <c r="F3600"/>
      <c r="G3600"/>
      <c r="H3600"/>
      <c r="I3600"/>
      <c r="J3600"/>
      <c r="K3600"/>
    </row>
    <row r="3601" spans="1:11" x14ac:dyDescent="0.3">
      <c r="A3601"/>
      <c r="B3601"/>
      <c r="C3601"/>
      <c r="D3601"/>
      <c r="E3601"/>
      <c r="F3601"/>
      <c r="G3601"/>
      <c r="H3601"/>
      <c r="I3601"/>
      <c r="J3601"/>
      <c r="K3601"/>
    </row>
    <row r="3602" spans="1:11" x14ac:dyDescent="0.3">
      <c r="A3602"/>
      <c r="B3602"/>
      <c r="C3602"/>
      <c r="D3602"/>
      <c r="E3602"/>
      <c r="F3602"/>
      <c r="G3602"/>
      <c r="H3602"/>
      <c r="I3602"/>
      <c r="J3602"/>
      <c r="K3602"/>
    </row>
    <row r="3603" spans="1:11" x14ac:dyDescent="0.3">
      <c r="A3603"/>
      <c r="B3603"/>
      <c r="C3603"/>
      <c r="D3603"/>
      <c r="E3603"/>
      <c r="F3603"/>
      <c r="G3603"/>
      <c r="H3603"/>
      <c r="I3603"/>
      <c r="J3603"/>
      <c r="K3603"/>
    </row>
    <row r="3604" spans="1:11" x14ac:dyDescent="0.3">
      <c r="A3604"/>
      <c r="B3604"/>
      <c r="C3604"/>
      <c r="D3604"/>
      <c r="E3604"/>
      <c r="F3604"/>
      <c r="G3604"/>
      <c r="H3604"/>
      <c r="I3604"/>
      <c r="J3604"/>
      <c r="K3604"/>
    </row>
    <row r="3605" spans="1:11" x14ac:dyDescent="0.3">
      <c r="A3605"/>
      <c r="B3605"/>
      <c r="C3605"/>
      <c r="D3605"/>
      <c r="E3605"/>
      <c r="F3605"/>
      <c r="G3605"/>
      <c r="H3605"/>
      <c r="I3605"/>
      <c r="J3605"/>
      <c r="K3605"/>
    </row>
    <row r="3606" spans="1:11" x14ac:dyDescent="0.3">
      <c r="A3606"/>
      <c r="B3606"/>
      <c r="C3606"/>
      <c r="D3606"/>
      <c r="E3606"/>
      <c r="F3606"/>
      <c r="G3606"/>
      <c r="H3606"/>
      <c r="I3606"/>
      <c r="J3606"/>
      <c r="K3606"/>
    </row>
    <row r="3607" spans="1:11" x14ac:dyDescent="0.3">
      <c r="A3607"/>
      <c r="B3607"/>
      <c r="C3607"/>
      <c r="D3607"/>
      <c r="E3607"/>
      <c r="F3607"/>
      <c r="G3607"/>
      <c r="H3607"/>
      <c r="I3607"/>
      <c r="J3607"/>
      <c r="K3607"/>
    </row>
    <row r="3608" spans="1:11" x14ac:dyDescent="0.3">
      <c r="A3608"/>
      <c r="B3608"/>
      <c r="C3608"/>
      <c r="D3608"/>
      <c r="E3608"/>
      <c r="F3608"/>
      <c r="G3608"/>
      <c r="H3608"/>
      <c r="I3608"/>
      <c r="J3608"/>
      <c r="K3608"/>
    </row>
    <row r="3609" spans="1:11" x14ac:dyDescent="0.3">
      <c r="A3609"/>
      <c r="B3609"/>
      <c r="C3609"/>
      <c r="D3609"/>
      <c r="E3609"/>
      <c r="F3609"/>
      <c r="G3609"/>
      <c r="H3609"/>
      <c r="I3609"/>
      <c r="J3609"/>
      <c r="K3609"/>
    </row>
    <row r="3610" spans="1:11" x14ac:dyDescent="0.3">
      <c r="A3610"/>
      <c r="B3610"/>
      <c r="C3610"/>
      <c r="D3610"/>
      <c r="E3610"/>
      <c r="F3610"/>
      <c r="G3610"/>
      <c r="H3610"/>
      <c r="I3610"/>
      <c r="J3610"/>
      <c r="K3610"/>
    </row>
    <row r="3611" spans="1:11" x14ac:dyDescent="0.3">
      <c r="A3611"/>
      <c r="B3611"/>
      <c r="C3611"/>
      <c r="D3611"/>
      <c r="E3611"/>
      <c r="F3611"/>
      <c r="G3611"/>
      <c r="H3611"/>
      <c r="I3611"/>
      <c r="J3611"/>
      <c r="K3611"/>
    </row>
    <row r="3612" spans="1:11" x14ac:dyDescent="0.3">
      <c r="A3612"/>
      <c r="B3612"/>
      <c r="C3612"/>
      <c r="D3612"/>
      <c r="E3612"/>
      <c r="F3612"/>
      <c r="G3612"/>
      <c r="H3612"/>
      <c r="I3612"/>
      <c r="J3612"/>
      <c r="K3612"/>
    </row>
    <row r="3613" spans="1:11" x14ac:dyDescent="0.3">
      <c r="A3613"/>
      <c r="B3613"/>
      <c r="C3613"/>
      <c r="D3613"/>
      <c r="E3613"/>
      <c r="F3613"/>
      <c r="G3613"/>
      <c r="H3613"/>
      <c r="I3613"/>
      <c r="J3613"/>
      <c r="K3613"/>
    </row>
    <row r="3614" spans="1:11" x14ac:dyDescent="0.3">
      <c r="A3614"/>
      <c r="B3614"/>
      <c r="C3614"/>
      <c r="D3614"/>
      <c r="E3614"/>
      <c r="F3614"/>
      <c r="G3614"/>
      <c r="H3614"/>
      <c r="I3614"/>
      <c r="J3614"/>
      <c r="K3614"/>
    </row>
    <row r="3615" spans="1:11" x14ac:dyDescent="0.3">
      <c r="A3615"/>
      <c r="B3615"/>
      <c r="C3615"/>
      <c r="D3615"/>
      <c r="E3615"/>
      <c r="F3615"/>
      <c r="G3615"/>
      <c r="H3615"/>
      <c r="I3615"/>
      <c r="J3615"/>
      <c r="K3615"/>
    </row>
    <row r="3616" spans="1:11" x14ac:dyDescent="0.3">
      <c r="A3616"/>
      <c r="B3616"/>
      <c r="C3616"/>
      <c r="D3616"/>
      <c r="E3616"/>
      <c r="F3616"/>
      <c r="G3616"/>
      <c r="H3616"/>
      <c r="I3616"/>
      <c r="J3616"/>
      <c r="K3616"/>
    </row>
    <row r="3617" spans="1:11" x14ac:dyDescent="0.3">
      <c r="A3617"/>
      <c r="B3617"/>
      <c r="C3617"/>
      <c r="D3617"/>
      <c r="E3617"/>
      <c r="F3617"/>
      <c r="G3617"/>
      <c r="H3617"/>
      <c r="I3617"/>
      <c r="J3617"/>
      <c r="K3617"/>
    </row>
    <row r="3618" spans="1:11" x14ac:dyDescent="0.3">
      <c r="A3618"/>
      <c r="B3618"/>
      <c r="C3618"/>
      <c r="D3618"/>
      <c r="E3618"/>
      <c r="F3618"/>
      <c r="G3618"/>
      <c r="H3618"/>
      <c r="I3618"/>
      <c r="J3618"/>
      <c r="K3618"/>
    </row>
    <row r="3619" spans="1:11" x14ac:dyDescent="0.3">
      <c r="A3619"/>
      <c r="B3619"/>
      <c r="C3619"/>
      <c r="D3619"/>
      <c r="E3619"/>
      <c r="F3619"/>
      <c r="G3619"/>
      <c r="H3619"/>
      <c r="I3619"/>
      <c r="J3619"/>
      <c r="K3619"/>
    </row>
    <row r="3620" spans="1:11" x14ac:dyDescent="0.3">
      <c r="A3620"/>
      <c r="B3620"/>
      <c r="C3620"/>
      <c r="D3620"/>
      <c r="E3620"/>
      <c r="F3620"/>
      <c r="G3620"/>
      <c r="H3620"/>
      <c r="I3620"/>
      <c r="J3620"/>
      <c r="K3620"/>
    </row>
    <row r="3621" spans="1:11" x14ac:dyDescent="0.3">
      <c r="A3621"/>
      <c r="B3621"/>
      <c r="C3621"/>
      <c r="D3621"/>
      <c r="E3621"/>
      <c r="F3621"/>
      <c r="G3621"/>
      <c r="H3621"/>
      <c r="I3621"/>
      <c r="J3621"/>
      <c r="K3621"/>
    </row>
    <row r="3622" spans="1:11" x14ac:dyDescent="0.3">
      <c r="A3622"/>
      <c r="B3622"/>
      <c r="C3622"/>
      <c r="D3622"/>
      <c r="E3622"/>
      <c r="F3622"/>
      <c r="G3622"/>
      <c r="H3622"/>
      <c r="I3622"/>
      <c r="J3622"/>
      <c r="K3622"/>
    </row>
    <row r="3623" spans="1:11" x14ac:dyDescent="0.3">
      <c r="A3623"/>
      <c r="B3623"/>
      <c r="C3623"/>
      <c r="D3623"/>
      <c r="E3623"/>
      <c r="F3623"/>
      <c r="G3623"/>
      <c r="H3623"/>
      <c r="I3623"/>
      <c r="J3623"/>
      <c r="K3623"/>
    </row>
    <row r="3624" spans="1:11" x14ac:dyDescent="0.3">
      <c r="A3624"/>
      <c r="B3624"/>
      <c r="C3624"/>
      <c r="D3624"/>
      <c r="E3624"/>
      <c r="F3624"/>
      <c r="G3624"/>
      <c r="H3624"/>
      <c r="I3624"/>
      <c r="J3624"/>
      <c r="K3624"/>
    </row>
    <row r="3625" spans="1:11" x14ac:dyDescent="0.3">
      <c r="A3625"/>
      <c r="B3625"/>
      <c r="C3625"/>
      <c r="D3625"/>
      <c r="E3625"/>
      <c r="F3625"/>
      <c r="G3625"/>
      <c r="H3625"/>
      <c r="I3625"/>
      <c r="J3625"/>
      <c r="K3625"/>
    </row>
    <row r="3626" spans="1:11" x14ac:dyDescent="0.3">
      <c r="A3626"/>
      <c r="B3626"/>
      <c r="C3626"/>
      <c r="D3626"/>
      <c r="E3626"/>
      <c r="F3626"/>
      <c r="G3626"/>
      <c r="H3626"/>
      <c r="I3626"/>
      <c r="J3626"/>
      <c r="K3626"/>
    </row>
    <row r="3627" spans="1:11" x14ac:dyDescent="0.3">
      <c r="A3627"/>
      <c r="B3627"/>
      <c r="C3627"/>
      <c r="D3627"/>
      <c r="E3627"/>
      <c r="F3627"/>
      <c r="G3627"/>
      <c r="H3627"/>
      <c r="I3627"/>
      <c r="J3627"/>
      <c r="K3627"/>
    </row>
    <row r="3628" spans="1:11" x14ac:dyDescent="0.3">
      <c r="A3628"/>
      <c r="B3628"/>
      <c r="C3628"/>
      <c r="D3628"/>
      <c r="E3628"/>
      <c r="F3628"/>
      <c r="G3628"/>
      <c r="H3628"/>
      <c r="I3628"/>
      <c r="J3628"/>
      <c r="K3628"/>
    </row>
    <row r="3629" spans="1:11" x14ac:dyDescent="0.3">
      <c r="A3629"/>
      <c r="B3629"/>
      <c r="C3629"/>
      <c r="D3629"/>
      <c r="E3629"/>
      <c r="F3629"/>
      <c r="G3629"/>
      <c r="H3629"/>
      <c r="I3629"/>
      <c r="J3629"/>
      <c r="K3629"/>
    </row>
    <row r="3630" spans="1:11" x14ac:dyDescent="0.3">
      <c r="A3630"/>
      <c r="B3630"/>
      <c r="C3630"/>
      <c r="D3630"/>
      <c r="E3630"/>
      <c r="F3630"/>
      <c r="G3630"/>
      <c r="H3630"/>
      <c r="I3630"/>
      <c r="J3630"/>
      <c r="K3630"/>
    </row>
    <row r="3631" spans="1:11" x14ac:dyDescent="0.3">
      <c r="A3631"/>
      <c r="B3631"/>
      <c r="C3631"/>
      <c r="D3631"/>
      <c r="E3631"/>
      <c r="F3631"/>
      <c r="G3631"/>
      <c r="H3631"/>
      <c r="I3631"/>
      <c r="J3631"/>
      <c r="K3631"/>
    </row>
    <row r="3632" spans="1:11" x14ac:dyDescent="0.3">
      <c r="A3632"/>
      <c r="B3632"/>
      <c r="C3632"/>
      <c r="D3632"/>
      <c r="E3632"/>
      <c r="F3632"/>
      <c r="G3632"/>
      <c r="H3632"/>
      <c r="I3632"/>
      <c r="J3632"/>
      <c r="K3632"/>
    </row>
    <row r="3633" spans="1:11" x14ac:dyDescent="0.3">
      <c r="A3633"/>
      <c r="B3633"/>
      <c r="C3633"/>
      <c r="D3633"/>
      <c r="E3633"/>
      <c r="F3633"/>
      <c r="G3633"/>
      <c r="H3633"/>
      <c r="I3633"/>
      <c r="J3633"/>
      <c r="K3633"/>
    </row>
    <row r="3634" spans="1:11" x14ac:dyDescent="0.3">
      <c r="A3634"/>
      <c r="B3634"/>
      <c r="C3634"/>
      <c r="D3634"/>
      <c r="E3634"/>
      <c r="F3634"/>
      <c r="G3634"/>
      <c r="H3634"/>
      <c r="I3634"/>
      <c r="J3634"/>
      <c r="K3634"/>
    </row>
    <row r="3635" spans="1:11" x14ac:dyDescent="0.3">
      <c r="A3635"/>
      <c r="B3635"/>
      <c r="C3635"/>
      <c r="D3635"/>
      <c r="E3635"/>
      <c r="F3635"/>
      <c r="G3635"/>
      <c r="H3635"/>
      <c r="I3635"/>
      <c r="J3635"/>
      <c r="K3635"/>
    </row>
    <row r="3636" spans="1:11" x14ac:dyDescent="0.3">
      <c r="A3636"/>
      <c r="B3636"/>
      <c r="C3636"/>
      <c r="D3636"/>
      <c r="E3636"/>
      <c r="F3636"/>
      <c r="G3636"/>
      <c r="H3636"/>
      <c r="I3636"/>
      <c r="J3636"/>
      <c r="K3636"/>
    </row>
    <row r="3637" spans="1:11" x14ac:dyDescent="0.3">
      <c r="A3637"/>
      <c r="B3637"/>
      <c r="C3637"/>
      <c r="D3637"/>
      <c r="E3637"/>
      <c r="F3637"/>
      <c r="G3637"/>
      <c r="H3637"/>
      <c r="I3637"/>
      <c r="J3637"/>
      <c r="K3637"/>
    </row>
    <row r="3638" spans="1:11" x14ac:dyDescent="0.3">
      <c r="A3638"/>
      <c r="B3638"/>
      <c r="C3638"/>
      <c r="D3638"/>
      <c r="E3638"/>
      <c r="F3638"/>
      <c r="G3638"/>
      <c r="H3638"/>
      <c r="I3638"/>
      <c r="J3638"/>
      <c r="K3638"/>
    </row>
    <row r="3639" spans="1:11" x14ac:dyDescent="0.3">
      <c r="A3639"/>
      <c r="B3639"/>
      <c r="C3639"/>
      <c r="D3639"/>
      <c r="E3639"/>
      <c r="F3639"/>
      <c r="G3639"/>
      <c r="H3639"/>
      <c r="I3639"/>
      <c r="J3639"/>
      <c r="K3639"/>
    </row>
    <row r="3640" spans="1:11" x14ac:dyDescent="0.3">
      <c r="A3640"/>
      <c r="B3640"/>
      <c r="C3640"/>
      <c r="D3640"/>
      <c r="E3640"/>
      <c r="F3640"/>
      <c r="G3640"/>
      <c r="H3640"/>
      <c r="I3640"/>
      <c r="J3640"/>
      <c r="K3640"/>
    </row>
    <row r="3641" spans="1:11" x14ac:dyDescent="0.3">
      <c r="A3641"/>
      <c r="B3641"/>
      <c r="C3641"/>
      <c r="D3641"/>
      <c r="E3641"/>
      <c r="F3641"/>
      <c r="G3641"/>
      <c r="H3641"/>
      <c r="I3641"/>
      <c r="J3641"/>
      <c r="K3641"/>
    </row>
    <row r="3642" spans="1:11" x14ac:dyDescent="0.3">
      <c r="A3642"/>
      <c r="B3642"/>
      <c r="C3642"/>
      <c r="D3642"/>
      <c r="E3642"/>
      <c r="F3642"/>
      <c r="G3642"/>
      <c r="H3642"/>
      <c r="I3642"/>
      <c r="J3642"/>
      <c r="K3642"/>
    </row>
    <row r="3643" spans="1:11" x14ac:dyDescent="0.3">
      <c r="A3643"/>
      <c r="B3643"/>
      <c r="C3643"/>
      <c r="D3643"/>
      <c r="E3643"/>
      <c r="F3643"/>
      <c r="G3643"/>
      <c r="H3643"/>
      <c r="I3643"/>
      <c r="J3643"/>
      <c r="K3643"/>
    </row>
    <row r="3644" spans="1:11" x14ac:dyDescent="0.3">
      <c r="A3644"/>
      <c r="B3644"/>
      <c r="C3644"/>
      <c r="D3644"/>
      <c r="E3644"/>
      <c r="F3644"/>
      <c r="G3644"/>
      <c r="H3644"/>
      <c r="I3644"/>
      <c r="J3644"/>
      <c r="K3644"/>
    </row>
    <row r="3645" spans="1:11" x14ac:dyDescent="0.3">
      <c r="A3645"/>
      <c r="B3645"/>
      <c r="C3645"/>
      <c r="D3645"/>
      <c r="E3645"/>
      <c r="F3645"/>
      <c r="G3645"/>
      <c r="H3645"/>
      <c r="I3645"/>
      <c r="J3645"/>
      <c r="K3645"/>
    </row>
    <row r="3646" spans="1:11" x14ac:dyDescent="0.3">
      <c r="A3646"/>
      <c r="B3646"/>
      <c r="C3646"/>
      <c r="D3646"/>
      <c r="E3646"/>
      <c r="F3646"/>
      <c r="G3646"/>
      <c r="H3646"/>
      <c r="I3646"/>
      <c r="J3646"/>
      <c r="K3646"/>
    </row>
    <row r="3647" spans="1:11" x14ac:dyDescent="0.3">
      <c r="A3647"/>
      <c r="B3647"/>
      <c r="C3647"/>
      <c r="D3647"/>
      <c r="E3647"/>
      <c r="F3647"/>
      <c r="G3647"/>
      <c r="H3647"/>
      <c r="I3647"/>
      <c r="J3647"/>
      <c r="K3647"/>
    </row>
    <row r="3648" spans="1:11" x14ac:dyDescent="0.3">
      <c r="A3648"/>
      <c r="B3648"/>
      <c r="C3648"/>
      <c r="D3648"/>
      <c r="E3648"/>
      <c r="F3648"/>
      <c r="G3648"/>
      <c r="H3648"/>
      <c r="I3648"/>
      <c r="J3648"/>
      <c r="K3648"/>
    </row>
    <row r="3649" spans="1:11" x14ac:dyDescent="0.3">
      <c r="A3649"/>
      <c r="B3649"/>
      <c r="C3649"/>
      <c r="D3649"/>
      <c r="E3649"/>
      <c r="F3649"/>
      <c r="G3649"/>
      <c r="H3649"/>
      <c r="I3649"/>
      <c r="J3649"/>
      <c r="K3649"/>
    </row>
    <row r="3650" spans="1:11" x14ac:dyDescent="0.3">
      <c r="A3650"/>
      <c r="B3650"/>
      <c r="C3650"/>
      <c r="D3650"/>
      <c r="E3650"/>
      <c r="F3650"/>
      <c r="G3650"/>
      <c r="H3650"/>
      <c r="I3650"/>
      <c r="J3650"/>
      <c r="K3650"/>
    </row>
    <row r="3651" spans="1:11" x14ac:dyDescent="0.3">
      <c r="A3651"/>
      <c r="B3651"/>
      <c r="C3651"/>
      <c r="D3651"/>
      <c r="E3651"/>
      <c r="F3651"/>
      <c r="G3651"/>
      <c r="H3651"/>
      <c r="I3651"/>
      <c r="J3651"/>
      <c r="K3651"/>
    </row>
    <row r="3652" spans="1:11" x14ac:dyDescent="0.3">
      <c r="A3652"/>
      <c r="B3652"/>
      <c r="C3652"/>
      <c r="D3652"/>
      <c r="E3652"/>
      <c r="F3652"/>
      <c r="G3652"/>
      <c r="H3652"/>
      <c r="I3652"/>
      <c r="J3652"/>
      <c r="K3652"/>
    </row>
    <row r="3653" spans="1:11" x14ac:dyDescent="0.3">
      <c r="A3653"/>
      <c r="B3653"/>
      <c r="C3653"/>
      <c r="D3653"/>
      <c r="E3653"/>
      <c r="F3653"/>
      <c r="G3653"/>
      <c r="H3653"/>
      <c r="I3653"/>
      <c r="J3653"/>
      <c r="K3653"/>
    </row>
    <row r="3654" spans="1:11" x14ac:dyDescent="0.3">
      <c r="A3654"/>
      <c r="B3654"/>
      <c r="C3654"/>
      <c r="D3654"/>
      <c r="E3654"/>
      <c r="F3654"/>
      <c r="G3654"/>
      <c r="H3654"/>
      <c r="I3654"/>
      <c r="J3654"/>
      <c r="K3654"/>
    </row>
    <row r="3655" spans="1:11" x14ac:dyDescent="0.3">
      <c r="A3655"/>
      <c r="B3655"/>
      <c r="C3655"/>
      <c r="D3655"/>
      <c r="E3655"/>
      <c r="F3655"/>
      <c r="G3655"/>
      <c r="H3655"/>
      <c r="I3655"/>
      <c r="J3655"/>
      <c r="K3655"/>
    </row>
    <row r="3656" spans="1:11" x14ac:dyDescent="0.3">
      <c r="A3656"/>
      <c r="B3656"/>
      <c r="C3656"/>
      <c r="D3656"/>
      <c r="E3656"/>
      <c r="F3656"/>
      <c r="G3656"/>
      <c r="H3656"/>
      <c r="I3656"/>
      <c r="J3656"/>
      <c r="K3656"/>
    </row>
    <row r="3657" spans="1:11" x14ac:dyDescent="0.3">
      <c r="A3657"/>
      <c r="B3657"/>
      <c r="C3657"/>
      <c r="D3657"/>
      <c r="E3657"/>
      <c r="F3657"/>
      <c r="G3657"/>
      <c r="H3657"/>
      <c r="I3657"/>
      <c r="J3657"/>
      <c r="K3657"/>
    </row>
    <row r="3658" spans="1:11" x14ac:dyDescent="0.3">
      <c r="A3658"/>
      <c r="B3658"/>
      <c r="C3658"/>
      <c r="D3658"/>
      <c r="E3658"/>
      <c r="F3658"/>
      <c r="G3658"/>
      <c r="H3658"/>
      <c r="I3658"/>
      <c r="J3658"/>
      <c r="K3658"/>
    </row>
    <row r="3659" spans="1:11" x14ac:dyDescent="0.3">
      <c r="A3659"/>
      <c r="B3659"/>
      <c r="C3659"/>
      <c r="D3659"/>
      <c r="E3659"/>
      <c r="F3659"/>
      <c r="G3659"/>
      <c r="H3659"/>
      <c r="I3659"/>
      <c r="J3659"/>
      <c r="K3659"/>
    </row>
    <row r="3660" spans="1:11" x14ac:dyDescent="0.3">
      <c r="A3660"/>
      <c r="B3660"/>
      <c r="C3660"/>
      <c r="D3660"/>
      <c r="E3660"/>
      <c r="F3660"/>
      <c r="G3660"/>
      <c r="H3660"/>
      <c r="I3660"/>
      <c r="J3660"/>
      <c r="K3660"/>
    </row>
    <row r="3661" spans="1:11" x14ac:dyDescent="0.3">
      <c r="A3661"/>
      <c r="B3661"/>
      <c r="C3661"/>
      <c r="D3661"/>
      <c r="E3661"/>
      <c r="F3661"/>
      <c r="G3661"/>
      <c r="H3661"/>
      <c r="I3661"/>
      <c r="J3661"/>
      <c r="K3661"/>
    </row>
    <row r="3662" spans="1:11" x14ac:dyDescent="0.3">
      <c r="A3662"/>
      <c r="B3662"/>
      <c r="C3662"/>
      <c r="D3662"/>
      <c r="E3662"/>
      <c r="F3662"/>
      <c r="G3662"/>
      <c r="H3662"/>
      <c r="I3662"/>
      <c r="J3662"/>
      <c r="K3662"/>
    </row>
    <row r="3663" spans="1:11" x14ac:dyDescent="0.3">
      <c r="A3663"/>
      <c r="B3663"/>
      <c r="C3663"/>
      <c r="D3663"/>
      <c r="E3663"/>
      <c r="F3663"/>
      <c r="G3663"/>
      <c r="H3663"/>
      <c r="I3663"/>
      <c r="J3663"/>
      <c r="K3663"/>
    </row>
    <row r="3664" spans="1:11" x14ac:dyDescent="0.3">
      <c r="A3664"/>
      <c r="B3664"/>
      <c r="C3664"/>
      <c r="D3664"/>
      <c r="E3664"/>
      <c r="F3664"/>
      <c r="G3664"/>
      <c r="H3664"/>
      <c r="I3664"/>
      <c r="J3664"/>
      <c r="K3664"/>
    </row>
    <row r="3665" spans="1:11" x14ac:dyDescent="0.3">
      <c r="A3665"/>
      <c r="B3665"/>
      <c r="C3665"/>
      <c r="D3665"/>
      <c r="E3665"/>
      <c r="F3665"/>
      <c r="G3665"/>
      <c r="H3665"/>
      <c r="I3665"/>
      <c r="J3665"/>
      <c r="K3665"/>
    </row>
    <row r="3666" spans="1:11" x14ac:dyDescent="0.3">
      <c r="A3666"/>
      <c r="B3666"/>
      <c r="C3666"/>
      <c r="D3666"/>
      <c r="E3666"/>
      <c r="F3666"/>
      <c r="G3666"/>
      <c r="H3666"/>
      <c r="I3666"/>
      <c r="J3666"/>
      <c r="K3666"/>
    </row>
    <row r="3667" spans="1:11" x14ac:dyDescent="0.3">
      <c r="A3667"/>
      <c r="B3667"/>
      <c r="C3667"/>
      <c r="D3667"/>
      <c r="E3667"/>
      <c r="F3667"/>
      <c r="G3667"/>
      <c r="H3667"/>
      <c r="I3667"/>
      <c r="J3667"/>
      <c r="K3667"/>
    </row>
    <row r="3668" spans="1:11" x14ac:dyDescent="0.3">
      <c r="A3668"/>
      <c r="B3668"/>
      <c r="C3668"/>
      <c r="D3668"/>
      <c r="E3668"/>
      <c r="F3668"/>
      <c r="G3668"/>
      <c r="H3668"/>
      <c r="I3668"/>
      <c r="J3668"/>
      <c r="K3668"/>
    </row>
    <row r="3669" spans="1:11" x14ac:dyDescent="0.3">
      <c r="A3669"/>
      <c r="B3669"/>
      <c r="C3669"/>
      <c r="D3669"/>
      <c r="E3669"/>
      <c r="F3669"/>
      <c r="G3669"/>
      <c r="H3669"/>
      <c r="I3669"/>
      <c r="J3669"/>
      <c r="K3669"/>
    </row>
    <row r="3670" spans="1:11" x14ac:dyDescent="0.3">
      <c r="A3670"/>
      <c r="B3670"/>
      <c r="C3670"/>
      <c r="D3670"/>
      <c r="E3670"/>
      <c r="F3670"/>
      <c r="G3670"/>
      <c r="H3670"/>
      <c r="I3670"/>
      <c r="J3670"/>
      <c r="K3670"/>
    </row>
    <row r="3671" spans="1:11" x14ac:dyDescent="0.3">
      <c r="A3671"/>
      <c r="B3671"/>
      <c r="C3671"/>
      <c r="D3671"/>
      <c r="E3671"/>
      <c r="F3671"/>
      <c r="G3671"/>
      <c r="H3671"/>
      <c r="I3671"/>
      <c r="J3671"/>
      <c r="K3671"/>
    </row>
    <row r="3672" spans="1:11" x14ac:dyDescent="0.3">
      <c r="A3672"/>
      <c r="B3672"/>
      <c r="C3672"/>
      <c r="D3672"/>
      <c r="E3672"/>
      <c r="F3672"/>
      <c r="G3672"/>
      <c r="H3672"/>
      <c r="I3672"/>
      <c r="J3672"/>
      <c r="K3672"/>
    </row>
    <row r="3673" spans="1:11" x14ac:dyDescent="0.3">
      <c r="A3673"/>
      <c r="B3673"/>
      <c r="C3673"/>
      <c r="D3673"/>
      <c r="E3673"/>
      <c r="F3673"/>
      <c r="G3673"/>
      <c r="H3673"/>
      <c r="I3673"/>
      <c r="J3673"/>
      <c r="K3673"/>
    </row>
    <row r="3674" spans="1:11" x14ac:dyDescent="0.3">
      <c r="A3674"/>
      <c r="B3674"/>
      <c r="C3674"/>
      <c r="D3674"/>
      <c r="E3674"/>
      <c r="F3674"/>
      <c r="G3674"/>
      <c r="H3674"/>
      <c r="I3674"/>
      <c r="J3674"/>
      <c r="K3674"/>
    </row>
    <row r="3675" spans="1:11" x14ac:dyDescent="0.3">
      <c r="A3675"/>
      <c r="B3675"/>
      <c r="C3675"/>
      <c r="D3675"/>
      <c r="E3675"/>
      <c r="F3675"/>
      <c r="G3675"/>
      <c r="H3675"/>
      <c r="I3675"/>
      <c r="J3675"/>
      <c r="K3675"/>
    </row>
    <row r="3676" spans="1:11" x14ac:dyDescent="0.3">
      <c r="A3676"/>
      <c r="B3676"/>
      <c r="C3676"/>
      <c r="D3676"/>
      <c r="E3676"/>
      <c r="F3676"/>
      <c r="G3676"/>
      <c r="H3676"/>
      <c r="I3676"/>
      <c r="J3676"/>
      <c r="K3676"/>
    </row>
    <row r="3677" spans="1:11" x14ac:dyDescent="0.3">
      <c r="A3677"/>
      <c r="B3677"/>
      <c r="C3677"/>
      <c r="D3677"/>
      <c r="E3677"/>
      <c r="F3677"/>
      <c r="G3677"/>
      <c r="H3677"/>
      <c r="I3677"/>
      <c r="J3677"/>
      <c r="K3677"/>
    </row>
    <row r="3678" spans="1:11" x14ac:dyDescent="0.3">
      <c r="A3678"/>
      <c r="B3678"/>
      <c r="C3678"/>
      <c r="D3678"/>
      <c r="E3678"/>
      <c r="F3678"/>
      <c r="G3678"/>
      <c r="H3678"/>
      <c r="I3678"/>
      <c r="J3678"/>
      <c r="K3678"/>
    </row>
    <row r="3679" spans="1:11" x14ac:dyDescent="0.3">
      <c r="A3679"/>
      <c r="B3679"/>
      <c r="C3679"/>
      <c r="D3679"/>
      <c r="E3679"/>
      <c r="F3679"/>
      <c r="G3679"/>
      <c r="H3679"/>
      <c r="I3679"/>
      <c r="J3679"/>
      <c r="K3679"/>
    </row>
    <row r="3680" spans="1:11" x14ac:dyDescent="0.3">
      <c r="A3680"/>
      <c r="B3680"/>
      <c r="C3680"/>
      <c r="D3680"/>
      <c r="E3680"/>
      <c r="F3680"/>
      <c r="G3680"/>
      <c r="H3680"/>
      <c r="I3680"/>
      <c r="J3680"/>
      <c r="K3680"/>
    </row>
    <row r="3681" spans="1:11" x14ac:dyDescent="0.3">
      <c r="A3681"/>
      <c r="B3681"/>
      <c r="C3681"/>
      <c r="D3681"/>
      <c r="E3681"/>
      <c r="F3681"/>
      <c r="G3681"/>
      <c r="H3681"/>
      <c r="I3681"/>
      <c r="J3681"/>
      <c r="K3681"/>
    </row>
    <row r="3682" spans="1:11" x14ac:dyDescent="0.3">
      <c r="A3682"/>
      <c r="B3682"/>
      <c r="C3682"/>
      <c r="D3682"/>
      <c r="E3682"/>
      <c r="F3682"/>
      <c r="G3682"/>
      <c r="H3682"/>
      <c r="I3682"/>
      <c r="J3682"/>
      <c r="K3682"/>
    </row>
    <row r="3683" spans="1:11" x14ac:dyDescent="0.3">
      <c r="A3683"/>
      <c r="B3683"/>
      <c r="C3683"/>
      <c r="D3683"/>
      <c r="E3683"/>
      <c r="F3683"/>
      <c r="G3683"/>
      <c r="H3683"/>
      <c r="I3683"/>
      <c r="J3683"/>
      <c r="K3683"/>
    </row>
    <row r="3684" spans="1:11" x14ac:dyDescent="0.3">
      <c r="A3684"/>
      <c r="B3684"/>
      <c r="C3684"/>
      <c r="D3684"/>
      <c r="E3684"/>
      <c r="F3684"/>
      <c r="G3684"/>
      <c r="H3684"/>
      <c r="I3684"/>
      <c r="J3684"/>
      <c r="K3684"/>
    </row>
    <row r="3685" spans="1:11" x14ac:dyDescent="0.3">
      <c r="A3685"/>
      <c r="B3685"/>
      <c r="C3685"/>
      <c r="D3685"/>
      <c r="E3685"/>
      <c r="F3685"/>
      <c r="G3685"/>
      <c r="H3685"/>
      <c r="I3685"/>
      <c r="J3685"/>
      <c r="K3685"/>
    </row>
    <row r="3686" spans="1:11" x14ac:dyDescent="0.3">
      <c r="A3686"/>
      <c r="B3686"/>
      <c r="C3686"/>
      <c r="D3686"/>
      <c r="E3686"/>
      <c r="F3686"/>
      <c r="G3686"/>
      <c r="H3686"/>
      <c r="I3686"/>
      <c r="J3686"/>
      <c r="K3686"/>
    </row>
    <row r="3687" spans="1:11" x14ac:dyDescent="0.3">
      <c r="A3687"/>
      <c r="B3687"/>
      <c r="C3687"/>
      <c r="D3687"/>
      <c r="E3687"/>
      <c r="F3687"/>
      <c r="G3687"/>
      <c r="H3687"/>
      <c r="I3687"/>
      <c r="J3687"/>
      <c r="K3687"/>
    </row>
    <row r="3688" spans="1:11" x14ac:dyDescent="0.3">
      <c r="A3688"/>
      <c r="B3688"/>
      <c r="C3688"/>
      <c r="D3688"/>
      <c r="E3688"/>
      <c r="F3688"/>
      <c r="G3688"/>
      <c r="H3688"/>
      <c r="I3688"/>
      <c r="J3688"/>
      <c r="K3688"/>
    </row>
    <row r="3689" spans="1:11" x14ac:dyDescent="0.3">
      <c r="A3689"/>
      <c r="B3689"/>
      <c r="C3689"/>
      <c r="D3689"/>
      <c r="E3689"/>
      <c r="F3689"/>
      <c r="G3689"/>
      <c r="H3689"/>
      <c r="I3689"/>
      <c r="J3689"/>
      <c r="K3689"/>
    </row>
    <row r="3690" spans="1:11" x14ac:dyDescent="0.3">
      <c r="A3690"/>
      <c r="B3690"/>
      <c r="C3690"/>
      <c r="D3690"/>
      <c r="E3690"/>
      <c r="F3690"/>
      <c r="G3690"/>
      <c r="H3690"/>
      <c r="I3690"/>
      <c r="J3690"/>
      <c r="K3690"/>
    </row>
    <row r="3691" spans="1:11" x14ac:dyDescent="0.3">
      <c r="A3691"/>
      <c r="B3691"/>
      <c r="C3691"/>
      <c r="D3691"/>
      <c r="E3691"/>
      <c r="F3691"/>
      <c r="G3691"/>
      <c r="H3691"/>
      <c r="I3691"/>
      <c r="J3691"/>
      <c r="K3691"/>
    </row>
    <row r="3692" spans="1:11" x14ac:dyDescent="0.3">
      <c r="A3692"/>
      <c r="B3692"/>
      <c r="C3692"/>
      <c r="D3692"/>
      <c r="E3692"/>
      <c r="F3692"/>
      <c r="G3692"/>
      <c r="H3692"/>
      <c r="I3692"/>
      <c r="J3692"/>
      <c r="K3692"/>
    </row>
    <row r="3693" spans="1:11" x14ac:dyDescent="0.3">
      <c r="A3693"/>
      <c r="B3693"/>
      <c r="C3693"/>
      <c r="D3693"/>
      <c r="E3693"/>
      <c r="F3693"/>
      <c r="G3693"/>
      <c r="H3693"/>
      <c r="I3693"/>
      <c r="J3693"/>
      <c r="K3693"/>
    </row>
    <row r="3694" spans="1:11" x14ac:dyDescent="0.3">
      <c r="A3694"/>
      <c r="B3694"/>
      <c r="C3694"/>
      <c r="D3694"/>
      <c r="E3694"/>
      <c r="F3694"/>
      <c r="G3694"/>
      <c r="H3694"/>
      <c r="I3694"/>
      <c r="J3694"/>
      <c r="K3694"/>
    </row>
    <row r="3695" spans="1:11" x14ac:dyDescent="0.3">
      <c r="A3695"/>
      <c r="B3695"/>
      <c r="C3695"/>
      <c r="D3695"/>
      <c r="E3695"/>
      <c r="F3695"/>
      <c r="G3695"/>
      <c r="H3695"/>
      <c r="I3695"/>
      <c r="J3695"/>
      <c r="K3695"/>
    </row>
    <row r="3696" spans="1:11" x14ac:dyDescent="0.3">
      <c r="A3696"/>
      <c r="B3696"/>
      <c r="C3696"/>
      <c r="D3696"/>
      <c r="E3696"/>
      <c r="F3696"/>
      <c r="G3696"/>
      <c r="H3696"/>
      <c r="I3696"/>
      <c r="J3696"/>
      <c r="K3696"/>
    </row>
    <row r="3697" spans="1:11" x14ac:dyDescent="0.3">
      <c r="A3697"/>
      <c r="B3697"/>
      <c r="C3697"/>
      <c r="D3697"/>
      <c r="E3697"/>
      <c r="F3697"/>
      <c r="G3697"/>
      <c r="H3697"/>
      <c r="I3697"/>
      <c r="J3697"/>
      <c r="K3697"/>
    </row>
    <row r="3698" spans="1:11" x14ac:dyDescent="0.3">
      <c r="A3698"/>
      <c r="B3698"/>
      <c r="C3698"/>
      <c r="D3698"/>
      <c r="E3698"/>
      <c r="F3698"/>
      <c r="G3698"/>
      <c r="H3698"/>
      <c r="I3698"/>
      <c r="J3698"/>
      <c r="K3698"/>
    </row>
    <row r="3699" spans="1:11" x14ac:dyDescent="0.3">
      <c r="A3699"/>
      <c r="B3699"/>
      <c r="C3699"/>
      <c r="D3699"/>
      <c r="E3699"/>
      <c r="F3699"/>
      <c r="G3699"/>
      <c r="H3699"/>
      <c r="I3699"/>
      <c r="J3699"/>
      <c r="K3699"/>
    </row>
    <row r="3700" spans="1:11" x14ac:dyDescent="0.3">
      <c r="A3700"/>
      <c r="B3700"/>
      <c r="C3700"/>
      <c r="D3700"/>
      <c r="E3700"/>
      <c r="F3700"/>
      <c r="G3700"/>
      <c r="H3700"/>
      <c r="I3700"/>
      <c r="J3700"/>
      <c r="K3700"/>
    </row>
    <row r="3701" spans="1:11" x14ac:dyDescent="0.3">
      <c r="A3701"/>
      <c r="B3701"/>
      <c r="C3701"/>
      <c r="D3701"/>
      <c r="E3701"/>
      <c r="F3701"/>
      <c r="G3701"/>
      <c r="H3701"/>
      <c r="I3701"/>
      <c r="J3701"/>
      <c r="K3701"/>
    </row>
    <row r="3702" spans="1:11" x14ac:dyDescent="0.3">
      <c r="A3702"/>
      <c r="B3702"/>
      <c r="C3702"/>
      <c r="D3702"/>
      <c r="E3702"/>
      <c r="F3702"/>
      <c r="G3702"/>
      <c r="H3702"/>
      <c r="I3702"/>
      <c r="J3702"/>
      <c r="K3702"/>
    </row>
    <row r="3703" spans="1:11" x14ac:dyDescent="0.3">
      <c r="A3703"/>
      <c r="B3703"/>
      <c r="C3703"/>
      <c r="D3703"/>
      <c r="E3703"/>
      <c r="F3703"/>
      <c r="G3703"/>
      <c r="H3703"/>
      <c r="I3703"/>
      <c r="J3703"/>
      <c r="K3703"/>
    </row>
    <row r="3704" spans="1:11" x14ac:dyDescent="0.3">
      <c r="A3704"/>
      <c r="B3704"/>
      <c r="C3704"/>
      <c r="D3704"/>
      <c r="E3704"/>
      <c r="F3704"/>
      <c r="G3704"/>
      <c r="H3704"/>
      <c r="I3704"/>
      <c r="J3704"/>
      <c r="K3704"/>
    </row>
    <row r="3705" spans="1:11" x14ac:dyDescent="0.3">
      <c r="A3705"/>
      <c r="B3705"/>
      <c r="C3705"/>
      <c r="D3705"/>
      <c r="E3705"/>
      <c r="F3705"/>
      <c r="G3705"/>
      <c r="H3705"/>
      <c r="I3705"/>
      <c r="J3705"/>
      <c r="K3705"/>
    </row>
    <row r="3706" spans="1:11" x14ac:dyDescent="0.3">
      <c r="A3706"/>
      <c r="B3706"/>
      <c r="C3706"/>
      <c r="D3706"/>
      <c r="E3706"/>
      <c r="F3706"/>
      <c r="G3706"/>
      <c r="H3706"/>
      <c r="I3706"/>
      <c r="J3706"/>
      <c r="K3706"/>
    </row>
    <row r="3707" spans="1:11" x14ac:dyDescent="0.3">
      <c r="A3707"/>
      <c r="B3707"/>
      <c r="C3707"/>
      <c r="D3707"/>
      <c r="E3707"/>
      <c r="F3707"/>
      <c r="G3707"/>
      <c r="H3707"/>
      <c r="I3707"/>
      <c r="J3707"/>
      <c r="K3707"/>
    </row>
    <row r="3708" spans="1:11" x14ac:dyDescent="0.3">
      <c r="A3708"/>
      <c r="B3708"/>
      <c r="C3708"/>
      <c r="D3708"/>
      <c r="E3708"/>
      <c r="F3708"/>
      <c r="G3708"/>
      <c r="H3708"/>
      <c r="I3708"/>
      <c r="J3708"/>
      <c r="K3708"/>
    </row>
    <row r="3709" spans="1:11" x14ac:dyDescent="0.3">
      <c r="A3709"/>
      <c r="B3709"/>
      <c r="C3709"/>
      <c r="D3709"/>
      <c r="E3709"/>
      <c r="F3709"/>
      <c r="G3709"/>
      <c r="H3709"/>
      <c r="I3709"/>
      <c r="J3709"/>
      <c r="K3709"/>
    </row>
    <row r="3710" spans="1:11" x14ac:dyDescent="0.3">
      <c r="A3710"/>
      <c r="B3710"/>
      <c r="C3710"/>
      <c r="D3710"/>
      <c r="E3710"/>
      <c r="F3710"/>
      <c r="G3710"/>
      <c r="H3710"/>
      <c r="I3710"/>
      <c r="J3710"/>
      <c r="K3710"/>
    </row>
    <row r="3711" spans="1:11" x14ac:dyDescent="0.3">
      <c r="A3711"/>
      <c r="B3711"/>
      <c r="C3711"/>
      <c r="D3711"/>
      <c r="E3711"/>
      <c r="F3711"/>
      <c r="G3711"/>
      <c r="H3711"/>
      <c r="I3711"/>
      <c r="J3711"/>
      <c r="K3711"/>
    </row>
    <row r="3712" spans="1:11" x14ac:dyDescent="0.3">
      <c r="A3712"/>
      <c r="B3712"/>
      <c r="C3712"/>
      <c r="D3712"/>
      <c r="E3712"/>
      <c r="F3712"/>
      <c r="G3712"/>
      <c r="H3712"/>
      <c r="I3712"/>
      <c r="J3712"/>
      <c r="K3712"/>
    </row>
    <row r="3713" spans="1:11" x14ac:dyDescent="0.3">
      <c r="A3713"/>
      <c r="B3713"/>
      <c r="C3713"/>
      <c r="D3713"/>
      <c r="E3713"/>
      <c r="F3713"/>
      <c r="G3713"/>
      <c r="H3713"/>
      <c r="I3713"/>
      <c r="J3713"/>
      <c r="K3713"/>
    </row>
    <row r="3714" spans="1:11" x14ac:dyDescent="0.3">
      <c r="A3714"/>
      <c r="B3714"/>
      <c r="C3714"/>
      <c r="D3714"/>
      <c r="E3714"/>
      <c r="F3714"/>
      <c r="G3714"/>
      <c r="H3714"/>
      <c r="I3714"/>
      <c r="J3714"/>
      <c r="K3714"/>
    </row>
    <row r="3715" spans="1:11" x14ac:dyDescent="0.3">
      <c r="A3715"/>
      <c r="B3715"/>
      <c r="C3715"/>
      <c r="D3715"/>
      <c r="E3715"/>
      <c r="F3715"/>
      <c r="G3715"/>
      <c r="H3715"/>
      <c r="I3715"/>
      <c r="J3715"/>
      <c r="K3715"/>
    </row>
    <row r="3716" spans="1:11" x14ac:dyDescent="0.3">
      <c r="A3716"/>
      <c r="B3716"/>
      <c r="C3716"/>
      <c r="D3716"/>
      <c r="E3716"/>
      <c r="F3716"/>
      <c r="G3716"/>
      <c r="H3716"/>
      <c r="I3716"/>
      <c r="J3716"/>
      <c r="K3716"/>
    </row>
    <row r="3717" spans="1:11" x14ac:dyDescent="0.3">
      <c r="A3717"/>
      <c r="B3717"/>
      <c r="C3717"/>
      <c r="D3717"/>
      <c r="E3717"/>
      <c r="F3717"/>
      <c r="G3717"/>
      <c r="H3717"/>
      <c r="I3717"/>
      <c r="J3717"/>
      <c r="K3717"/>
    </row>
    <row r="3718" spans="1:11" x14ac:dyDescent="0.3">
      <c r="A3718"/>
      <c r="B3718"/>
      <c r="C3718"/>
      <c r="D3718"/>
      <c r="E3718"/>
      <c r="F3718"/>
      <c r="G3718"/>
      <c r="H3718"/>
      <c r="I3718"/>
      <c r="J3718"/>
      <c r="K3718"/>
    </row>
    <row r="3719" spans="1:11" x14ac:dyDescent="0.3">
      <c r="A3719"/>
      <c r="B3719"/>
      <c r="C3719"/>
      <c r="D3719"/>
      <c r="E3719"/>
      <c r="F3719"/>
      <c r="G3719"/>
      <c r="H3719"/>
      <c r="I3719"/>
      <c r="J3719"/>
      <c r="K3719"/>
    </row>
    <row r="3720" spans="1:11" x14ac:dyDescent="0.3">
      <c r="A3720"/>
      <c r="B3720"/>
      <c r="C3720"/>
      <c r="D3720"/>
      <c r="E3720"/>
      <c r="F3720"/>
      <c r="G3720"/>
      <c r="H3720"/>
      <c r="I3720"/>
      <c r="J3720"/>
      <c r="K3720"/>
    </row>
    <row r="3721" spans="1:11" x14ac:dyDescent="0.3">
      <c r="A3721"/>
      <c r="B3721"/>
      <c r="C3721"/>
      <c r="D3721"/>
      <c r="E3721"/>
      <c r="F3721"/>
      <c r="G3721"/>
      <c r="H3721"/>
      <c r="I3721"/>
      <c r="J3721"/>
      <c r="K3721"/>
    </row>
    <row r="3722" spans="1:11" x14ac:dyDescent="0.3">
      <c r="A3722"/>
      <c r="B3722"/>
      <c r="C3722"/>
      <c r="D3722"/>
      <c r="E3722"/>
      <c r="F3722"/>
      <c r="G3722"/>
      <c r="H3722"/>
      <c r="I3722"/>
      <c r="J3722"/>
      <c r="K3722"/>
    </row>
    <row r="3723" spans="1:11" x14ac:dyDescent="0.3">
      <c r="A3723"/>
      <c r="B3723"/>
      <c r="C3723"/>
      <c r="D3723"/>
      <c r="E3723"/>
      <c r="F3723"/>
      <c r="G3723"/>
      <c r="H3723"/>
      <c r="I3723"/>
      <c r="J3723"/>
      <c r="K3723"/>
    </row>
    <row r="3724" spans="1:11" x14ac:dyDescent="0.3">
      <c r="A3724"/>
      <c r="B3724"/>
      <c r="C3724"/>
      <c r="D3724"/>
      <c r="E3724"/>
      <c r="F3724"/>
      <c r="G3724"/>
      <c r="H3724"/>
      <c r="I3724"/>
      <c r="J3724"/>
      <c r="K3724"/>
    </row>
    <row r="3725" spans="1:11" x14ac:dyDescent="0.3">
      <c r="A3725"/>
      <c r="B3725"/>
      <c r="C3725"/>
      <c r="D3725"/>
      <c r="E3725"/>
      <c r="F3725"/>
      <c r="G3725"/>
      <c r="H3725"/>
      <c r="I3725"/>
      <c r="J3725"/>
      <c r="K3725"/>
    </row>
    <row r="3726" spans="1:11" x14ac:dyDescent="0.3">
      <c r="A3726"/>
      <c r="B3726"/>
      <c r="C3726"/>
      <c r="D3726"/>
      <c r="E3726"/>
      <c r="F3726"/>
      <c r="G3726"/>
      <c r="H3726"/>
      <c r="I3726"/>
      <c r="J3726"/>
      <c r="K3726"/>
    </row>
    <row r="3727" spans="1:11" x14ac:dyDescent="0.3">
      <c r="A3727"/>
      <c r="B3727"/>
      <c r="C3727"/>
      <c r="D3727"/>
      <c r="E3727"/>
      <c r="F3727"/>
      <c r="G3727"/>
      <c r="H3727"/>
      <c r="I3727"/>
      <c r="J3727"/>
      <c r="K3727"/>
    </row>
    <row r="3728" spans="1:11" x14ac:dyDescent="0.3">
      <c r="A3728"/>
      <c r="B3728"/>
      <c r="C3728"/>
      <c r="D3728"/>
      <c r="E3728"/>
      <c r="F3728"/>
      <c r="G3728"/>
      <c r="H3728"/>
      <c r="I3728"/>
      <c r="J3728"/>
      <c r="K3728"/>
    </row>
    <row r="3729" spans="1:11" x14ac:dyDescent="0.3">
      <c r="A3729"/>
      <c r="B3729"/>
      <c r="C3729"/>
      <c r="D3729"/>
      <c r="E3729"/>
      <c r="F3729"/>
      <c r="G3729"/>
      <c r="H3729"/>
      <c r="I3729"/>
      <c r="J3729"/>
      <c r="K3729"/>
    </row>
    <row r="3730" spans="1:11" x14ac:dyDescent="0.3">
      <c r="A3730"/>
      <c r="B3730"/>
      <c r="C3730"/>
      <c r="D3730"/>
      <c r="E3730"/>
      <c r="F3730"/>
      <c r="G3730"/>
      <c r="H3730"/>
      <c r="I3730"/>
      <c r="J3730"/>
      <c r="K3730"/>
    </row>
    <row r="3731" spans="1:11" x14ac:dyDescent="0.3">
      <c r="A3731"/>
      <c r="B3731"/>
      <c r="C3731"/>
      <c r="D3731"/>
      <c r="E3731"/>
      <c r="F3731"/>
      <c r="G3731"/>
      <c r="H3731"/>
      <c r="I3731"/>
      <c r="J3731"/>
      <c r="K3731"/>
    </row>
    <row r="3732" spans="1:11" x14ac:dyDescent="0.3">
      <c r="A3732"/>
      <c r="B3732"/>
      <c r="C3732"/>
      <c r="D3732"/>
      <c r="E3732"/>
      <c r="F3732"/>
      <c r="G3732"/>
      <c r="H3732"/>
      <c r="I3732"/>
      <c r="J3732"/>
      <c r="K3732"/>
    </row>
    <row r="3733" spans="1:11" x14ac:dyDescent="0.3">
      <c r="A3733"/>
      <c r="B3733"/>
      <c r="C3733"/>
      <c r="D3733"/>
      <c r="E3733"/>
      <c r="F3733"/>
      <c r="G3733"/>
      <c r="H3733"/>
      <c r="I3733"/>
      <c r="J3733"/>
      <c r="K3733"/>
    </row>
    <row r="3734" spans="1:11" x14ac:dyDescent="0.3">
      <c r="A3734"/>
      <c r="B3734"/>
      <c r="C3734"/>
      <c r="D3734"/>
      <c r="E3734"/>
      <c r="F3734"/>
      <c r="G3734"/>
      <c r="H3734"/>
      <c r="I3734"/>
      <c r="J3734"/>
      <c r="K3734"/>
    </row>
    <row r="3735" spans="1:11" x14ac:dyDescent="0.3">
      <c r="A3735"/>
      <c r="B3735"/>
      <c r="C3735"/>
      <c r="D3735"/>
      <c r="E3735"/>
      <c r="F3735"/>
      <c r="G3735"/>
      <c r="H3735"/>
      <c r="I3735"/>
      <c r="J3735"/>
      <c r="K3735"/>
    </row>
    <row r="3736" spans="1:11" x14ac:dyDescent="0.3">
      <c r="A3736"/>
      <c r="B3736"/>
      <c r="C3736"/>
      <c r="D3736"/>
      <c r="E3736"/>
      <c r="F3736"/>
      <c r="G3736"/>
      <c r="H3736"/>
      <c r="I3736"/>
      <c r="J3736"/>
      <c r="K3736"/>
    </row>
    <row r="3737" spans="1:11" x14ac:dyDescent="0.3">
      <c r="A3737"/>
      <c r="B3737"/>
      <c r="C3737"/>
      <c r="D3737"/>
      <c r="E3737"/>
      <c r="F3737"/>
      <c r="G3737"/>
      <c r="H3737"/>
      <c r="I3737"/>
      <c r="J3737"/>
      <c r="K3737"/>
    </row>
    <row r="3738" spans="1:11" x14ac:dyDescent="0.3">
      <c r="A3738"/>
      <c r="B3738"/>
      <c r="C3738"/>
      <c r="D3738"/>
      <c r="E3738"/>
      <c r="F3738"/>
      <c r="G3738"/>
      <c r="H3738"/>
      <c r="I3738"/>
      <c r="J3738"/>
      <c r="K3738"/>
    </row>
    <row r="3739" spans="1:11" x14ac:dyDescent="0.3">
      <c r="A3739"/>
      <c r="B3739"/>
      <c r="C3739"/>
      <c r="D3739"/>
      <c r="E3739"/>
      <c r="F3739"/>
      <c r="G3739"/>
      <c r="H3739"/>
      <c r="I3739"/>
      <c r="J3739"/>
      <c r="K3739"/>
    </row>
    <row r="3740" spans="1:11" x14ac:dyDescent="0.3">
      <c r="A3740"/>
      <c r="B3740"/>
      <c r="C3740"/>
      <c r="D3740"/>
      <c r="E3740"/>
      <c r="F3740"/>
      <c r="G3740"/>
      <c r="H3740"/>
      <c r="I3740"/>
      <c r="J3740"/>
      <c r="K3740"/>
    </row>
    <row r="3741" spans="1:11" x14ac:dyDescent="0.3">
      <c r="A3741"/>
      <c r="B3741"/>
      <c r="C3741"/>
      <c r="D3741"/>
      <c r="E3741"/>
      <c r="F3741"/>
      <c r="G3741"/>
      <c r="H3741"/>
      <c r="I3741"/>
      <c r="J3741"/>
      <c r="K3741"/>
    </row>
    <row r="3742" spans="1:11" x14ac:dyDescent="0.3">
      <c r="A3742"/>
      <c r="B3742"/>
      <c r="C3742"/>
      <c r="D3742"/>
      <c r="E3742"/>
      <c r="F3742"/>
      <c r="G3742"/>
      <c r="H3742"/>
      <c r="I3742"/>
      <c r="J3742"/>
      <c r="K3742"/>
    </row>
    <row r="3743" spans="1:11" x14ac:dyDescent="0.3">
      <c r="A3743"/>
      <c r="B3743"/>
      <c r="C3743"/>
      <c r="D3743"/>
      <c r="E3743"/>
      <c r="F3743"/>
      <c r="G3743"/>
      <c r="H3743"/>
      <c r="I3743"/>
      <c r="J3743"/>
      <c r="K3743"/>
    </row>
    <row r="3744" spans="1:11" x14ac:dyDescent="0.3">
      <c r="A3744"/>
      <c r="B3744"/>
      <c r="C3744"/>
      <c r="D3744"/>
      <c r="E3744"/>
      <c r="F3744"/>
      <c r="G3744"/>
      <c r="H3744"/>
      <c r="I3744"/>
      <c r="J3744"/>
      <c r="K3744"/>
    </row>
    <row r="3745" spans="1:11" x14ac:dyDescent="0.3">
      <c r="A3745"/>
      <c r="B3745"/>
      <c r="C3745"/>
      <c r="D3745"/>
      <c r="E3745"/>
      <c r="F3745"/>
      <c r="G3745"/>
      <c r="H3745"/>
      <c r="I3745"/>
      <c r="J3745"/>
      <c r="K3745"/>
    </row>
    <row r="3746" spans="1:11" x14ac:dyDescent="0.3">
      <c r="A3746"/>
      <c r="B3746"/>
      <c r="C3746"/>
      <c r="D3746"/>
      <c r="E3746"/>
      <c r="F3746"/>
      <c r="G3746"/>
      <c r="H3746"/>
      <c r="I3746"/>
      <c r="J3746"/>
      <c r="K3746"/>
    </row>
    <row r="3747" spans="1:11" x14ac:dyDescent="0.3">
      <c r="A3747"/>
      <c r="B3747"/>
      <c r="C3747"/>
      <c r="D3747"/>
      <c r="E3747"/>
      <c r="F3747"/>
      <c r="G3747"/>
      <c r="H3747"/>
      <c r="I3747"/>
      <c r="J3747"/>
      <c r="K3747"/>
    </row>
    <row r="3748" spans="1:11" x14ac:dyDescent="0.3">
      <c r="A3748"/>
      <c r="B3748"/>
      <c r="C3748"/>
      <c r="D3748"/>
      <c r="E3748"/>
      <c r="F3748"/>
      <c r="G3748"/>
      <c r="H3748"/>
      <c r="I3748"/>
      <c r="J3748"/>
      <c r="K3748"/>
    </row>
    <row r="3749" spans="1:11" x14ac:dyDescent="0.3">
      <c r="A3749"/>
      <c r="B3749"/>
      <c r="C3749"/>
      <c r="D3749"/>
      <c r="E3749"/>
      <c r="F3749"/>
      <c r="G3749"/>
      <c r="H3749"/>
      <c r="I3749"/>
      <c r="J3749"/>
      <c r="K3749"/>
    </row>
    <row r="3750" spans="1:11" x14ac:dyDescent="0.3">
      <c r="A3750"/>
      <c r="B3750"/>
      <c r="C3750"/>
      <c r="D3750"/>
      <c r="E3750"/>
      <c r="F3750"/>
      <c r="G3750"/>
      <c r="H3750"/>
      <c r="I3750"/>
      <c r="J3750"/>
      <c r="K3750"/>
    </row>
    <row r="3751" spans="1:11" x14ac:dyDescent="0.3">
      <c r="A3751"/>
      <c r="B3751"/>
      <c r="C3751"/>
      <c r="D3751"/>
      <c r="E3751"/>
      <c r="F3751"/>
      <c r="G3751"/>
      <c r="H3751"/>
      <c r="I3751"/>
      <c r="J3751"/>
      <c r="K3751"/>
    </row>
    <row r="3752" spans="1:11" x14ac:dyDescent="0.3">
      <c r="A3752"/>
      <c r="B3752"/>
      <c r="C3752"/>
      <c r="D3752"/>
      <c r="E3752"/>
      <c r="F3752"/>
      <c r="G3752"/>
      <c r="H3752"/>
      <c r="I3752"/>
      <c r="J3752"/>
      <c r="K3752"/>
    </row>
    <row r="3753" spans="1:11" x14ac:dyDescent="0.3">
      <c r="A3753"/>
      <c r="B3753"/>
      <c r="C3753"/>
      <c r="D3753"/>
      <c r="E3753"/>
      <c r="F3753"/>
      <c r="G3753"/>
      <c r="H3753"/>
      <c r="I3753"/>
      <c r="J3753"/>
      <c r="K3753"/>
    </row>
    <row r="3754" spans="1:11" x14ac:dyDescent="0.3">
      <c r="A3754"/>
      <c r="B3754"/>
      <c r="C3754"/>
      <c r="D3754"/>
      <c r="E3754"/>
      <c r="F3754"/>
      <c r="G3754"/>
      <c r="H3754"/>
      <c r="I3754"/>
      <c r="J3754"/>
      <c r="K3754"/>
    </row>
    <row r="3755" spans="1:11" x14ac:dyDescent="0.3">
      <c r="A3755"/>
      <c r="B3755"/>
      <c r="C3755"/>
      <c r="D3755"/>
      <c r="E3755"/>
      <c r="F3755"/>
      <c r="G3755"/>
      <c r="H3755"/>
      <c r="I3755"/>
      <c r="J3755"/>
      <c r="K3755"/>
    </row>
    <row r="3756" spans="1:11" x14ac:dyDescent="0.3">
      <c r="A3756"/>
      <c r="B3756"/>
      <c r="C3756"/>
      <c r="D3756"/>
      <c r="E3756"/>
      <c r="F3756"/>
      <c r="G3756"/>
      <c r="H3756"/>
      <c r="I3756"/>
      <c r="J3756"/>
      <c r="K3756"/>
    </row>
    <row r="3757" spans="1:11" x14ac:dyDescent="0.3">
      <c r="A3757"/>
      <c r="B3757"/>
      <c r="C3757"/>
      <c r="D3757"/>
      <c r="E3757"/>
      <c r="F3757"/>
      <c r="G3757"/>
      <c r="H3757"/>
      <c r="I3757"/>
      <c r="J3757"/>
      <c r="K3757"/>
    </row>
    <row r="3758" spans="1:11" x14ac:dyDescent="0.3">
      <c r="A3758"/>
      <c r="B3758"/>
      <c r="C3758"/>
      <c r="D3758"/>
      <c r="E3758"/>
      <c r="F3758"/>
      <c r="G3758"/>
      <c r="H3758"/>
      <c r="I3758"/>
      <c r="J3758"/>
      <c r="K3758"/>
    </row>
    <row r="3759" spans="1:11" x14ac:dyDescent="0.3">
      <c r="A3759"/>
      <c r="B3759"/>
      <c r="C3759"/>
      <c r="D3759"/>
      <c r="E3759"/>
      <c r="F3759"/>
      <c r="G3759"/>
      <c r="H3759"/>
      <c r="I3759"/>
      <c r="J3759"/>
      <c r="K3759"/>
    </row>
    <row r="3760" spans="1:11" x14ac:dyDescent="0.3">
      <c r="A3760"/>
      <c r="B3760"/>
      <c r="C3760"/>
      <c r="D3760"/>
      <c r="E3760"/>
      <c r="F3760"/>
      <c r="G3760"/>
      <c r="H3760"/>
      <c r="I3760"/>
      <c r="J3760"/>
      <c r="K3760"/>
    </row>
    <row r="3761" spans="1:11" x14ac:dyDescent="0.3">
      <c r="A3761"/>
      <c r="B3761"/>
      <c r="C3761"/>
      <c r="D3761"/>
      <c r="E3761"/>
      <c r="F3761"/>
      <c r="G3761"/>
      <c r="H3761"/>
      <c r="I3761"/>
      <c r="J3761"/>
      <c r="K3761"/>
    </row>
    <row r="3762" spans="1:11" x14ac:dyDescent="0.3">
      <c r="A3762"/>
      <c r="B3762"/>
      <c r="C3762"/>
      <c r="D3762"/>
      <c r="E3762"/>
      <c r="F3762"/>
      <c r="G3762"/>
      <c r="H3762"/>
      <c r="I3762"/>
      <c r="J3762"/>
      <c r="K3762"/>
    </row>
    <row r="3763" spans="1:11" x14ac:dyDescent="0.3">
      <c r="A3763"/>
      <c r="B3763"/>
      <c r="C3763"/>
      <c r="D3763"/>
      <c r="E3763"/>
      <c r="F3763"/>
      <c r="G3763"/>
      <c r="H3763"/>
      <c r="I3763"/>
      <c r="J3763"/>
      <c r="K3763"/>
    </row>
    <row r="3764" spans="1:11" x14ac:dyDescent="0.3">
      <c r="A3764"/>
      <c r="B3764"/>
      <c r="C3764"/>
      <c r="D3764"/>
      <c r="E3764"/>
      <c r="F3764"/>
      <c r="G3764"/>
      <c r="H3764"/>
      <c r="I3764"/>
      <c r="J3764"/>
      <c r="K3764"/>
    </row>
    <row r="3765" spans="1:11" x14ac:dyDescent="0.3">
      <c r="A3765"/>
      <c r="B3765"/>
      <c r="C3765"/>
      <c r="D3765"/>
      <c r="E3765"/>
      <c r="F3765"/>
      <c r="G3765"/>
      <c r="H3765"/>
      <c r="I3765"/>
      <c r="J3765"/>
      <c r="K3765"/>
    </row>
    <row r="3766" spans="1:11" x14ac:dyDescent="0.3">
      <c r="A3766"/>
      <c r="B3766"/>
      <c r="C3766"/>
      <c r="D3766"/>
      <c r="E3766"/>
      <c r="F3766"/>
      <c r="G3766"/>
      <c r="H3766"/>
      <c r="I3766"/>
      <c r="J3766"/>
      <c r="K3766"/>
    </row>
    <row r="3767" spans="1:11" x14ac:dyDescent="0.3">
      <c r="A3767"/>
      <c r="B3767"/>
      <c r="C3767"/>
      <c r="D3767"/>
      <c r="E3767"/>
      <c r="F3767"/>
      <c r="G3767"/>
      <c r="H3767"/>
      <c r="I3767"/>
      <c r="J3767"/>
      <c r="K3767"/>
    </row>
    <row r="3768" spans="1:11" x14ac:dyDescent="0.3">
      <c r="A3768"/>
      <c r="B3768"/>
      <c r="C3768"/>
      <c r="D3768"/>
      <c r="E3768"/>
      <c r="F3768"/>
      <c r="G3768"/>
      <c r="H3768"/>
      <c r="I3768"/>
      <c r="J3768"/>
      <c r="K3768"/>
    </row>
    <row r="3769" spans="1:11" x14ac:dyDescent="0.3">
      <c r="A3769"/>
      <c r="B3769"/>
      <c r="C3769"/>
      <c r="D3769"/>
      <c r="E3769"/>
      <c r="F3769"/>
      <c r="G3769"/>
      <c r="H3769"/>
      <c r="I3769"/>
      <c r="J3769"/>
      <c r="K3769"/>
    </row>
    <row r="3770" spans="1:11" x14ac:dyDescent="0.3">
      <c r="A3770"/>
      <c r="B3770"/>
      <c r="C3770"/>
      <c r="D3770"/>
      <c r="E3770"/>
      <c r="F3770"/>
      <c r="G3770"/>
      <c r="H3770"/>
      <c r="I3770"/>
      <c r="J3770"/>
      <c r="K3770"/>
    </row>
    <row r="3771" spans="1:11" x14ac:dyDescent="0.3">
      <c r="A3771"/>
      <c r="B3771"/>
      <c r="C3771"/>
      <c r="D3771"/>
      <c r="E3771"/>
      <c r="F3771"/>
      <c r="G3771"/>
      <c r="H3771"/>
      <c r="I3771"/>
      <c r="J3771"/>
      <c r="K3771"/>
    </row>
    <row r="3772" spans="1:11" x14ac:dyDescent="0.3">
      <c r="A3772"/>
      <c r="B3772"/>
      <c r="C3772"/>
      <c r="D3772"/>
      <c r="E3772"/>
      <c r="F3772"/>
      <c r="G3772"/>
      <c r="H3772"/>
      <c r="I3772"/>
      <c r="J3772"/>
      <c r="K3772"/>
    </row>
    <row r="3773" spans="1:11" x14ac:dyDescent="0.3">
      <c r="A3773"/>
      <c r="B3773"/>
      <c r="C3773"/>
      <c r="D3773"/>
      <c r="E3773"/>
      <c r="F3773"/>
      <c r="G3773"/>
      <c r="H3773"/>
      <c r="I3773"/>
      <c r="J3773"/>
      <c r="K3773"/>
    </row>
    <row r="3774" spans="1:11" x14ac:dyDescent="0.3">
      <c r="A3774"/>
      <c r="B3774"/>
      <c r="C3774"/>
      <c r="D3774"/>
      <c r="E3774"/>
      <c r="F3774"/>
      <c r="G3774"/>
      <c r="H3774"/>
      <c r="I3774"/>
      <c r="J3774"/>
      <c r="K3774"/>
    </row>
    <row r="3775" spans="1:11" x14ac:dyDescent="0.3">
      <c r="A3775"/>
      <c r="B3775"/>
      <c r="C3775"/>
      <c r="D3775"/>
      <c r="E3775"/>
      <c r="F3775"/>
      <c r="G3775"/>
      <c r="H3775"/>
      <c r="I3775"/>
      <c r="J3775"/>
      <c r="K3775"/>
    </row>
    <row r="3776" spans="1:11" x14ac:dyDescent="0.3">
      <c r="A3776"/>
      <c r="B3776"/>
      <c r="C3776"/>
      <c r="D3776"/>
      <c r="E3776"/>
      <c r="F3776"/>
      <c r="G3776"/>
      <c r="H3776"/>
      <c r="I3776"/>
      <c r="J3776"/>
      <c r="K3776"/>
    </row>
    <row r="3777" spans="1:11" x14ac:dyDescent="0.3">
      <c r="A3777"/>
      <c r="B3777"/>
      <c r="C3777"/>
      <c r="D3777"/>
      <c r="E3777"/>
      <c r="F3777"/>
      <c r="G3777"/>
      <c r="H3777"/>
      <c r="I3777"/>
      <c r="J3777"/>
      <c r="K3777"/>
    </row>
    <row r="3778" spans="1:11" x14ac:dyDescent="0.3">
      <c r="A3778"/>
      <c r="B3778"/>
      <c r="C3778"/>
      <c r="D3778"/>
      <c r="E3778"/>
      <c r="F3778"/>
      <c r="G3778"/>
      <c r="H3778"/>
      <c r="I3778"/>
      <c r="J3778"/>
      <c r="K3778"/>
    </row>
    <row r="3779" spans="1:11" x14ac:dyDescent="0.3">
      <c r="A3779"/>
      <c r="B3779"/>
      <c r="C3779"/>
      <c r="D3779"/>
      <c r="E3779"/>
      <c r="F3779"/>
      <c r="G3779"/>
      <c r="H3779"/>
      <c r="I3779"/>
      <c r="J3779"/>
      <c r="K3779"/>
    </row>
    <row r="3780" spans="1:11" x14ac:dyDescent="0.3">
      <c r="A3780"/>
      <c r="B3780"/>
      <c r="C3780"/>
      <c r="D3780"/>
      <c r="E3780"/>
      <c r="F3780"/>
      <c r="G3780"/>
      <c r="H3780"/>
      <c r="I3780"/>
      <c r="J3780"/>
      <c r="K3780"/>
    </row>
    <row r="3781" spans="1:11" x14ac:dyDescent="0.3">
      <c r="A3781"/>
      <c r="B3781"/>
      <c r="C3781"/>
      <c r="D3781"/>
      <c r="E3781"/>
      <c r="F3781"/>
      <c r="G3781"/>
      <c r="H3781"/>
      <c r="I3781"/>
      <c r="J3781"/>
      <c r="K3781"/>
    </row>
    <row r="3782" spans="1:11" x14ac:dyDescent="0.3">
      <c r="A3782"/>
      <c r="B3782"/>
      <c r="C3782"/>
      <c r="D3782"/>
      <c r="E3782"/>
      <c r="F3782"/>
      <c r="G3782"/>
      <c r="H3782"/>
      <c r="I3782"/>
      <c r="J3782"/>
      <c r="K3782"/>
    </row>
    <row r="3783" spans="1:11" x14ac:dyDescent="0.3">
      <c r="A3783"/>
      <c r="B3783"/>
      <c r="C3783"/>
      <c r="D3783"/>
      <c r="E3783"/>
      <c r="F3783"/>
      <c r="G3783"/>
      <c r="H3783"/>
      <c r="I3783"/>
      <c r="J3783"/>
      <c r="K3783"/>
    </row>
    <row r="3784" spans="1:11" x14ac:dyDescent="0.3">
      <c r="A3784"/>
      <c r="B3784"/>
      <c r="C3784"/>
      <c r="D3784"/>
      <c r="E3784"/>
      <c r="F3784"/>
      <c r="G3784"/>
      <c r="H3784"/>
      <c r="I3784"/>
      <c r="J3784"/>
      <c r="K3784"/>
    </row>
    <row r="3785" spans="1:11" x14ac:dyDescent="0.3">
      <c r="A3785"/>
      <c r="B3785"/>
      <c r="C3785"/>
      <c r="D3785"/>
      <c r="E3785"/>
      <c r="F3785"/>
      <c r="G3785"/>
      <c r="H3785"/>
      <c r="I3785"/>
      <c r="J3785"/>
      <c r="K3785"/>
    </row>
    <row r="3786" spans="1:11" x14ac:dyDescent="0.3">
      <c r="A3786"/>
      <c r="B3786"/>
      <c r="C3786"/>
      <c r="D3786"/>
      <c r="E3786"/>
      <c r="F3786"/>
      <c r="G3786"/>
      <c r="H3786"/>
      <c r="I3786"/>
      <c r="J3786"/>
      <c r="K3786"/>
    </row>
    <row r="3787" spans="1:11" x14ac:dyDescent="0.3">
      <c r="A3787"/>
      <c r="B3787"/>
      <c r="C3787"/>
      <c r="D3787"/>
      <c r="E3787"/>
      <c r="F3787"/>
      <c r="G3787"/>
      <c r="H3787"/>
      <c r="I3787"/>
      <c r="J3787"/>
      <c r="K3787"/>
    </row>
    <row r="3788" spans="1:11" x14ac:dyDescent="0.3">
      <c r="A3788"/>
      <c r="B3788"/>
      <c r="C3788"/>
      <c r="D3788"/>
      <c r="E3788"/>
      <c r="F3788"/>
      <c r="G3788"/>
      <c r="H3788"/>
      <c r="I3788"/>
      <c r="J3788"/>
      <c r="K3788"/>
    </row>
    <row r="3789" spans="1:11" x14ac:dyDescent="0.3">
      <c r="A3789"/>
      <c r="B3789"/>
      <c r="C3789"/>
      <c r="D3789"/>
      <c r="E3789"/>
      <c r="F3789"/>
      <c r="G3789"/>
      <c r="H3789"/>
      <c r="I3789"/>
      <c r="J3789"/>
      <c r="K3789"/>
    </row>
    <row r="3790" spans="1:11" x14ac:dyDescent="0.3">
      <c r="A3790"/>
      <c r="B3790"/>
      <c r="C3790"/>
      <c r="D3790"/>
      <c r="E3790"/>
      <c r="F3790"/>
      <c r="G3790"/>
      <c r="H3790"/>
      <c r="I3790"/>
      <c r="J3790"/>
      <c r="K3790"/>
    </row>
    <row r="3791" spans="1:11" x14ac:dyDescent="0.3">
      <c r="A3791"/>
      <c r="B3791"/>
      <c r="C3791"/>
      <c r="D3791"/>
      <c r="E3791"/>
      <c r="F3791"/>
      <c r="G3791"/>
      <c r="H3791"/>
      <c r="I3791"/>
      <c r="J3791"/>
      <c r="K3791"/>
    </row>
    <row r="3792" spans="1:11" x14ac:dyDescent="0.3">
      <c r="A3792"/>
      <c r="B3792"/>
      <c r="C3792"/>
      <c r="D3792"/>
      <c r="E3792"/>
      <c r="F3792"/>
      <c r="G3792"/>
      <c r="H3792"/>
      <c r="I3792"/>
      <c r="J3792"/>
      <c r="K3792"/>
    </row>
    <row r="3793" spans="1:11" x14ac:dyDescent="0.3">
      <c r="A3793"/>
      <c r="B3793"/>
      <c r="C3793"/>
      <c r="D3793"/>
      <c r="E3793"/>
      <c r="F3793"/>
      <c r="G3793"/>
      <c r="H3793"/>
      <c r="I3793"/>
      <c r="J3793"/>
      <c r="K3793"/>
    </row>
    <row r="3794" spans="1:11" x14ac:dyDescent="0.3">
      <c r="A3794"/>
      <c r="B3794"/>
      <c r="C3794"/>
      <c r="D3794"/>
      <c r="E3794"/>
      <c r="F3794"/>
      <c r="G3794"/>
      <c r="H3794"/>
      <c r="I3794"/>
      <c r="J3794"/>
      <c r="K3794"/>
    </row>
    <row r="3795" spans="1:11" x14ac:dyDescent="0.3">
      <c r="A3795"/>
      <c r="B3795"/>
      <c r="C3795"/>
      <c r="D3795"/>
      <c r="E3795"/>
      <c r="F3795"/>
      <c r="G3795"/>
      <c r="H3795"/>
      <c r="I3795"/>
      <c r="J3795"/>
      <c r="K3795"/>
    </row>
    <row r="3796" spans="1:11" x14ac:dyDescent="0.3">
      <c r="A3796"/>
      <c r="B3796"/>
      <c r="C3796"/>
      <c r="D3796"/>
      <c r="E3796"/>
      <c r="F3796"/>
      <c r="G3796"/>
      <c r="H3796"/>
      <c r="I3796"/>
      <c r="J3796"/>
      <c r="K3796"/>
    </row>
    <row r="3797" spans="1:11" x14ac:dyDescent="0.3">
      <c r="A3797"/>
      <c r="B3797"/>
      <c r="C3797"/>
      <c r="D3797"/>
      <c r="E3797"/>
      <c r="F3797"/>
      <c r="G3797"/>
      <c r="H3797"/>
      <c r="I3797"/>
      <c r="J3797"/>
      <c r="K3797"/>
    </row>
    <row r="3798" spans="1:11" x14ac:dyDescent="0.3">
      <c r="A3798"/>
      <c r="B3798"/>
      <c r="C3798"/>
      <c r="D3798"/>
      <c r="E3798"/>
      <c r="F3798"/>
      <c r="G3798"/>
      <c r="H3798"/>
      <c r="I3798"/>
      <c r="J3798"/>
      <c r="K3798"/>
    </row>
    <row r="3799" spans="1:11" x14ac:dyDescent="0.3">
      <c r="A3799"/>
      <c r="B3799"/>
      <c r="C3799"/>
      <c r="D3799"/>
      <c r="E3799"/>
      <c r="F3799"/>
      <c r="G3799"/>
      <c r="H3799"/>
      <c r="I3799"/>
      <c r="J3799"/>
      <c r="K3799"/>
    </row>
    <row r="3800" spans="1:11" x14ac:dyDescent="0.3">
      <c r="A3800"/>
      <c r="B3800"/>
      <c r="C3800"/>
      <c r="D3800"/>
      <c r="E3800"/>
      <c r="F3800"/>
      <c r="G3800"/>
      <c r="H3800"/>
      <c r="I3800"/>
      <c r="J3800"/>
      <c r="K3800"/>
    </row>
    <row r="3801" spans="1:11" x14ac:dyDescent="0.3">
      <c r="A3801"/>
      <c r="B3801"/>
      <c r="C3801"/>
      <c r="D3801"/>
      <c r="E3801"/>
      <c r="F3801"/>
      <c r="G3801"/>
      <c r="H3801"/>
      <c r="I3801"/>
      <c r="J3801"/>
      <c r="K3801"/>
    </row>
    <row r="3802" spans="1:11" x14ac:dyDescent="0.3">
      <c r="A3802"/>
      <c r="B3802"/>
      <c r="C3802"/>
      <c r="D3802"/>
      <c r="E3802"/>
      <c r="F3802"/>
      <c r="G3802"/>
      <c r="H3802"/>
      <c r="I3802"/>
      <c r="J3802"/>
      <c r="K3802"/>
    </row>
    <row r="3803" spans="1:11" x14ac:dyDescent="0.3">
      <c r="A3803"/>
      <c r="B3803"/>
      <c r="C3803"/>
      <c r="D3803"/>
      <c r="E3803"/>
      <c r="F3803"/>
      <c r="G3803"/>
      <c r="H3803"/>
      <c r="I3803"/>
      <c r="J3803"/>
      <c r="K3803"/>
    </row>
    <row r="3804" spans="1:11" x14ac:dyDescent="0.3">
      <c r="A3804"/>
      <c r="B3804"/>
      <c r="C3804"/>
      <c r="D3804"/>
      <c r="E3804"/>
      <c r="F3804"/>
      <c r="G3804"/>
      <c r="H3804"/>
      <c r="I3804"/>
      <c r="J3804"/>
      <c r="K3804"/>
    </row>
    <row r="3805" spans="1:11" x14ac:dyDescent="0.3">
      <c r="A3805"/>
      <c r="B3805"/>
      <c r="C3805"/>
      <c r="D3805"/>
      <c r="E3805"/>
      <c r="F3805"/>
      <c r="G3805"/>
      <c r="H3805"/>
      <c r="I3805"/>
      <c r="J3805"/>
      <c r="K3805"/>
    </row>
    <row r="3806" spans="1:11" x14ac:dyDescent="0.3">
      <c r="A3806"/>
      <c r="B3806"/>
      <c r="C3806"/>
      <c r="D3806"/>
      <c r="E3806"/>
      <c r="F3806"/>
      <c r="G3806"/>
      <c r="H3806"/>
      <c r="I3806"/>
      <c r="J3806"/>
      <c r="K3806"/>
    </row>
    <row r="3807" spans="1:11" x14ac:dyDescent="0.3">
      <c r="A3807"/>
      <c r="B3807"/>
      <c r="C3807"/>
      <c r="D3807"/>
      <c r="E3807"/>
      <c r="F3807"/>
      <c r="G3807"/>
      <c r="H3807"/>
      <c r="I3807"/>
      <c r="J3807"/>
      <c r="K3807"/>
    </row>
    <row r="3808" spans="1:11" x14ac:dyDescent="0.3">
      <c r="A3808"/>
      <c r="B3808"/>
      <c r="C3808"/>
      <c r="D3808"/>
      <c r="E3808"/>
      <c r="F3808"/>
      <c r="G3808"/>
      <c r="H3808"/>
      <c r="I3808"/>
      <c r="J3808"/>
      <c r="K3808"/>
    </row>
    <row r="3809" spans="1:11" x14ac:dyDescent="0.3">
      <c r="A3809"/>
      <c r="B3809"/>
      <c r="C3809"/>
      <c r="D3809"/>
      <c r="E3809"/>
      <c r="F3809"/>
      <c r="G3809"/>
      <c r="H3809"/>
      <c r="I3809"/>
      <c r="J3809"/>
      <c r="K3809"/>
    </row>
    <row r="3810" spans="1:11" x14ac:dyDescent="0.3">
      <c r="A3810"/>
      <c r="B3810"/>
      <c r="C3810"/>
      <c r="D3810"/>
      <c r="E3810"/>
      <c r="F3810"/>
      <c r="G3810"/>
      <c r="H3810"/>
      <c r="I3810"/>
      <c r="J3810"/>
      <c r="K3810"/>
    </row>
    <row r="3811" spans="1:11" x14ac:dyDescent="0.3">
      <c r="A3811"/>
      <c r="B3811"/>
      <c r="C3811"/>
      <c r="D3811"/>
      <c r="E3811"/>
      <c r="F3811"/>
      <c r="G3811"/>
      <c r="H3811"/>
      <c r="I3811"/>
      <c r="J3811"/>
      <c r="K3811"/>
    </row>
    <row r="3812" spans="1:11" x14ac:dyDescent="0.3">
      <c r="A3812"/>
      <c r="B3812"/>
      <c r="C3812"/>
      <c r="D3812"/>
      <c r="E3812"/>
      <c r="F3812"/>
      <c r="G3812"/>
      <c r="H3812"/>
      <c r="I3812"/>
      <c r="J3812"/>
      <c r="K3812"/>
    </row>
    <row r="3813" spans="1:11" x14ac:dyDescent="0.3">
      <c r="A3813"/>
      <c r="B3813"/>
      <c r="C3813"/>
      <c r="D3813"/>
      <c r="E3813"/>
      <c r="F3813"/>
      <c r="G3813"/>
      <c r="H3813"/>
      <c r="I3813"/>
      <c r="J3813"/>
      <c r="K3813"/>
    </row>
    <row r="3814" spans="1:11" x14ac:dyDescent="0.3">
      <c r="A3814"/>
      <c r="B3814"/>
      <c r="C3814"/>
      <c r="D3814"/>
      <c r="E3814"/>
      <c r="F3814"/>
      <c r="G3814"/>
      <c r="H3814"/>
      <c r="I3814"/>
      <c r="J3814"/>
      <c r="K3814"/>
    </row>
    <row r="3815" spans="1:11" x14ac:dyDescent="0.3">
      <c r="A3815"/>
      <c r="B3815"/>
      <c r="C3815"/>
      <c r="D3815"/>
      <c r="E3815"/>
      <c r="F3815"/>
      <c r="G3815"/>
      <c r="H3815"/>
      <c r="I3815"/>
      <c r="J3815"/>
      <c r="K3815"/>
    </row>
    <row r="3816" spans="1:11" x14ac:dyDescent="0.3">
      <c r="A3816"/>
      <c r="B3816"/>
      <c r="C3816"/>
      <c r="D3816"/>
      <c r="E3816"/>
      <c r="F3816"/>
      <c r="G3816"/>
      <c r="H3816"/>
      <c r="I3816"/>
      <c r="J3816"/>
      <c r="K3816"/>
    </row>
    <row r="3817" spans="1:11" x14ac:dyDescent="0.3">
      <c r="A3817"/>
      <c r="B3817"/>
      <c r="C3817"/>
      <c r="D3817"/>
      <c r="E3817"/>
      <c r="F3817"/>
      <c r="G3817"/>
      <c r="H3817"/>
      <c r="I3817"/>
      <c r="J3817"/>
      <c r="K3817"/>
    </row>
    <row r="3818" spans="1:11" x14ac:dyDescent="0.3">
      <c r="A3818"/>
      <c r="B3818"/>
      <c r="C3818"/>
      <c r="D3818"/>
      <c r="E3818"/>
      <c r="F3818"/>
      <c r="G3818"/>
      <c r="H3818"/>
      <c r="I3818"/>
      <c r="J3818"/>
      <c r="K3818"/>
    </row>
    <row r="3819" spans="1:11" x14ac:dyDescent="0.3">
      <c r="A3819"/>
      <c r="B3819"/>
      <c r="C3819"/>
      <c r="D3819"/>
      <c r="E3819"/>
      <c r="F3819"/>
      <c r="G3819"/>
      <c r="H3819"/>
      <c r="I3819"/>
      <c r="J3819"/>
      <c r="K3819"/>
    </row>
    <row r="3820" spans="1:11" x14ac:dyDescent="0.3">
      <c r="A3820"/>
      <c r="B3820"/>
      <c r="C3820"/>
      <c r="D3820"/>
      <c r="E3820"/>
      <c r="F3820"/>
      <c r="G3820"/>
      <c r="H3820"/>
      <c r="I3820"/>
      <c r="J3820"/>
      <c r="K3820"/>
    </row>
    <row r="3821" spans="1:11" x14ac:dyDescent="0.3">
      <c r="A3821"/>
      <c r="B3821"/>
      <c r="C3821"/>
      <c r="D3821"/>
      <c r="E3821"/>
      <c r="F3821"/>
      <c r="G3821"/>
      <c r="H3821"/>
      <c r="I3821"/>
      <c r="J3821"/>
      <c r="K3821"/>
    </row>
    <row r="3822" spans="1:11" x14ac:dyDescent="0.3">
      <c r="A3822"/>
      <c r="B3822"/>
      <c r="C3822"/>
      <c r="D3822"/>
      <c r="E3822"/>
      <c r="F3822"/>
      <c r="G3822"/>
      <c r="H3822"/>
      <c r="I3822"/>
      <c r="J3822"/>
      <c r="K3822"/>
    </row>
    <row r="3823" spans="1:11" x14ac:dyDescent="0.3">
      <c r="A3823"/>
      <c r="B3823"/>
      <c r="C3823"/>
      <c r="D3823"/>
      <c r="E3823"/>
      <c r="F3823"/>
      <c r="G3823"/>
      <c r="H3823"/>
      <c r="I3823"/>
      <c r="J3823"/>
      <c r="K3823"/>
    </row>
    <row r="3824" spans="1:11" x14ac:dyDescent="0.3">
      <c r="A3824"/>
      <c r="B3824"/>
      <c r="C3824"/>
      <c r="D3824"/>
      <c r="E3824"/>
      <c r="F3824"/>
      <c r="G3824"/>
      <c r="H3824"/>
      <c r="I3824"/>
      <c r="J3824"/>
      <c r="K3824"/>
    </row>
    <row r="3825" spans="1:11" x14ac:dyDescent="0.3">
      <c r="A3825"/>
      <c r="B3825"/>
      <c r="C3825"/>
      <c r="D3825"/>
      <c r="E3825"/>
      <c r="F3825"/>
      <c r="G3825"/>
      <c r="H3825"/>
      <c r="I3825"/>
      <c r="J3825"/>
      <c r="K3825"/>
    </row>
    <row r="3826" spans="1:11" x14ac:dyDescent="0.3">
      <c r="A3826"/>
      <c r="B3826"/>
      <c r="C3826"/>
      <c r="D3826"/>
      <c r="E3826"/>
      <c r="F3826"/>
      <c r="G3826"/>
      <c r="H3826"/>
      <c r="I3826"/>
      <c r="J3826"/>
      <c r="K3826"/>
    </row>
    <row r="3827" spans="1:11" x14ac:dyDescent="0.3">
      <c r="A3827"/>
      <c r="B3827"/>
      <c r="C3827"/>
      <c r="D3827"/>
      <c r="E3827"/>
      <c r="F3827"/>
      <c r="G3827"/>
      <c r="H3827"/>
      <c r="I3827"/>
      <c r="J3827"/>
      <c r="K3827"/>
    </row>
    <row r="3828" spans="1:11" x14ac:dyDescent="0.3">
      <c r="A3828"/>
      <c r="B3828"/>
      <c r="C3828"/>
      <c r="D3828"/>
      <c r="E3828"/>
      <c r="F3828"/>
      <c r="G3828"/>
      <c r="H3828"/>
      <c r="I3828"/>
      <c r="J3828"/>
      <c r="K3828"/>
    </row>
    <row r="3829" spans="1:11" x14ac:dyDescent="0.3">
      <c r="A3829"/>
      <c r="B3829"/>
      <c r="C3829"/>
      <c r="D3829"/>
      <c r="E3829"/>
      <c r="F3829"/>
      <c r="G3829"/>
      <c r="H3829"/>
      <c r="I3829"/>
      <c r="J3829"/>
      <c r="K3829"/>
    </row>
    <row r="3830" spans="1:11" x14ac:dyDescent="0.3">
      <c r="A3830"/>
      <c r="B3830"/>
      <c r="C3830"/>
      <c r="D3830"/>
      <c r="E3830"/>
      <c r="F3830"/>
      <c r="G3830"/>
      <c r="H3830"/>
      <c r="I3830"/>
      <c r="J3830"/>
      <c r="K3830"/>
    </row>
    <row r="3831" spans="1:11" x14ac:dyDescent="0.3">
      <c r="A3831"/>
      <c r="B3831"/>
      <c r="C3831"/>
      <c r="D3831"/>
      <c r="E3831"/>
      <c r="F3831"/>
      <c r="G3831"/>
      <c r="H3831"/>
      <c r="I3831"/>
      <c r="J3831"/>
      <c r="K3831"/>
    </row>
    <row r="3832" spans="1:11" x14ac:dyDescent="0.3">
      <c r="A3832"/>
      <c r="B3832"/>
      <c r="C3832"/>
      <c r="D3832"/>
      <c r="E3832"/>
      <c r="F3832"/>
      <c r="G3832"/>
      <c r="H3832"/>
      <c r="I3832"/>
      <c r="J3832"/>
      <c r="K3832"/>
    </row>
    <row r="3833" spans="1:11" x14ac:dyDescent="0.3">
      <c r="A3833"/>
      <c r="B3833"/>
      <c r="C3833"/>
      <c r="D3833"/>
      <c r="E3833"/>
      <c r="F3833"/>
      <c r="G3833"/>
      <c r="H3833"/>
      <c r="I3833"/>
      <c r="J3833"/>
      <c r="K3833"/>
    </row>
    <row r="3834" spans="1:11" x14ac:dyDescent="0.3">
      <c r="A3834"/>
      <c r="B3834"/>
      <c r="C3834"/>
      <c r="D3834"/>
      <c r="E3834"/>
      <c r="F3834"/>
      <c r="G3834"/>
      <c r="H3834"/>
      <c r="I3834"/>
      <c r="J3834"/>
      <c r="K3834"/>
    </row>
    <row r="3835" spans="1:11" x14ac:dyDescent="0.3">
      <c r="A3835"/>
      <c r="B3835"/>
      <c r="C3835"/>
      <c r="D3835"/>
      <c r="E3835"/>
      <c r="F3835"/>
      <c r="G3835"/>
      <c r="H3835"/>
      <c r="I3835"/>
      <c r="J3835"/>
      <c r="K3835"/>
    </row>
    <row r="3836" spans="1:11" x14ac:dyDescent="0.3">
      <c r="A3836"/>
      <c r="B3836"/>
      <c r="C3836"/>
      <c r="D3836"/>
      <c r="E3836"/>
      <c r="F3836"/>
      <c r="G3836"/>
      <c r="H3836"/>
      <c r="I3836"/>
      <c r="J3836"/>
      <c r="K3836"/>
    </row>
    <row r="3837" spans="1:11" x14ac:dyDescent="0.3">
      <c r="A3837"/>
      <c r="B3837"/>
      <c r="C3837"/>
      <c r="D3837"/>
      <c r="E3837"/>
      <c r="F3837"/>
      <c r="G3837"/>
      <c r="H3837"/>
      <c r="I3837"/>
      <c r="J3837"/>
      <c r="K3837"/>
    </row>
    <row r="3838" spans="1:11" x14ac:dyDescent="0.3">
      <c r="A3838"/>
      <c r="B3838"/>
      <c r="C3838"/>
      <c r="D3838"/>
      <c r="E3838"/>
      <c r="F3838"/>
      <c r="G3838"/>
      <c r="H3838"/>
      <c r="I3838"/>
      <c r="J3838"/>
      <c r="K3838"/>
    </row>
    <row r="3839" spans="1:11" x14ac:dyDescent="0.3">
      <c r="A3839"/>
      <c r="B3839"/>
      <c r="C3839"/>
      <c r="D3839"/>
      <c r="E3839"/>
      <c r="F3839"/>
      <c r="G3839"/>
      <c r="H3839"/>
      <c r="I3839"/>
      <c r="J3839"/>
      <c r="K3839"/>
    </row>
    <row r="3840" spans="1:11" x14ac:dyDescent="0.3">
      <c r="A3840"/>
      <c r="B3840"/>
      <c r="C3840"/>
      <c r="D3840"/>
      <c r="E3840"/>
      <c r="F3840"/>
      <c r="G3840"/>
      <c r="H3840"/>
      <c r="I3840"/>
      <c r="J3840"/>
      <c r="K3840"/>
    </row>
    <row r="3841" spans="1:11" x14ac:dyDescent="0.3">
      <c r="A3841"/>
      <c r="B3841"/>
      <c r="C3841"/>
      <c r="D3841"/>
      <c r="E3841"/>
      <c r="F3841"/>
      <c r="G3841"/>
      <c r="H3841"/>
      <c r="I3841"/>
      <c r="J3841"/>
      <c r="K3841"/>
    </row>
    <row r="3842" spans="1:11" x14ac:dyDescent="0.3">
      <c r="A3842"/>
      <c r="B3842"/>
      <c r="C3842"/>
      <c r="D3842"/>
      <c r="E3842"/>
      <c r="F3842"/>
      <c r="G3842"/>
      <c r="H3842"/>
      <c r="I3842"/>
      <c r="J3842"/>
      <c r="K3842"/>
    </row>
    <row r="3843" spans="1:11" x14ac:dyDescent="0.3">
      <c r="A3843"/>
      <c r="B3843"/>
      <c r="C3843"/>
      <c r="D3843"/>
      <c r="E3843"/>
      <c r="F3843"/>
      <c r="G3843"/>
      <c r="H3843"/>
      <c r="I3843"/>
      <c r="J3843"/>
      <c r="K3843"/>
    </row>
    <row r="3844" spans="1:11" x14ac:dyDescent="0.3">
      <c r="A3844"/>
      <c r="B3844"/>
      <c r="C3844"/>
      <c r="D3844"/>
      <c r="E3844"/>
      <c r="F3844"/>
      <c r="G3844"/>
      <c r="H3844"/>
      <c r="I3844"/>
      <c r="J3844"/>
      <c r="K3844"/>
    </row>
    <row r="3845" spans="1:11" x14ac:dyDescent="0.3">
      <c r="A3845"/>
      <c r="B3845"/>
      <c r="C3845"/>
      <c r="D3845"/>
      <c r="E3845"/>
      <c r="F3845"/>
      <c r="G3845"/>
      <c r="H3845"/>
      <c r="I3845"/>
      <c r="J3845"/>
      <c r="K3845"/>
    </row>
    <row r="3846" spans="1:11" x14ac:dyDescent="0.3">
      <c r="A3846"/>
      <c r="B3846"/>
      <c r="C3846"/>
      <c r="D3846"/>
      <c r="E3846"/>
      <c r="F3846"/>
      <c r="G3846"/>
      <c r="H3846"/>
      <c r="I3846"/>
      <c r="J3846"/>
      <c r="K3846"/>
    </row>
    <row r="3847" spans="1:11" x14ac:dyDescent="0.3">
      <c r="A3847"/>
      <c r="B3847"/>
      <c r="C3847"/>
      <c r="D3847"/>
      <c r="E3847"/>
      <c r="F3847"/>
      <c r="G3847"/>
      <c r="H3847"/>
      <c r="I3847"/>
      <c r="J3847"/>
      <c r="K3847"/>
    </row>
    <row r="3848" spans="1:11" x14ac:dyDescent="0.3">
      <c r="A3848"/>
      <c r="B3848"/>
      <c r="C3848"/>
      <c r="D3848"/>
      <c r="E3848"/>
      <c r="F3848"/>
      <c r="G3848"/>
      <c r="H3848"/>
      <c r="I3848"/>
      <c r="J3848"/>
      <c r="K3848"/>
    </row>
    <row r="3849" spans="1:11" x14ac:dyDescent="0.3">
      <c r="A3849"/>
      <c r="B3849"/>
      <c r="C3849"/>
      <c r="D3849"/>
      <c r="E3849"/>
      <c r="F3849"/>
      <c r="G3849"/>
      <c r="H3849"/>
      <c r="I3849"/>
      <c r="J3849"/>
      <c r="K3849"/>
    </row>
    <row r="3850" spans="1:11" x14ac:dyDescent="0.3">
      <c r="A3850"/>
      <c r="B3850"/>
      <c r="C3850"/>
      <c r="D3850"/>
      <c r="E3850"/>
      <c r="F3850"/>
      <c r="G3850"/>
      <c r="H3850"/>
      <c r="I3850"/>
      <c r="J3850"/>
      <c r="K3850"/>
    </row>
    <row r="3851" spans="1:11" x14ac:dyDescent="0.3">
      <c r="A3851"/>
      <c r="B3851"/>
      <c r="C3851"/>
      <c r="D3851"/>
      <c r="E3851"/>
      <c r="F3851"/>
      <c r="G3851"/>
      <c r="H3851"/>
      <c r="I3851"/>
      <c r="J3851"/>
      <c r="K3851"/>
    </row>
    <row r="3852" spans="1:11" x14ac:dyDescent="0.3">
      <c r="A3852"/>
      <c r="B3852"/>
      <c r="C3852"/>
      <c r="D3852"/>
      <c r="E3852"/>
      <c r="F3852"/>
      <c r="G3852"/>
      <c r="H3852"/>
      <c r="I3852"/>
      <c r="J3852"/>
      <c r="K3852"/>
    </row>
    <row r="3853" spans="1:11" x14ac:dyDescent="0.3">
      <c r="A3853"/>
      <c r="B3853"/>
      <c r="C3853"/>
      <c r="D3853"/>
      <c r="E3853"/>
      <c r="F3853"/>
      <c r="G3853"/>
      <c r="H3853"/>
      <c r="I3853"/>
      <c r="J3853"/>
      <c r="K3853"/>
    </row>
    <row r="3854" spans="1:11" x14ac:dyDescent="0.3">
      <c r="A3854"/>
      <c r="B3854"/>
      <c r="C3854"/>
      <c r="D3854"/>
      <c r="E3854"/>
      <c r="F3854"/>
      <c r="G3854"/>
      <c r="H3854"/>
      <c r="I3854"/>
      <c r="J3854"/>
      <c r="K3854"/>
    </row>
    <row r="3855" spans="1:11" x14ac:dyDescent="0.3">
      <c r="A3855"/>
      <c r="B3855"/>
      <c r="C3855"/>
      <c r="D3855"/>
      <c r="E3855"/>
      <c r="F3855"/>
      <c r="G3855"/>
      <c r="H3855"/>
      <c r="I3855"/>
      <c r="J3855"/>
      <c r="K3855"/>
    </row>
    <row r="3856" spans="1:11" x14ac:dyDescent="0.3">
      <c r="A3856"/>
      <c r="B3856"/>
      <c r="C3856"/>
      <c r="D3856"/>
      <c r="E3856"/>
      <c r="F3856"/>
      <c r="G3856"/>
      <c r="H3856"/>
      <c r="I3856"/>
      <c r="J3856"/>
      <c r="K3856"/>
    </row>
    <row r="3857" spans="1:11" x14ac:dyDescent="0.3">
      <c r="A3857"/>
      <c r="B3857"/>
      <c r="C3857"/>
      <c r="D3857"/>
      <c r="E3857"/>
      <c r="F3857"/>
      <c r="G3857"/>
      <c r="H3857"/>
      <c r="I3857"/>
      <c r="J3857"/>
      <c r="K3857"/>
    </row>
    <row r="3858" spans="1:11" x14ac:dyDescent="0.3">
      <c r="A3858"/>
      <c r="B3858"/>
      <c r="C3858"/>
      <c r="D3858"/>
      <c r="E3858"/>
      <c r="F3858"/>
      <c r="G3858"/>
      <c r="H3858"/>
      <c r="I3858"/>
      <c r="J3858"/>
      <c r="K3858"/>
    </row>
    <row r="3859" spans="1:11" x14ac:dyDescent="0.3">
      <c r="A3859"/>
      <c r="B3859"/>
      <c r="C3859"/>
      <c r="D3859"/>
      <c r="E3859"/>
      <c r="F3859"/>
      <c r="G3859"/>
      <c r="H3859"/>
      <c r="I3859"/>
      <c r="J3859"/>
      <c r="K3859"/>
    </row>
    <row r="3860" spans="1:11" x14ac:dyDescent="0.3">
      <c r="A3860"/>
      <c r="B3860"/>
      <c r="C3860"/>
      <c r="D3860"/>
      <c r="E3860"/>
      <c r="F3860"/>
      <c r="G3860"/>
      <c r="H3860"/>
      <c r="I3860"/>
      <c r="J3860"/>
      <c r="K3860"/>
    </row>
    <row r="3861" spans="1:11" x14ac:dyDescent="0.3">
      <c r="A3861"/>
      <c r="B3861"/>
      <c r="C3861"/>
      <c r="D3861"/>
      <c r="E3861"/>
      <c r="F3861"/>
      <c r="G3861"/>
      <c r="H3861"/>
      <c r="I3861"/>
      <c r="J3861"/>
      <c r="K3861"/>
    </row>
    <row r="3862" spans="1:11" x14ac:dyDescent="0.3">
      <c r="A3862"/>
      <c r="B3862"/>
      <c r="C3862"/>
      <c r="D3862"/>
      <c r="E3862"/>
      <c r="F3862"/>
      <c r="G3862"/>
      <c r="H3862"/>
      <c r="I3862"/>
      <c r="J3862"/>
      <c r="K3862"/>
    </row>
    <row r="3863" spans="1:11" x14ac:dyDescent="0.3">
      <c r="A3863"/>
      <c r="B3863"/>
      <c r="C3863"/>
      <c r="D3863"/>
      <c r="E3863"/>
      <c r="F3863"/>
      <c r="G3863"/>
      <c r="H3863"/>
      <c r="I3863"/>
      <c r="J3863"/>
      <c r="K3863"/>
    </row>
    <row r="3864" spans="1:11" x14ac:dyDescent="0.3">
      <c r="A3864"/>
      <c r="B3864"/>
      <c r="C3864"/>
      <c r="D3864"/>
      <c r="E3864"/>
      <c r="F3864"/>
      <c r="G3864"/>
      <c r="H3864"/>
      <c r="I3864"/>
      <c r="J3864"/>
      <c r="K3864"/>
    </row>
    <row r="3865" spans="1:11" x14ac:dyDescent="0.3">
      <c r="A3865"/>
      <c r="B3865"/>
      <c r="C3865"/>
      <c r="D3865"/>
      <c r="E3865"/>
      <c r="F3865"/>
      <c r="G3865"/>
      <c r="H3865"/>
      <c r="I3865"/>
      <c r="J3865"/>
      <c r="K3865"/>
    </row>
    <row r="3866" spans="1:11" x14ac:dyDescent="0.3">
      <c r="A3866"/>
      <c r="B3866"/>
      <c r="C3866"/>
      <c r="D3866"/>
      <c r="E3866"/>
      <c r="F3866"/>
      <c r="G3866"/>
      <c r="H3866"/>
      <c r="I3866"/>
      <c r="J3866"/>
      <c r="K3866"/>
    </row>
    <row r="3867" spans="1:11" x14ac:dyDescent="0.3">
      <c r="A3867"/>
      <c r="B3867"/>
      <c r="C3867"/>
      <c r="D3867"/>
      <c r="E3867"/>
      <c r="F3867"/>
      <c r="G3867"/>
      <c r="H3867"/>
      <c r="I3867"/>
      <c r="J3867"/>
      <c r="K3867"/>
    </row>
    <row r="3868" spans="1:11" x14ac:dyDescent="0.3">
      <c r="A3868"/>
      <c r="B3868"/>
      <c r="C3868"/>
      <c r="D3868"/>
      <c r="E3868"/>
      <c r="F3868"/>
      <c r="G3868"/>
      <c r="H3868"/>
      <c r="I3868"/>
      <c r="J3868"/>
      <c r="K3868"/>
    </row>
    <row r="3869" spans="1:11" x14ac:dyDescent="0.3">
      <c r="A3869"/>
      <c r="B3869"/>
      <c r="C3869"/>
      <c r="D3869"/>
      <c r="E3869"/>
      <c r="F3869"/>
      <c r="G3869"/>
      <c r="H3869"/>
      <c r="I3869"/>
      <c r="J3869"/>
      <c r="K3869"/>
    </row>
    <row r="3870" spans="1:11" x14ac:dyDescent="0.3">
      <c r="A3870"/>
      <c r="B3870"/>
      <c r="C3870"/>
      <c r="D3870"/>
      <c r="E3870"/>
      <c r="F3870"/>
      <c r="G3870"/>
      <c r="H3870"/>
      <c r="I3870"/>
      <c r="J3870"/>
      <c r="K3870"/>
    </row>
    <row r="3871" spans="1:11" x14ac:dyDescent="0.3">
      <c r="A3871"/>
      <c r="B3871"/>
      <c r="C3871"/>
      <c r="D3871"/>
      <c r="E3871"/>
      <c r="F3871"/>
      <c r="G3871"/>
      <c r="H3871"/>
      <c r="I3871"/>
      <c r="J3871"/>
      <c r="K3871"/>
    </row>
    <row r="3872" spans="1:11" x14ac:dyDescent="0.3">
      <c r="A3872"/>
      <c r="B3872"/>
      <c r="C3872"/>
      <c r="D3872"/>
      <c r="E3872"/>
      <c r="F3872"/>
      <c r="G3872"/>
      <c r="H3872"/>
      <c r="I3872"/>
      <c r="J3872"/>
      <c r="K3872"/>
    </row>
    <row r="3873" spans="1:11" x14ac:dyDescent="0.3">
      <c r="A3873"/>
      <c r="B3873"/>
      <c r="C3873"/>
      <c r="D3873"/>
      <c r="E3873"/>
      <c r="F3873"/>
      <c r="G3873"/>
      <c r="H3873"/>
      <c r="I3873"/>
      <c r="J3873"/>
      <c r="K3873"/>
    </row>
    <row r="3874" spans="1:11" x14ac:dyDescent="0.3">
      <c r="A3874"/>
      <c r="B3874"/>
      <c r="C3874"/>
      <c r="D3874"/>
      <c r="E3874"/>
      <c r="F3874"/>
      <c r="G3874"/>
      <c r="H3874"/>
      <c r="I3874"/>
      <c r="J3874"/>
      <c r="K3874"/>
    </row>
    <row r="3875" spans="1:11" x14ac:dyDescent="0.3">
      <c r="A3875"/>
      <c r="B3875"/>
      <c r="C3875"/>
      <c r="D3875"/>
      <c r="E3875"/>
      <c r="F3875"/>
      <c r="G3875"/>
      <c r="H3875"/>
      <c r="I3875"/>
      <c r="J3875"/>
      <c r="K3875"/>
    </row>
    <row r="3876" spans="1:11" x14ac:dyDescent="0.3">
      <c r="A3876"/>
      <c r="B3876"/>
      <c r="C3876"/>
      <c r="D3876"/>
      <c r="E3876"/>
      <c r="F3876"/>
      <c r="G3876"/>
      <c r="H3876"/>
      <c r="I3876"/>
      <c r="J3876"/>
      <c r="K3876"/>
    </row>
    <row r="3877" spans="1:11" x14ac:dyDescent="0.3">
      <c r="A3877"/>
      <c r="B3877"/>
      <c r="C3877"/>
      <c r="D3877"/>
      <c r="E3877"/>
      <c r="F3877"/>
      <c r="G3877"/>
      <c r="H3877"/>
      <c r="I3877"/>
      <c r="J3877"/>
      <c r="K3877"/>
    </row>
    <row r="3878" spans="1:11" x14ac:dyDescent="0.3">
      <c r="A3878"/>
      <c r="B3878"/>
      <c r="C3878"/>
      <c r="D3878"/>
      <c r="E3878"/>
      <c r="F3878"/>
      <c r="G3878"/>
      <c r="H3878"/>
      <c r="I3878"/>
      <c r="J3878"/>
      <c r="K3878"/>
    </row>
    <row r="3879" spans="1:11" x14ac:dyDescent="0.3">
      <c r="A3879"/>
      <c r="B3879"/>
      <c r="C3879"/>
      <c r="D3879"/>
      <c r="E3879"/>
      <c r="F3879"/>
      <c r="G3879"/>
      <c r="H3879"/>
      <c r="I3879"/>
      <c r="J3879"/>
      <c r="K3879"/>
    </row>
    <row r="3880" spans="1:11" x14ac:dyDescent="0.3">
      <c r="A3880"/>
      <c r="B3880"/>
      <c r="C3880"/>
      <c r="D3880"/>
      <c r="E3880"/>
      <c r="F3880"/>
      <c r="G3880"/>
      <c r="H3880"/>
      <c r="I3880"/>
      <c r="J3880"/>
      <c r="K3880"/>
    </row>
    <row r="3881" spans="1:11" x14ac:dyDescent="0.3">
      <c r="A3881"/>
      <c r="B3881"/>
      <c r="C3881"/>
      <c r="D3881"/>
      <c r="E3881"/>
      <c r="F3881"/>
      <c r="G3881"/>
      <c r="H3881"/>
      <c r="I3881"/>
      <c r="J3881"/>
      <c r="K3881"/>
    </row>
    <row r="3882" spans="1:11" x14ac:dyDescent="0.3">
      <c r="A3882"/>
      <c r="B3882"/>
      <c r="C3882"/>
      <c r="D3882"/>
      <c r="E3882"/>
      <c r="F3882"/>
      <c r="G3882"/>
      <c r="H3882"/>
      <c r="I3882"/>
      <c r="J3882"/>
      <c r="K3882"/>
    </row>
    <row r="3883" spans="1:11" x14ac:dyDescent="0.3">
      <c r="A3883"/>
      <c r="B3883"/>
      <c r="C3883"/>
      <c r="D3883"/>
      <c r="E3883"/>
      <c r="F3883"/>
      <c r="G3883"/>
      <c r="H3883"/>
      <c r="I3883"/>
      <c r="J3883"/>
      <c r="K3883"/>
    </row>
    <row r="3884" spans="1:11" x14ac:dyDescent="0.3">
      <c r="A3884"/>
      <c r="B3884"/>
      <c r="C3884"/>
      <c r="D3884"/>
      <c r="E3884"/>
      <c r="F3884"/>
      <c r="G3884"/>
      <c r="H3884"/>
      <c r="I3884"/>
      <c r="J3884"/>
      <c r="K3884"/>
    </row>
    <row r="3885" spans="1:11" x14ac:dyDescent="0.3">
      <c r="A3885"/>
      <c r="B3885"/>
      <c r="C3885"/>
      <c r="D3885"/>
      <c r="E3885"/>
      <c r="F3885"/>
      <c r="G3885"/>
      <c r="H3885"/>
      <c r="I3885"/>
      <c r="J3885"/>
      <c r="K3885"/>
    </row>
    <row r="3886" spans="1:11" x14ac:dyDescent="0.3">
      <c r="A3886"/>
      <c r="B3886"/>
      <c r="C3886"/>
      <c r="D3886"/>
      <c r="E3886"/>
      <c r="F3886"/>
      <c r="G3886"/>
      <c r="H3886"/>
      <c r="I3886"/>
      <c r="J3886"/>
      <c r="K3886"/>
    </row>
    <row r="3887" spans="1:11" x14ac:dyDescent="0.3">
      <c r="A3887"/>
      <c r="B3887"/>
      <c r="C3887"/>
      <c r="D3887"/>
      <c r="E3887"/>
      <c r="F3887"/>
      <c r="G3887"/>
      <c r="H3887"/>
      <c r="I3887"/>
      <c r="J3887"/>
      <c r="K3887"/>
    </row>
    <row r="3888" spans="1:11" x14ac:dyDescent="0.3">
      <c r="A3888"/>
      <c r="B3888"/>
      <c r="C3888"/>
      <c r="D3888"/>
      <c r="E3888"/>
      <c r="F3888"/>
      <c r="G3888"/>
      <c r="H3888"/>
      <c r="I3888"/>
      <c r="J3888"/>
      <c r="K3888"/>
    </row>
    <row r="3889" spans="1:11" x14ac:dyDescent="0.3">
      <c r="A3889"/>
      <c r="B3889"/>
      <c r="C3889"/>
      <c r="D3889"/>
      <c r="E3889"/>
      <c r="F3889"/>
      <c r="G3889"/>
      <c r="H3889"/>
      <c r="I3889"/>
      <c r="J3889"/>
      <c r="K3889"/>
    </row>
    <row r="3890" spans="1:11" x14ac:dyDescent="0.3">
      <c r="A3890"/>
      <c r="B3890"/>
      <c r="C3890"/>
      <c r="D3890"/>
      <c r="E3890"/>
      <c r="F3890"/>
      <c r="G3890"/>
      <c r="H3890"/>
      <c r="I3890"/>
      <c r="J3890"/>
      <c r="K3890"/>
    </row>
    <row r="3891" spans="1:11" x14ac:dyDescent="0.3">
      <c r="A3891"/>
      <c r="B3891"/>
      <c r="C3891"/>
      <c r="D3891"/>
      <c r="E3891"/>
      <c r="F3891"/>
      <c r="G3891"/>
      <c r="H3891"/>
      <c r="I3891"/>
      <c r="J3891"/>
      <c r="K3891"/>
    </row>
    <row r="3892" spans="1:11" x14ac:dyDescent="0.3">
      <c r="A3892"/>
      <c r="B3892"/>
      <c r="C3892"/>
      <c r="D3892"/>
      <c r="E3892"/>
      <c r="F3892"/>
      <c r="G3892"/>
      <c r="H3892"/>
      <c r="I3892"/>
      <c r="J3892"/>
      <c r="K3892"/>
    </row>
    <row r="3893" spans="1:11" x14ac:dyDescent="0.3">
      <c r="A3893"/>
      <c r="B3893"/>
      <c r="C3893"/>
      <c r="D3893"/>
      <c r="E3893"/>
      <c r="F3893"/>
      <c r="G3893"/>
      <c r="H3893"/>
      <c r="I3893"/>
      <c r="J3893"/>
      <c r="K3893"/>
    </row>
    <row r="3894" spans="1:11" x14ac:dyDescent="0.3">
      <c r="A3894"/>
      <c r="B3894"/>
      <c r="C3894"/>
      <c r="D3894"/>
      <c r="E3894"/>
      <c r="F3894"/>
      <c r="G3894"/>
      <c r="H3894"/>
      <c r="I3894"/>
      <c r="J3894"/>
      <c r="K3894"/>
    </row>
    <row r="3895" spans="1:11" x14ac:dyDescent="0.3">
      <c r="A3895"/>
      <c r="B3895"/>
      <c r="C3895"/>
      <c r="D3895"/>
      <c r="E3895"/>
      <c r="F3895"/>
      <c r="G3895"/>
      <c r="H3895"/>
      <c r="I3895"/>
      <c r="J3895"/>
      <c r="K3895"/>
    </row>
    <row r="3896" spans="1:11" x14ac:dyDescent="0.3">
      <c r="A3896"/>
      <c r="B3896"/>
      <c r="C3896"/>
      <c r="D3896"/>
      <c r="E3896"/>
      <c r="F3896"/>
      <c r="G3896"/>
      <c r="H3896"/>
      <c r="I3896"/>
      <c r="J3896"/>
      <c r="K3896"/>
    </row>
    <row r="3897" spans="1:11" x14ac:dyDescent="0.3">
      <c r="A3897"/>
      <c r="B3897"/>
      <c r="C3897"/>
      <c r="D3897"/>
      <c r="E3897"/>
      <c r="F3897"/>
      <c r="G3897"/>
      <c r="H3897"/>
      <c r="I3897"/>
      <c r="J3897"/>
      <c r="K3897"/>
    </row>
    <row r="3898" spans="1:11" x14ac:dyDescent="0.3">
      <c r="A3898"/>
      <c r="B3898"/>
      <c r="C3898"/>
      <c r="D3898"/>
      <c r="E3898"/>
      <c r="F3898"/>
      <c r="G3898"/>
      <c r="H3898"/>
      <c r="I3898"/>
      <c r="J3898"/>
      <c r="K3898"/>
    </row>
    <row r="3899" spans="1:11" x14ac:dyDescent="0.3">
      <c r="A3899"/>
      <c r="B3899"/>
      <c r="C3899"/>
      <c r="D3899"/>
      <c r="E3899"/>
      <c r="F3899"/>
      <c r="G3899"/>
      <c r="H3899"/>
      <c r="I3899"/>
      <c r="J3899"/>
      <c r="K3899"/>
    </row>
    <row r="3900" spans="1:11" x14ac:dyDescent="0.3">
      <c r="A3900"/>
      <c r="B3900"/>
      <c r="C3900"/>
      <c r="D3900"/>
      <c r="E3900"/>
      <c r="F3900"/>
      <c r="G3900"/>
      <c r="H3900"/>
      <c r="I3900"/>
      <c r="J3900"/>
      <c r="K3900"/>
    </row>
    <row r="3901" spans="1:11" x14ac:dyDescent="0.3">
      <c r="A3901"/>
      <c r="B3901"/>
      <c r="C3901"/>
      <c r="D3901"/>
      <c r="E3901"/>
      <c r="F3901"/>
      <c r="G3901"/>
      <c r="H3901"/>
      <c r="I3901"/>
      <c r="J3901"/>
      <c r="K3901"/>
    </row>
    <row r="3902" spans="1:11" x14ac:dyDescent="0.3">
      <c r="A3902"/>
      <c r="B3902"/>
      <c r="C3902"/>
      <c r="D3902"/>
      <c r="E3902"/>
      <c r="F3902"/>
      <c r="G3902"/>
      <c r="H3902"/>
      <c r="I3902"/>
      <c r="J3902"/>
      <c r="K3902"/>
    </row>
    <row r="3903" spans="1:11" x14ac:dyDescent="0.3">
      <c r="A3903"/>
      <c r="B3903"/>
      <c r="C3903"/>
      <c r="D3903"/>
      <c r="E3903"/>
      <c r="F3903"/>
      <c r="G3903"/>
      <c r="H3903"/>
      <c r="I3903"/>
      <c r="J3903"/>
      <c r="K3903"/>
    </row>
    <row r="3904" spans="1:11" x14ac:dyDescent="0.3">
      <c r="A3904"/>
      <c r="B3904"/>
      <c r="C3904"/>
      <c r="D3904"/>
      <c r="E3904"/>
      <c r="F3904"/>
      <c r="G3904"/>
      <c r="H3904"/>
      <c r="I3904"/>
      <c r="J3904"/>
      <c r="K3904"/>
    </row>
    <row r="3905" spans="1:11" x14ac:dyDescent="0.3">
      <c r="A3905"/>
      <c r="B3905"/>
      <c r="C3905"/>
      <c r="D3905"/>
      <c r="E3905"/>
      <c r="F3905"/>
      <c r="G3905"/>
      <c r="H3905"/>
      <c r="I3905"/>
      <c r="J3905"/>
      <c r="K3905"/>
    </row>
    <row r="3906" spans="1:11" x14ac:dyDescent="0.3">
      <c r="A3906"/>
      <c r="B3906"/>
      <c r="C3906"/>
      <c r="D3906"/>
      <c r="E3906"/>
      <c r="F3906"/>
      <c r="G3906"/>
      <c r="H3906"/>
      <c r="I3906"/>
      <c r="J3906"/>
      <c r="K3906"/>
    </row>
    <row r="3907" spans="1:11" x14ac:dyDescent="0.3">
      <c r="A3907"/>
      <c r="B3907"/>
      <c r="C3907"/>
      <c r="D3907"/>
      <c r="E3907"/>
      <c r="F3907"/>
      <c r="G3907"/>
      <c r="H3907"/>
      <c r="I3907"/>
      <c r="J3907"/>
      <c r="K3907"/>
    </row>
    <row r="3908" spans="1:11" x14ac:dyDescent="0.3">
      <c r="A3908"/>
      <c r="B3908"/>
      <c r="C3908"/>
      <c r="D3908"/>
      <c r="E3908"/>
      <c r="F3908"/>
      <c r="G3908"/>
      <c r="H3908"/>
      <c r="I3908"/>
      <c r="J3908"/>
      <c r="K3908"/>
    </row>
    <row r="3909" spans="1:11" x14ac:dyDescent="0.3">
      <c r="A3909"/>
      <c r="B3909"/>
      <c r="C3909"/>
      <c r="D3909"/>
      <c r="E3909"/>
      <c r="F3909"/>
      <c r="G3909"/>
      <c r="H3909"/>
      <c r="I3909"/>
      <c r="J3909"/>
      <c r="K3909"/>
    </row>
    <row r="3910" spans="1:11" x14ac:dyDescent="0.3">
      <c r="A3910"/>
      <c r="B3910"/>
      <c r="C3910"/>
      <c r="D3910"/>
      <c r="E3910"/>
      <c r="F3910"/>
      <c r="G3910"/>
      <c r="H3910"/>
      <c r="I3910"/>
      <c r="J3910"/>
      <c r="K3910"/>
    </row>
    <row r="3911" spans="1:11" x14ac:dyDescent="0.3">
      <c r="A3911"/>
      <c r="B3911"/>
      <c r="C3911"/>
      <c r="D3911"/>
      <c r="E3911"/>
      <c r="F3911"/>
      <c r="G3911"/>
      <c r="H3911"/>
      <c r="I3911"/>
      <c r="J3911"/>
      <c r="K3911"/>
    </row>
    <row r="3912" spans="1:11" x14ac:dyDescent="0.3">
      <c r="A3912"/>
      <c r="B3912"/>
      <c r="C3912"/>
      <c r="D3912"/>
      <c r="E3912"/>
      <c r="F3912"/>
      <c r="G3912"/>
      <c r="H3912"/>
      <c r="I3912"/>
      <c r="J3912"/>
      <c r="K3912"/>
    </row>
    <row r="3913" spans="1:11" x14ac:dyDescent="0.3">
      <c r="A3913"/>
      <c r="B3913"/>
      <c r="C3913"/>
      <c r="D3913"/>
      <c r="E3913"/>
      <c r="F3913"/>
      <c r="G3913"/>
      <c r="H3913"/>
      <c r="I3913"/>
      <c r="J3913"/>
      <c r="K3913"/>
    </row>
    <row r="3914" spans="1:11" x14ac:dyDescent="0.3">
      <c r="A3914"/>
      <c r="B3914"/>
      <c r="C3914"/>
      <c r="D3914"/>
      <c r="E3914"/>
      <c r="F3914"/>
      <c r="G3914"/>
      <c r="H3914"/>
      <c r="I3914"/>
      <c r="J3914"/>
      <c r="K3914"/>
    </row>
    <row r="3915" spans="1:11" x14ac:dyDescent="0.3">
      <c r="A3915"/>
      <c r="B3915"/>
      <c r="C3915"/>
      <c r="D3915"/>
      <c r="E3915"/>
      <c r="F3915"/>
      <c r="G3915"/>
      <c r="H3915"/>
      <c r="I3915"/>
      <c r="J3915"/>
      <c r="K3915"/>
    </row>
    <row r="3916" spans="1:11" x14ac:dyDescent="0.3">
      <c r="A3916"/>
      <c r="B3916"/>
      <c r="C3916"/>
      <c r="D3916"/>
      <c r="E3916"/>
      <c r="F3916"/>
      <c r="G3916"/>
      <c r="H3916"/>
      <c r="I3916"/>
      <c r="J3916"/>
      <c r="K3916"/>
    </row>
    <row r="3917" spans="1:11" x14ac:dyDescent="0.3">
      <c r="A3917"/>
      <c r="B3917"/>
      <c r="C3917"/>
      <c r="D3917"/>
      <c r="E3917"/>
      <c r="F3917"/>
      <c r="G3917"/>
      <c r="H3917"/>
      <c r="I3917"/>
      <c r="J3917"/>
      <c r="K3917"/>
    </row>
    <row r="3918" spans="1:11" x14ac:dyDescent="0.3">
      <c r="A3918"/>
      <c r="B3918"/>
      <c r="C3918"/>
      <c r="D3918"/>
      <c r="E3918"/>
      <c r="F3918"/>
      <c r="G3918"/>
      <c r="H3918"/>
      <c r="I3918"/>
      <c r="J3918"/>
      <c r="K3918"/>
    </row>
    <row r="3919" spans="1:11" x14ac:dyDescent="0.3">
      <c r="A3919"/>
      <c r="B3919"/>
      <c r="C3919"/>
      <c r="D3919"/>
      <c r="E3919"/>
      <c r="F3919"/>
      <c r="G3919"/>
      <c r="H3919"/>
      <c r="I3919"/>
      <c r="J3919"/>
      <c r="K3919"/>
    </row>
    <row r="3920" spans="1:11" x14ac:dyDescent="0.3">
      <c r="A3920"/>
      <c r="B3920"/>
      <c r="C3920"/>
      <c r="D3920"/>
      <c r="E3920"/>
      <c r="F3920"/>
      <c r="G3920"/>
      <c r="H3920"/>
      <c r="I3920"/>
      <c r="J3920"/>
      <c r="K3920"/>
    </row>
    <row r="3921" spans="1:11" x14ac:dyDescent="0.3">
      <c r="A3921"/>
      <c r="B3921"/>
      <c r="C3921"/>
      <c r="D3921"/>
      <c r="E3921"/>
      <c r="F3921"/>
      <c r="G3921"/>
      <c r="H3921"/>
      <c r="I3921"/>
      <c r="J3921"/>
      <c r="K3921"/>
    </row>
    <row r="3922" spans="1:11" x14ac:dyDescent="0.3">
      <c r="A3922"/>
      <c r="B3922"/>
      <c r="C3922"/>
      <c r="D3922"/>
      <c r="E3922"/>
      <c r="F3922"/>
      <c r="G3922"/>
      <c r="H3922"/>
      <c r="I3922"/>
      <c r="J3922"/>
      <c r="K3922"/>
    </row>
    <row r="3923" spans="1:11" x14ac:dyDescent="0.3">
      <c r="A3923"/>
      <c r="B3923"/>
      <c r="C3923"/>
      <c r="D3923"/>
      <c r="E3923"/>
      <c r="F3923"/>
      <c r="G3923"/>
      <c r="H3923"/>
      <c r="I3923"/>
      <c r="J3923"/>
      <c r="K3923"/>
    </row>
    <row r="3924" spans="1:11" x14ac:dyDescent="0.3">
      <c r="A3924"/>
      <c r="B3924"/>
      <c r="C3924"/>
      <c r="D3924"/>
      <c r="E3924"/>
      <c r="F3924"/>
      <c r="G3924"/>
      <c r="H3924"/>
      <c r="I3924"/>
      <c r="J3924"/>
      <c r="K3924"/>
    </row>
    <row r="3925" spans="1:11" x14ac:dyDescent="0.3">
      <c r="A3925"/>
      <c r="B3925"/>
      <c r="C3925"/>
      <c r="D3925"/>
      <c r="E3925"/>
      <c r="F3925"/>
      <c r="G3925"/>
      <c r="H3925"/>
      <c r="I3925"/>
      <c r="J3925"/>
      <c r="K3925"/>
    </row>
    <row r="3926" spans="1:11" x14ac:dyDescent="0.3">
      <c r="A3926"/>
      <c r="B3926"/>
      <c r="C3926"/>
      <c r="D3926"/>
      <c r="E3926"/>
      <c r="F3926"/>
      <c r="G3926"/>
      <c r="H3926"/>
      <c r="I3926"/>
      <c r="J3926"/>
      <c r="K3926"/>
    </row>
    <row r="3927" spans="1:11" x14ac:dyDescent="0.3">
      <c r="A3927"/>
      <c r="B3927"/>
      <c r="C3927"/>
      <c r="D3927"/>
      <c r="E3927"/>
      <c r="F3927"/>
      <c r="G3927"/>
      <c r="H3927"/>
      <c r="I3927"/>
      <c r="J3927"/>
      <c r="K3927"/>
    </row>
    <row r="3928" spans="1:11" x14ac:dyDescent="0.3">
      <c r="A3928"/>
      <c r="B3928"/>
      <c r="C3928"/>
      <c r="D3928"/>
      <c r="E3928"/>
      <c r="F3928"/>
      <c r="G3928"/>
      <c r="H3928"/>
      <c r="I3928"/>
      <c r="J3928"/>
      <c r="K3928"/>
    </row>
    <row r="3929" spans="1:11" x14ac:dyDescent="0.3">
      <c r="A3929"/>
      <c r="B3929"/>
      <c r="C3929"/>
      <c r="D3929"/>
      <c r="E3929"/>
      <c r="F3929"/>
      <c r="G3929"/>
      <c r="H3929"/>
      <c r="I3929"/>
      <c r="J3929"/>
      <c r="K3929"/>
    </row>
    <row r="3930" spans="1:11" x14ac:dyDescent="0.3">
      <c r="A3930"/>
      <c r="B3930"/>
      <c r="C3930"/>
      <c r="D3930"/>
      <c r="E3930"/>
      <c r="F3930"/>
      <c r="G3930"/>
      <c r="H3930"/>
      <c r="I3930"/>
      <c r="J3930"/>
      <c r="K3930"/>
    </row>
    <row r="3931" spans="1:11" x14ac:dyDescent="0.3">
      <c r="A3931"/>
      <c r="B3931"/>
      <c r="C3931"/>
      <c r="D3931"/>
      <c r="E3931"/>
      <c r="F3931"/>
      <c r="G3931"/>
      <c r="H3931"/>
      <c r="I3931"/>
      <c r="J3931"/>
      <c r="K3931"/>
    </row>
    <row r="3932" spans="1:11" x14ac:dyDescent="0.3">
      <c r="A3932"/>
      <c r="B3932"/>
      <c r="C3932"/>
      <c r="D3932"/>
      <c r="E3932"/>
      <c r="F3932"/>
      <c r="G3932"/>
      <c r="H3932"/>
      <c r="I3932"/>
      <c r="J3932"/>
      <c r="K3932"/>
    </row>
    <row r="3933" spans="1:11" x14ac:dyDescent="0.3">
      <c r="A3933"/>
      <c r="B3933"/>
      <c r="C3933"/>
      <c r="D3933"/>
      <c r="E3933"/>
      <c r="F3933"/>
      <c r="G3933"/>
      <c r="H3933"/>
      <c r="I3933"/>
      <c r="J3933"/>
      <c r="K3933"/>
    </row>
    <row r="3934" spans="1:11" x14ac:dyDescent="0.3">
      <c r="A3934"/>
      <c r="B3934"/>
      <c r="C3934"/>
      <c r="D3934"/>
      <c r="E3934"/>
      <c r="F3934"/>
      <c r="G3934"/>
      <c r="H3934"/>
      <c r="I3934"/>
      <c r="J3934"/>
      <c r="K3934"/>
    </row>
    <row r="3935" spans="1:11" x14ac:dyDescent="0.3">
      <c r="A3935"/>
      <c r="B3935"/>
      <c r="C3935"/>
      <c r="D3935"/>
      <c r="E3935"/>
      <c r="F3935"/>
      <c r="G3935"/>
      <c r="H3935"/>
      <c r="I3935"/>
      <c r="J3935"/>
      <c r="K3935"/>
    </row>
    <row r="3936" spans="1:11" x14ac:dyDescent="0.3">
      <c r="A3936"/>
      <c r="B3936"/>
      <c r="C3936"/>
      <c r="D3936"/>
      <c r="E3936"/>
      <c r="F3936"/>
      <c r="G3936"/>
      <c r="H3936"/>
      <c r="I3936"/>
      <c r="J3936"/>
      <c r="K3936"/>
    </row>
    <row r="3937" spans="1:11" x14ac:dyDescent="0.3">
      <c r="A3937"/>
      <c r="B3937"/>
      <c r="C3937"/>
      <c r="D3937"/>
      <c r="E3937"/>
      <c r="F3937"/>
      <c r="G3937"/>
      <c r="H3937"/>
      <c r="I3937"/>
      <c r="J3937"/>
      <c r="K3937"/>
    </row>
    <row r="3938" spans="1:11" x14ac:dyDescent="0.3">
      <c r="A3938"/>
      <c r="B3938"/>
      <c r="C3938"/>
      <c r="D3938"/>
      <c r="E3938"/>
      <c r="F3938"/>
      <c r="G3938"/>
      <c r="H3938"/>
      <c r="I3938"/>
      <c r="J3938"/>
      <c r="K3938"/>
    </row>
    <row r="3939" spans="1:11" x14ac:dyDescent="0.3">
      <c r="A3939"/>
      <c r="B3939"/>
      <c r="C3939"/>
      <c r="D3939"/>
      <c r="E3939"/>
      <c r="F3939"/>
      <c r="G3939"/>
      <c r="H3939"/>
      <c r="I3939"/>
      <c r="J3939"/>
      <c r="K3939"/>
    </row>
    <row r="3940" spans="1:11" x14ac:dyDescent="0.3">
      <c r="A3940"/>
      <c r="B3940"/>
      <c r="C3940"/>
      <c r="D3940"/>
      <c r="E3940"/>
      <c r="F3940"/>
      <c r="G3940"/>
      <c r="H3940"/>
      <c r="I3940"/>
      <c r="J3940"/>
      <c r="K3940"/>
    </row>
    <row r="3941" spans="1:11" x14ac:dyDescent="0.3">
      <c r="A3941"/>
      <c r="B3941"/>
      <c r="C3941"/>
      <c r="D3941"/>
      <c r="E3941"/>
      <c r="F3941"/>
      <c r="G3941"/>
      <c r="H3941"/>
      <c r="I3941"/>
      <c r="J3941"/>
      <c r="K3941"/>
    </row>
    <row r="3942" spans="1:11" x14ac:dyDescent="0.3">
      <c r="A3942"/>
      <c r="B3942"/>
      <c r="C3942"/>
      <c r="D3942"/>
      <c r="E3942"/>
      <c r="F3942"/>
      <c r="G3942"/>
      <c r="H3942"/>
      <c r="I3942"/>
      <c r="J3942"/>
      <c r="K3942"/>
    </row>
    <row r="3943" spans="1:11" x14ac:dyDescent="0.3">
      <c r="A3943"/>
      <c r="B3943"/>
      <c r="C3943"/>
      <c r="D3943"/>
      <c r="E3943"/>
      <c r="F3943"/>
      <c r="G3943"/>
      <c r="H3943"/>
      <c r="I3943"/>
      <c r="J3943"/>
      <c r="K3943"/>
    </row>
    <row r="3944" spans="1:11" x14ac:dyDescent="0.3">
      <c r="A3944"/>
      <c r="B3944"/>
      <c r="C3944"/>
      <c r="D3944"/>
      <c r="E3944"/>
      <c r="F3944"/>
      <c r="G3944"/>
      <c r="H3944"/>
      <c r="I3944"/>
      <c r="J3944"/>
      <c r="K3944"/>
    </row>
    <row r="3945" spans="1:11" x14ac:dyDescent="0.3">
      <c r="A3945"/>
      <c r="B3945"/>
      <c r="C3945"/>
      <c r="D3945"/>
      <c r="E3945"/>
      <c r="F3945"/>
      <c r="G3945"/>
      <c r="H3945"/>
      <c r="I3945"/>
      <c r="J3945"/>
      <c r="K3945"/>
    </row>
    <row r="3946" spans="1:11" x14ac:dyDescent="0.3">
      <c r="A3946"/>
      <c r="B3946"/>
      <c r="C3946"/>
      <c r="D3946"/>
      <c r="E3946"/>
      <c r="F3946"/>
      <c r="G3946"/>
      <c r="H3946"/>
      <c r="I3946"/>
      <c r="J3946"/>
      <c r="K3946"/>
    </row>
    <row r="3947" spans="1:11" x14ac:dyDescent="0.3">
      <c r="A3947"/>
      <c r="B3947"/>
      <c r="C3947"/>
      <c r="D3947"/>
      <c r="E3947"/>
      <c r="F3947"/>
      <c r="G3947"/>
      <c r="H3947"/>
      <c r="I3947"/>
      <c r="J3947"/>
      <c r="K3947"/>
    </row>
    <row r="3948" spans="1:11" x14ac:dyDescent="0.3">
      <c r="A3948"/>
      <c r="B3948"/>
      <c r="C3948"/>
      <c r="D3948"/>
      <c r="E3948"/>
      <c r="F3948"/>
      <c r="G3948"/>
      <c r="H3948"/>
      <c r="I3948"/>
      <c r="J3948"/>
      <c r="K3948"/>
    </row>
    <row r="3949" spans="1:11" x14ac:dyDescent="0.3">
      <c r="A3949"/>
      <c r="B3949"/>
      <c r="C3949"/>
      <c r="D3949"/>
      <c r="E3949"/>
      <c r="F3949"/>
      <c r="G3949"/>
      <c r="H3949"/>
      <c r="I3949"/>
      <c r="J3949"/>
      <c r="K3949"/>
    </row>
    <row r="3950" spans="1:11" x14ac:dyDescent="0.3">
      <c r="A3950"/>
      <c r="B3950"/>
      <c r="C3950"/>
      <c r="D3950"/>
      <c r="E3950"/>
      <c r="F3950"/>
      <c r="G3950"/>
      <c r="H3950"/>
      <c r="I3950"/>
      <c r="J3950"/>
      <c r="K3950"/>
    </row>
    <row r="3951" spans="1:11" x14ac:dyDescent="0.3">
      <c r="A3951"/>
      <c r="B3951"/>
      <c r="C3951"/>
      <c r="D3951"/>
      <c r="E3951"/>
      <c r="F3951"/>
      <c r="G3951"/>
      <c r="H3951"/>
      <c r="I3951"/>
      <c r="J3951"/>
      <c r="K3951"/>
    </row>
    <row r="3952" spans="1:11" x14ac:dyDescent="0.3">
      <c r="A3952"/>
      <c r="B3952"/>
      <c r="C3952"/>
      <c r="D3952"/>
      <c r="E3952"/>
      <c r="F3952"/>
      <c r="G3952"/>
      <c r="H3952"/>
      <c r="I3952"/>
      <c r="J3952"/>
      <c r="K3952"/>
    </row>
    <row r="3953" spans="1:11" x14ac:dyDescent="0.3">
      <c r="A3953"/>
      <c r="B3953"/>
      <c r="C3953"/>
      <c r="D3953"/>
      <c r="E3953"/>
      <c r="F3953"/>
      <c r="G3953"/>
      <c r="H3953"/>
      <c r="I3953"/>
      <c r="J3953"/>
      <c r="K3953"/>
    </row>
    <row r="3954" spans="1:11" x14ac:dyDescent="0.3">
      <c r="A3954"/>
      <c r="B3954"/>
      <c r="C3954"/>
      <c r="D3954"/>
      <c r="E3954"/>
      <c r="F3954"/>
      <c r="G3954"/>
      <c r="H3954"/>
      <c r="I3954"/>
      <c r="J3954"/>
      <c r="K3954"/>
    </row>
    <row r="3955" spans="1:11" x14ac:dyDescent="0.3">
      <c r="A3955"/>
      <c r="B3955"/>
      <c r="C3955"/>
      <c r="D3955"/>
      <c r="E3955"/>
      <c r="F3955"/>
      <c r="G3955"/>
      <c r="H3955"/>
      <c r="I3955"/>
      <c r="J3955"/>
      <c r="K3955"/>
    </row>
    <row r="3956" spans="1:11" x14ac:dyDescent="0.3">
      <c r="A3956"/>
      <c r="B3956"/>
      <c r="C3956"/>
      <c r="D3956"/>
      <c r="E3956"/>
      <c r="F3956"/>
      <c r="G3956"/>
      <c r="H3956"/>
      <c r="I3956"/>
      <c r="J3956"/>
      <c r="K3956"/>
    </row>
    <row r="3957" spans="1:11" x14ac:dyDescent="0.3">
      <c r="A3957"/>
      <c r="B3957"/>
      <c r="C3957"/>
      <c r="D3957"/>
      <c r="E3957"/>
      <c r="F3957"/>
      <c r="G3957"/>
      <c r="H3957"/>
      <c r="I3957"/>
      <c r="J3957"/>
      <c r="K3957"/>
    </row>
    <row r="3958" spans="1:11" x14ac:dyDescent="0.3">
      <c r="A3958"/>
      <c r="B3958"/>
      <c r="C3958"/>
      <c r="D3958"/>
      <c r="E3958"/>
      <c r="F3958"/>
      <c r="G3958"/>
      <c r="H3958"/>
      <c r="I3958"/>
      <c r="J3958"/>
      <c r="K3958"/>
    </row>
    <row r="3959" spans="1:11" x14ac:dyDescent="0.3">
      <c r="A3959"/>
      <c r="B3959"/>
      <c r="C3959"/>
      <c r="D3959"/>
      <c r="E3959"/>
      <c r="F3959"/>
      <c r="G3959"/>
      <c r="H3959"/>
      <c r="I3959"/>
      <c r="J3959"/>
      <c r="K3959"/>
    </row>
    <row r="3960" spans="1:11" x14ac:dyDescent="0.3">
      <c r="A3960"/>
      <c r="B3960"/>
      <c r="C3960"/>
      <c r="D3960"/>
      <c r="E3960"/>
      <c r="F3960"/>
      <c r="G3960"/>
      <c r="H3960"/>
      <c r="I3960"/>
      <c r="J3960"/>
      <c r="K3960"/>
    </row>
    <row r="3961" spans="1:11" x14ac:dyDescent="0.3">
      <c r="A3961"/>
      <c r="B3961"/>
      <c r="C3961"/>
      <c r="D3961"/>
      <c r="E3961"/>
      <c r="F3961"/>
      <c r="G3961"/>
      <c r="H3961"/>
      <c r="I3961"/>
      <c r="J3961"/>
      <c r="K3961"/>
    </row>
    <row r="3962" spans="1:11" x14ac:dyDescent="0.3">
      <c r="A3962"/>
      <c r="B3962"/>
      <c r="C3962"/>
      <c r="D3962"/>
      <c r="E3962"/>
      <c r="F3962"/>
      <c r="G3962"/>
      <c r="H3962"/>
      <c r="I3962"/>
      <c r="J3962"/>
      <c r="K3962"/>
    </row>
    <row r="3963" spans="1:11" x14ac:dyDescent="0.3">
      <c r="A3963"/>
      <c r="B3963"/>
      <c r="C3963"/>
      <c r="D3963"/>
      <c r="E3963"/>
      <c r="F3963"/>
      <c r="G3963"/>
      <c r="H3963"/>
      <c r="I3963"/>
      <c r="J3963"/>
      <c r="K3963"/>
    </row>
    <row r="3964" spans="1:11" x14ac:dyDescent="0.3">
      <c r="A3964"/>
      <c r="B3964"/>
      <c r="C3964"/>
      <c r="D3964"/>
      <c r="E3964"/>
      <c r="F3964"/>
      <c r="G3964"/>
      <c r="H3964"/>
      <c r="I3964"/>
      <c r="J3964"/>
      <c r="K3964"/>
    </row>
    <row r="3965" spans="1:11" x14ac:dyDescent="0.3">
      <c r="A3965"/>
      <c r="B3965"/>
      <c r="C3965"/>
      <c r="D3965"/>
      <c r="E3965"/>
      <c r="F3965"/>
      <c r="G3965"/>
      <c r="H3965"/>
      <c r="I3965"/>
      <c r="J3965"/>
      <c r="K3965"/>
    </row>
    <row r="3966" spans="1:11" x14ac:dyDescent="0.3">
      <c r="A3966"/>
      <c r="B3966"/>
      <c r="C3966"/>
      <c r="D3966"/>
      <c r="E3966"/>
      <c r="F3966"/>
      <c r="G3966"/>
      <c r="H3966"/>
      <c r="I3966"/>
      <c r="J3966"/>
      <c r="K3966"/>
    </row>
    <row r="3967" spans="1:11" x14ac:dyDescent="0.3">
      <c r="A3967"/>
      <c r="B3967"/>
      <c r="C3967"/>
      <c r="D3967"/>
      <c r="E3967"/>
      <c r="F3967"/>
      <c r="G3967"/>
      <c r="H3967"/>
      <c r="I3967"/>
      <c r="J3967"/>
      <c r="K3967"/>
    </row>
    <row r="3968" spans="1:11" x14ac:dyDescent="0.3">
      <c r="A3968"/>
      <c r="B3968"/>
      <c r="C3968"/>
      <c r="D3968"/>
      <c r="E3968"/>
      <c r="F3968"/>
      <c r="G3968"/>
      <c r="H3968"/>
      <c r="I3968"/>
      <c r="J3968"/>
      <c r="K3968"/>
    </row>
    <row r="3969" spans="1:11" x14ac:dyDescent="0.3">
      <c r="A3969"/>
      <c r="B3969"/>
      <c r="C3969"/>
      <c r="D3969"/>
      <c r="E3969"/>
      <c r="F3969"/>
      <c r="G3969"/>
      <c r="H3969"/>
      <c r="I3969"/>
      <c r="J3969"/>
      <c r="K3969"/>
    </row>
    <row r="3970" spans="1:11" x14ac:dyDescent="0.3">
      <c r="A3970"/>
      <c r="B3970"/>
      <c r="C3970"/>
      <c r="D3970"/>
      <c r="E3970"/>
      <c r="F3970"/>
      <c r="G3970"/>
      <c r="H3970"/>
      <c r="I3970"/>
      <c r="J3970"/>
      <c r="K3970"/>
    </row>
    <row r="3971" spans="1:11" x14ac:dyDescent="0.3">
      <c r="A3971"/>
      <c r="B3971"/>
      <c r="C3971"/>
      <c r="D3971"/>
      <c r="E3971"/>
      <c r="F3971"/>
      <c r="G3971"/>
      <c r="H3971"/>
      <c r="I3971"/>
      <c r="J3971"/>
      <c r="K3971"/>
    </row>
    <row r="3972" spans="1:11" x14ac:dyDescent="0.3">
      <c r="A3972"/>
      <c r="B3972"/>
      <c r="C3972"/>
      <c r="D3972"/>
      <c r="E3972"/>
      <c r="F3972"/>
      <c r="G3972"/>
      <c r="H3972"/>
      <c r="I3972"/>
      <c r="J3972"/>
      <c r="K3972"/>
    </row>
    <row r="3973" spans="1:11" x14ac:dyDescent="0.3">
      <c r="A3973"/>
      <c r="B3973"/>
      <c r="C3973"/>
      <c r="D3973"/>
      <c r="E3973"/>
      <c r="F3973"/>
      <c r="G3973"/>
      <c r="H3973"/>
      <c r="I3973"/>
      <c r="J3973"/>
      <c r="K3973"/>
    </row>
    <row r="3974" spans="1:11" x14ac:dyDescent="0.3">
      <c r="A3974"/>
      <c r="B3974"/>
      <c r="C3974"/>
      <c r="D3974"/>
      <c r="E3974"/>
      <c r="F3974"/>
      <c r="G3974"/>
      <c r="H3974"/>
      <c r="I3974"/>
      <c r="J3974"/>
      <c r="K3974"/>
    </row>
    <row r="3975" spans="1:11" x14ac:dyDescent="0.3">
      <c r="A3975"/>
      <c r="B3975"/>
      <c r="C3975"/>
      <c r="D3975"/>
      <c r="E3975"/>
      <c r="F3975"/>
      <c r="G3975"/>
      <c r="H3975"/>
      <c r="I3975"/>
      <c r="J3975"/>
      <c r="K3975"/>
    </row>
    <row r="3976" spans="1:11" x14ac:dyDescent="0.3">
      <c r="A3976"/>
      <c r="B3976"/>
      <c r="C3976"/>
      <c r="D3976"/>
      <c r="E3976"/>
      <c r="F3976"/>
      <c r="G3976"/>
      <c r="H3976"/>
      <c r="I3976"/>
      <c r="J3976"/>
      <c r="K3976"/>
    </row>
    <row r="3977" spans="1:11" x14ac:dyDescent="0.3">
      <c r="A3977"/>
      <c r="B3977"/>
      <c r="C3977"/>
      <c r="D3977"/>
      <c r="E3977"/>
      <c r="F3977"/>
      <c r="G3977"/>
      <c r="H3977"/>
      <c r="I3977"/>
      <c r="J3977"/>
      <c r="K3977"/>
    </row>
    <row r="3978" spans="1:11" x14ac:dyDescent="0.3">
      <c r="A3978"/>
      <c r="B3978"/>
      <c r="C3978"/>
      <c r="D3978"/>
      <c r="E3978"/>
      <c r="F3978"/>
      <c r="G3978"/>
      <c r="H3978"/>
      <c r="I3978"/>
      <c r="J3978"/>
      <c r="K3978"/>
    </row>
    <row r="3979" spans="1:11" x14ac:dyDescent="0.3">
      <c r="A3979"/>
      <c r="B3979"/>
      <c r="C3979"/>
      <c r="D3979"/>
      <c r="E3979"/>
      <c r="F3979"/>
      <c r="G3979"/>
      <c r="H3979"/>
      <c r="I3979"/>
      <c r="J3979"/>
      <c r="K3979"/>
    </row>
    <row r="3980" spans="1:11" x14ac:dyDescent="0.3">
      <c r="A3980"/>
      <c r="B3980"/>
      <c r="C3980"/>
      <c r="D3980"/>
      <c r="E3980"/>
      <c r="F3980"/>
      <c r="G3980"/>
      <c r="H3980"/>
      <c r="I3980"/>
      <c r="J3980"/>
      <c r="K3980"/>
    </row>
    <row r="3981" spans="1:11" x14ac:dyDescent="0.3">
      <c r="A3981"/>
      <c r="B3981"/>
      <c r="C3981"/>
      <c r="D3981"/>
      <c r="E3981"/>
      <c r="F3981"/>
      <c r="G3981"/>
      <c r="H3981"/>
      <c r="I3981"/>
      <c r="J3981"/>
      <c r="K3981"/>
    </row>
    <row r="3982" spans="1:11" x14ac:dyDescent="0.3">
      <c r="A3982"/>
      <c r="B3982"/>
      <c r="C3982"/>
      <c r="D3982"/>
      <c r="E3982"/>
      <c r="F3982"/>
      <c r="G3982"/>
      <c r="H3982"/>
      <c r="I3982"/>
      <c r="J3982"/>
      <c r="K3982"/>
    </row>
    <row r="3983" spans="1:11" x14ac:dyDescent="0.3">
      <c r="A3983"/>
      <c r="B3983"/>
      <c r="C3983"/>
      <c r="D3983"/>
      <c r="E3983"/>
      <c r="F3983"/>
      <c r="G3983"/>
      <c r="H3983"/>
      <c r="I3983"/>
      <c r="J3983"/>
      <c r="K3983"/>
    </row>
    <row r="3984" spans="1:11" x14ac:dyDescent="0.3">
      <c r="A3984"/>
      <c r="B3984"/>
      <c r="C3984"/>
      <c r="D3984"/>
      <c r="E3984"/>
      <c r="F3984"/>
      <c r="G3984"/>
      <c r="H3984"/>
      <c r="I3984"/>
      <c r="J3984"/>
      <c r="K3984"/>
    </row>
    <row r="3985" spans="1:11" x14ac:dyDescent="0.3">
      <c r="A3985"/>
      <c r="B3985"/>
      <c r="C3985"/>
      <c r="D3985"/>
      <c r="E3985"/>
      <c r="F3985"/>
      <c r="G3985"/>
      <c r="H3985"/>
      <c r="I3985"/>
      <c r="J3985"/>
      <c r="K3985"/>
    </row>
    <row r="3986" spans="1:11" x14ac:dyDescent="0.3">
      <c r="A3986"/>
      <c r="B3986"/>
      <c r="C3986"/>
      <c r="D3986"/>
      <c r="E3986"/>
      <c r="F3986"/>
      <c r="G3986"/>
      <c r="H3986"/>
      <c r="I3986"/>
      <c r="J3986"/>
      <c r="K3986"/>
    </row>
    <row r="3987" spans="1:11" x14ac:dyDescent="0.3">
      <c r="A3987"/>
      <c r="B3987"/>
      <c r="C3987"/>
      <c r="D3987"/>
      <c r="E3987"/>
      <c r="F3987"/>
      <c r="G3987"/>
      <c r="H3987"/>
      <c r="I3987"/>
      <c r="J3987"/>
      <c r="K3987"/>
    </row>
    <row r="3988" spans="1:11" x14ac:dyDescent="0.3">
      <c r="A3988"/>
      <c r="B3988"/>
      <c r="C3988"/>
      <c r="D3988"/>
      <c r="E3988"/>
      <c r="F3988"/>
      <c r="G3988"/>
      <c r="H3988"/>
      <c r="I3988"/>
      <c r="J3988"/>
      <c r="K3988"/>
    </row>
    <row r="3989" spans="1:11" x14ac:dyDescent="0.3">
      <c r="A3989"/>
      <c r="B3989"/>
      <c r="C3989"/>
      <c r="D3989"/>
      <c r="E3989"/>
      <c r="F3989"/>
      <c r="G3989"/>
      <c r="H3989"/>
      <c r="I3989"/>
      <c r="J3989"/>
      <c r="K3989"/>
    </row>
    <row r="3990" spans="1:11" x14ac:dyDescent="0.3">
      <c r="A3990"/>
      <c r="B3990"/>
      <c r="C3990"/>
      <c r="D3990"/>
      <c r="E3990"/>
      <c r="F3990"/>
      <c r="G3990"/>
      <c r="H3990"/>
      <c r="I3990"/>
      <c r="J3990"/>
      <c r="K3990"/>
    </row>
    <row r="3991" spans="1:11" x14ac:dyDescent="0.3">
      <c r="A3991"/>
      <c r="B3991"/>
      <c r="C3991"/>
      <c r="D3991"/>
      <c r="E3991"/>
      <c r="F3991"/>
      <c r="G3991"/>
      <c r="H3991"/>
      <c r="I3991"/>
      <c r="J3991"/>
      <c r="K3991"/>
    </row>
    <row r="3992" spans="1:11" x14ac:dyDescent="0.3">
      <c r="A3992"/>
      <c r="B3992"/>
      <c r="C3992"/>
      <c r="D3992"/>
      <c r="E3992"/>
      <c r="F3992"/>
      <c r="G3992"/>
      <c r="H3992"/>
      <c r="I3992"/>
      <c r="J3992"/>
      <c r="K3992"/>
    </row>
    <row r="3993" spans="1:11" x14ac:dyDescent="0.3">
      <c r="A3993"/>
      <c r="B3993"/>
      <c r="C3993"/>
      <c r="D3993"/>
      <c r="E3993"/>
      <c r="F3993"/>
      <c r="G3993"/>
      <c r="H3993"/>
      <c r="I3993"/>
      <c r="J3993"/>
      <c r="K3993"/>
    </row>
    <row r="3994" spans="1:11" x14ac:dyDescent="0.3">
      <c r="A3994"/>
      <c r="B3994"/>
      <c r="C3994"/>
      <c r="D3994"/>
      <c r="E3994"/>
      <c r="F3994"/>
      <c r="G3994"/>
      <c r="H3994"/>
      <c r="I3994"/>
      <c r="J3994"/>
      <c r="K3994"/>
    </row>
    <row r="3995" spans="1:11" x14ac:dyDescent="0.3">
      <c r="A3995"/>
      <c r="B3995"/>
      <c r="C3995"/>
      <c r="D3995"/>
      <c r="E3995"/>
      <c r="F3995"/>
      <c r="G3995"/>
      <c r="H3995"/>
      <c r="I3995"/>
      <c r="J3995"/>
      <c r="K3995"/>
    </row>
    <row r="3996" spans="1:11" x14ac:dyDescent="0.3">
      <c r="A3996"/>
      <c r="B3996"/>
      <c r="C3996"/>
      <c r="D3996"/>
      <c r="E3996"/>
      <c r="F3996"/>
      <c r="G3996"/>
      <c r="H3996"/>
      <c r="I3996"/>
      <c r="J3996"/>
      <c r="K3996"/>
    </row>
    <row r="3997" spans="1:11" x14ac:dyDescent="0.3">
      <c r="A3997"/>
      <c r="B3997"/>
      <c r="C3997"/>
      <c r="D3997"/>
      <c r="E3997"/>
      <c r="F3997"/>
      <c r="G3997"/>
      <c r="H3997"/>
      <c r="I3997"/>
      <c r="J3997"/>
      <c r="K3997"/>
    </row>
    <row r="3998" spans="1:11" x14ac:dyDescent="0.3">
      <c r="A3998"/>
      <c r="B3998"/>
      <c r="C3998"/>
      <c r="D3998"/>
      <c r="E3998"/>
      <c r="F3998"/>
      <c r="G3998"/>
      <c r="H3998"/>
      <c r="I3998"/>
      <c r="J3998"/>
      <c r="K3998"/>
    </row>
    <row r="3999" spans="1:11" x14ac:dyDescent="0.3">
      <c r="A3999"/>
      <c r="B3999"/>
      <c r="C3999"/>
      <c r="D3999"/>
      <c r="E3999"/>
      <c r="F3999"/>
      <c r="G3999"/>
      <c r="H3999"/>
      <c r="I3999"/>
      <c r="J3999"/>
      <c r="K3999"/>
    </row>
    <row r="4000" spans="1:11" x14ac:dyDescent="0.3">
      <c r="A4000"/>
      <c r="B4000"/>
      <c r="C4000"/>
      <c r="D4000"/>
      <c r="E4000"/>
      <c r="F4000"/>
      <c r="G4000"/>
      <c r="H4000"/>
      <c r="I4000"/>
      <c r="J4000"/>
      <c r="K4000"/>
    </row>
    <row r="4001" spans="1:11" x14ac:dyDescent="0.3">
      <c r="A4001"/>
      <c r="B4001"/>
      <c r="C4001"/>
      <c r="D4001"/>
      <c r="E4001"/>
      <c r="F4001"/>
      <c r="G4001"/>
      <c r="H4001"/>
      <c r="I4001"/>
      <c r="J4001"/>
      <c r="K4001"/>
    </row>
    <row r="4002" spans="1:11" x14ac:dyDescent="0.3">
      <c r="A4002"/>
      <c r="B4002"/>
      <c r="C4002"/>
      <c r="D4002"/>
      <c r="E4002"/>
      <c r="F4002"/>
      <c r="G4002"/>
      <c r="H4002"/>
      <c r="I4002"/>
      <c r="J4002"/>
      <c r="K4002"/>
    </row>
    <row r="4003" spans="1:11" x14ac:dyDescent="0.3">
      <c r="A4003"/>
      <c r="B4003"/>
      <c r="C4003"/>
      <c r="D4003"/>
      <c r="E4003"/>
      <c r="F4003"/>
      <c r="G4003"/>
      <c r="H4003"/>
      <c r="I4003"/>
      <c r="J4003"/>
      <c r="K4003"/>
    </row>
    <row r="4004" spans="1:11" x14ac:dyDescent="0.3">
      <c r="A4004"/>
      <c r="B4004"/>
      <c r="C4004"/>
      <c r="D4004"/>
      <c r="E4004"/>
      <c r="F4004"/>
      <c r="G4004"/>
      <c r="H4004"/>
      <c r="I4004"/>
      <c r="J4004"/>
      <c r="K4004"/>
    </row>
    <row r="4005" spans="1:11" x14ac:dyDescent="0.3">
      <c r="A4005"/>
      <c r="B4005"/>
      <c r="C4005"/>
      <c r="D4005"/>
      <c r="E4005"/>
      <c r="F4005"/>
      <c r="G4005"/>
      <c r="H4005"/>
      <c r="I4005"/>
      <c r="J4005"/>
      <c r="K4005"/>
    </row>
    <row r="4006" spans="1:11" x14ac:dyDescent="0.3">
      <c r="A4006"/>
      <c r="B4006"/>
      <c r="C4006"/>
      <c r="D4006"/>
      <c r="E4006"/>
      <c r="F4006"/>
      <c r="G4006"/>
      <c r="H4006"/>
      <c r="I4006"/>
      <c r="J4006"/>
      <c r="K4006"/>
    </row>
    <row r="4007" spans="1:11" x14ac:dyDescent="0.3">
      <c r="A4007"/>
      <c r="B4007"/>
      <c r="C4007"/>
      <c r="D4007"/>
      <c r="E4007"/>
      <c r="F4007"/>
      <c r="G4007"/>
      <c r="H4007"/>
      <c r="I4007"/>
      <c r="J4007"/>
      <c r="K4007"/>
    </row>
    <row r="4008" spans="1:11" x14ac:dyDescent="0.3">
      <c r="A4008"/>
      <c r="B4008"/>
      <c r="C4008"/>
      <c r="D4008"/>
      <c r="E4008"/>
      <c r="F4008"/>
      <c r="G4008"/>
      <c r="H4008"/>
      <c r="I4008"/>
      <c r="J4008"/>
      <c r="K4008"/>
    </row>
    <row r="4009" spans="1:11" x14ac:dyDescent="0.3">
      <c r="A4009"/>
      <c r="B4009"/>
      <c r="C4009"/>
      <c r="D4009"/>
      <c r="E4009"/>
      <c r="F4009"/>
      <c r="G4009"/>
      <c r="H4009"/>
      <c r="I4009"/>
      <c r="J4009"/>
      <c r="K4009"/>
    </row>
    <row r="4010" spans="1:11" x14ac:dyDescent="0.3">
      <c r="A4010"/>
      <c r="B4010"/>
      <c r="C4010"/>
      <c r="D4010"/>
      <c r="E4010"/>
      <c r="F4010"/>
      <c r="G4010"/>
      <c r="H4010"/>
      <c r="I4010"/>
      <c r="J4010"/>
      <c r="K4010"/>
    </row>
    <row r="4011" spans="1:11" x14ac:dyDescent="0.3">
      <c r="A4011"/>
      <c r="B4011"/>
      <c r="C4011"/>
      <c r="D4011"/>
      <c r="E4011"/>
      <c r="F4011"/>
      <c r="G4011"/>
      <c r="H4011"/>
      <c r="I4011"/>
      <c r="J4011"/>
      <c r="K4011"/>
    </row>
    <row r="4012" spans="1:11" x14ac:dyDescent="0.3">
      <c r="A4012"/>
      <c r="B4012"/>
      <c r="C4012"/>
      <c r="D4012"/>
      <c r="E4012"/>
      <c r="F4012"/>
      <c r="G4012"/>
      <c r="H4012"/>
      <c r="I4012"/>
      <c r="J4012"/>
      <c r="K4012"/>
    </row>
    <row r="4013" spans="1:11" x14ac:dyDescent="0.3">
      <c r="A4013"/>
      <c r="B4013"/>
      <c r="C4013"/>
      <c r="D4013"/>
      <c r="E4013"/>
      <c r="F4013"/>
      <c r="G4013"/>
      <c r="H4013"/>
      <c r="I4013"/>
      <c r="J4013"/>
      <c r="K4013"/>
    </row>
    <row r="4014" spans="1:11" x14ac:dyDescent="0.3">
      <c r="A4014"/>
      <c r="B4014"/>
      <c r="C4014"/>
      <c r="D4014"/>
      <c r="E4014"/>
      <c r="F4014"/>
      <c r="G4014"/>
      <c r="H4014"/>
      <c r="I4014"/>
      <c r="J4014"/>
      <c r="K4014"/>
    </row>
    <row r="4015" spans="1:11" x14ac:dyDescent="0.3">
      <c r="A4015"/>
      <c r="B4015"/>
      <c r="C4015"/>
      <c r="D4015"/>
      <c r="E4015"/>
      <c r="F4015"/>
      <c r="G4015"/>
      <c r="H4015"/>
      <c r="I4015"/>
      <c r="J4015"/>
      <c r="K4015"/>
    </row>
    <row r="4016" spans="1:11" x14ac:dyDescent="0.3">
      <c r="A4016"/>
      <c r="B4016"/>
      <c r="C4016"/>
      <c r="D4016"/>
      <c r="E4016"/>
      <c r="F4016"/>
      <c r="G4016"/>
      <c r="H4016"/>
      <c r="I4016"/>
      <c r="J4016"/>
      <c r="K4016"/>
    </row>
    <row r="4017" spans="1:11" x14ac:dyDescent="0.3">
      <c r="A4017"/>
      <c r="B4017"/>
      <c r="C4017"/>
      <c r="D4017"/>
      <c r="E4017"/>
      <c r="F4017"/>
      <c r="G4017"/>
      <c r="H4017"/>
      <c r="I4017"/>
      <c r="J4017"/>
      <c r="K4017"/>
    </row>
    <row r="4018" spans="1:11" x14ac:dyDescent="0.3">
      <c r="A4018"/>
      <c r="B4018"/>
      <c r="C4018"/>
      <c r="D4018"/>
      <c r="E4018"/>
      <c r="F4018"/>
      <c r="G4018"/>
      <c r="H4018"/>
      <c r="I4018"/>
      <c r="J4018"/>
      <c r="K4018"/>
    </row>
    <row r="4019" spans="1:11" x14ac:dyDescent="0.3">
      <c r="A4019"/>
      <c r="B4019"/>
      <c r="C4019"/>
      <c r="D4019"/>
      <c r="E4019"/>
      <c r="F4019"/>
      <c r="G4019"/>
      <c r="H4019"/>
      <c r="I4019"/>
      <c r="J4019"/>
      <c r="K4019"/>
    </row>
    <row r="4020" spans="1:11" x14ac:dyDescent="0.3">
      <c r="A4020"/>
      <c r="B4020"/>
      <c r="C4020"/>
      <c r="D4020"/>
      <c r="E4020"/>
      <c r="F4020"/>
      <c r="G4020"/>
      <c r="H4020"/>
      <c r="I4020"/>
      <c r="J4020"/>
      <c r="K4020"/>
    </row>
    <row r="4021" spans="1:11" x14ac:dyDescent="0.3">
      <c r="A4021"/>
      <c r="B4021"/>
      <c r="C4021"/>
      <c r="D4021"/>
      <c r="E4021"/>
      <c r="F4021"/>
      <c r="G4021"/>
      <c r="H4021"/>
      <c r="I4021"/>
      <c r="J4021"/>
      <c r="K4021"/>
    </row>
    <row r="4022" spans="1:11" x14ac:dyDescent="0.3">
      <c r="A4022"/>
      <c r="B4022"/>
      <c r="C4022"/>
      <c r="D4022"/>
      <c r="E4022"/>
      <c r="F4022"/>
      <c r="G4022"/>
      <c r="H4022"/>
      <c r="I4022"/>
      <c r="J4022"/>
      <c r="K4022"/>
    </row>
    <row r="4023" spans="1:11" x14ac:dyDescent="0.3">
      <c r="A4023"/>
      <c r="B4023"/>
      <c r="C4023"/>
      <c r="D4023"/>
      <c r="E4023"/>
      <c r="F4023"/>
      <c r="G4023"/>
      <c r="H4023"/>
      <c r="I4023"/>
      <c r="J4023"/>
      <c r="K4023"/>
    </row>
    <row r="4024" spans="1:11" x14ac:dyDescent="0.3">
      <c r="A4024"/>
      <c r="B4024"/>
      <c r="C4024"/>
      <c r="D4024"/>
      <c r="E4024"/>
      <c r="F4024"/>
      <c r="G4024"/>
      <c r="H4024"/>
      <c r="I4024"/>
      <c r="J4024"/>
      <c r="K4024"/>
    </row>
    <row r="4025" spans="1:11" x14ac:dyDescent="0.3">
      <c r="A4025"/>
      <c r="B4025"/>
      <c r="C4025"/>
      <c r="D4025"/>
      <c r="E4025"/>
      <c r="F4025"/>
      <c r="G4025"/>
      <c r="H4025"/>
      <c r="I4025"/>
      <c r="J4025"/>
      <c r="K4025"/>
    </row>
    <row r="4026" spans="1:11" x14ac:dyDescent="0.3">
      <c r="A4026"/>
      <c r="B4026"/>
      <c r="C4026"/>
      <c r="D4026"/>
      <c r="E4026"/>
      <c r="F4026"/>
      <c r="G4026"/>
      <c r="H4026"/>
      <c r="I4026"/>
      <c r="J4026"/>
      <c r="K4026"/>
    </row>
    <row r="4027" spans="1:11" x14ac:dyDescent="0.3">
      <c r="A4027"/>
      <c r="B4027"/>
      <c r="C4027"/>
      <c r="D4027"/>
      <c r="E4027"/>
      <c r="F4027"/>
      <c r="G4027"/>
      <c r="H4027"/>
      <c r="I4027"/>
      <c r="J4027"/>
      <c r="K4027"/>
    </row>
    <row r="4028" spans="1:11" x14ac:dyDescent="0.3">
      <c r="A4028"/>
      <c r="B4028"/>
      <c r="C4028"/>
      <c r="D4028"/>
      <c r="E4028"/>
      <c r="F4028"/>
      <c r="G4028"/>
      <c r="H4028"/>
      <c r="I4028"/>
      <c r="J4028"/>
      <c r="K4028"/>
    </row>
    <row r="4029" spans="1:11" x14ac:dyDescent="0.3">
      <c r="A4029"/>
      <c r="B4029"/>
      <c r="C4029"/>
      <c r="D4029"/>
      <c r="E4029"/>
      <c r="F4029"/>
      <c r="G4029"/>
      <c r="H4029"/>
      <c r="I4029"/>
      <c r="J4029"/>
      <c r="K4029"/>
    </row>
    <row r="4030" spans="1:11" x14ac:dyDescent="0.3">
      <c r="A4030"/>
      <c r="B4030"/>
      <c r="C4030"/>
      <c r="D4030"/>
      <c r="E4030"/>
      <c r="F4030"/>
      <c r="G4030"/>
      <c r="H4030"/>
      <c r="I4030"/>
      <c r="J4030"/>
      <c r="K4030"/>
    </row>
    <row r="4031" spans="1:11" x14ac:dyDescent="0.3">
      <c r="A4031"/>
      <c r="B4031"/>
      <c r="C4031"/>
      <c r="D4031"/>
      <c r="E4031"/>
      <c r="F4031"/>
      <c r="G4031"/>
      <c r="H4031"/>
      <c r="I4031"/>
      <c r="J4031"/>
      <c r="K4031"/>
    </row>
    <row r="4032" spans="1:11" x14ac:dyDescent="0.3">
      <c r="A4032"/>
      <c r="B4032"/>
      <c r="C4032"/>
      <c r="D4032"/>
      <c r="E4032"/>
      <c r="F4032"/>
      <c r="G4032"/>
      <c r="H4032"/>
      <c r="I4032"/>
      <c r="J4032"/>
      <c r="K4032"/>
    </row>
    <row r="4033" spans="1:11" x14ac:dyDescent="0.3">
      <c r="A4033"/>
      <c r="B4033"/>
      <c r="C4033"/>
      <c r="D4033"/>
      <c r="E4033"/>
      <c r="F4033"/>
      <c r="G4033"/>
      <c r="H4033"/>
      <c r="I4033"/>
      <c r="J4033"/>
      <c r="K4033"/>
    </row>
    <row r="4034" spans="1:11" x14ac:dyDescent="0.3">
      <c r="A4034"/>
      <c r="B4034"/>
      <c r="C4034"/>
      <c r="D4034"/>
      <c r="E4034"/>
      <c r="F4034"/>
      <c r="G4034"/>
      <c r="H4034"/>
      <c r="I4034"/>
      <c r="J4034"/>
      <c r="K4034"/>
    </row>
    <row r="4035" spans="1:11" x14ac:dyDescent="0.3">
      <c r="A4035"/>
      <c r="B4035"/>
      <c r="C4035"/>
      <c r="D4035"/>
      <c r="E4035"/>
      <c r="F4035"/>
      <c r="G4035"/>
      <c r="H4035"/>
      <c r="I4035"/>
      <c r="J4035"/>
      <c r="K4035"/>
    </row>
    <row r="4036" spans="1:11" x14ac:dyDescent="0.3">
      <c r="A4036"/>
      <c r="B4036"/>
      <c r="C4036"/>
      <c r="D4036"/>
      <c r="E4036"/>
      <c r="F4036"/>
      <c r="G4036"/>
      <c r="H4036"/>
      <c r="I4036"/>
      <c r="J4036"/>
      <c r="K4036"/>
    </row>
    <row r="4037" spans="1:11" x14ac:dyDescent="0.3">
      <c r="A4037"/>
      <c r="B4037"/>
      <c r="C4037"/>
      <c r="D4037"/>
      <c r="E4037"/>
      <c r="F4037"/>
      <c r="G4037"/>
      <c r="H4037"/>
      <c r="I4037"/>
      <c r="J4037"/>
      <c r="K4037"/>
    </row>
    <row r="4038" spans="1:11" x14ac:dyDescent="0.3">
      <c r="A4038"/>
      <c r="B4038"/>
      <c r="C4038"/>
      <c r="D4038"/>
      <c r="E4038"/>
      <c r="F4038"/>
      <c r="G4038"/>
      <c r="H4038"/>
      <c r="I4038"/>
      <c r="J4038"/>
      <c r="K4038"/>
    </row>
    <row r="4039" spans="1:11" x14ac:dyDescent="0.3">
      <c r="A4039"/>
      <c r="B4039"/>
      <c r="C4039"/>
      <c r="D4039"/>
      <c r="E4039"/>
      <c r="F4039"/>
      <c r="G4039"/>
      <c r="H4039"/>
      <c r="I4039"/>
      <c r="J4039"/>
      <c r="K4039"/>
    </row>
    <row r="4040" spans="1:11" x14ac:dyDescent="0.3">
      <c r="A4040"/>
      <c r="B4040"/>
      <c r="C4040"/>
      <c r="D4040"/>
      <c r="E4040"/>
      <c r="F4040"/>
      <c r="G4040"/>
      <c r="H4040"/>
      <c r="I4040"/>
      <c r="J4040"/>
      <c r="K4040"/>
    </row>
    <row r="4041" spans="1:11" x14ac:dyDescent="0.3">
      <c r="A4041"/>
      <c r="B4041"/>
      <c r="C4041"/>
      <c r="D4041"/>
      <c r="E4041"/>
      <c r="F4041"/>
      <c r="G4041"/>
      <c r="H4041"/>
      <c r="I4041"/>
      <c r="J4041"/>
      <c r="K4041"/>
    </row>
    <row r="4042" spans="1:11" x14ac:dyDescent="0.3">
      <c r="A4042"/>
      <c r="B4042"/>
      <c r="C4042"/>
      <c r="D4042"/>
      <c r="E4042"/>
      <c r="F4042"/>
      <c r="G4042"/>
      <c r="H4042"/>
      <c r="I4042"/>
      <c r="J4042"/>
      <c r="K4042"/>
    </row>
    <row r="4043" spans="1:11" x14ac:dyDescent="0.3">
      <c r="A4043"/>
      <c r="B4043"/>
      <c r="C4043"/>
      <c r="D4043"/>
      <c r="E4043"/>
      <c r="F4043"/>
      <c r="G4043"/>
      <c r="H4043"/>
      <c r="I4043"/>
      <c r="J4043"/>
      <c r="K4043"/>
    </row>
    <row r="4044" spans="1:11" x14ac:dyDescent="0.3">
      <c r="A4044"/>
      <c r="B4044"/>
      <c r="C4044"/>
      <c r="D4044"/>
      <c r="E4044"/>
      <c r="F4044"/>
      <c r="G4044"/>
      <c r="H4044"/>
      <c r="I4044"/>
      <c r="J4044"/>
      <c r="K4044"/>
    </row>
    <row r="4045" spans="1:11" x14ac:dyDescent="0.3">
      <c r="A4045"/>
      <c r="B4045"/>
      <c r="C4045"/>
      <c r="D4045"/>
      <c r="E4045"/>
      <c r="F4045"/>
      <c r="G4045"/>
      <c r="H4045"/>
      <c r="I4045"/>
      <c r="J4045"/>
      <c r="K4045"/>
    </row>
    <row r="4046" spans="1:11" x14ac:dyDescent="0.3">
      <c r="A4046"/>
      <c r="B4046"/>
      <c r="C4046"/>
      <c r="D4046"/>
      <c r="E4046"/>
      <c r="F4046"/>
      <c r="G4046"/>
      <c r="H4046"/>
      <c r="I4046"/>
      <c r="J4046"/>
      <c r="K4046"/>
    </row>
    <row r="4047" spans="1:11" x14ac:dyDescent="0.3">
      <c r="A4047"/>
      <c r="B4047"/>
      <c r="C4047"/>
      <c r="D4047"/>
      <c r="E4047"/>
      <c r="F4047"/>
      <c r="G4047"/>
      <c r="H4047"/>
      <c r="I4047"/>
      <c r="J4047"/>
      <c r="K4047"/>
    </row>
    <row r="4048" spans="1:11" x14ac:dyDescent="0.3">
      <c r="A4048"/>
      <c r="B4048"/>
      <c r="C4048"/>
      <c r="D4048"/>
      <c r="E4048"/>
      <c r="F4048"/>
      <c r="G4048"/>
      <c r="H4048"/>
      <c r="I4048"/>
      <c r="J4048"/>
      <c r="K4048"/>
    </row>
    <row r="4049" spans="1:11" x14ac:dyDescent="0.3">
      <c r="A4049"/>
      <c r="B4049"/>
      <c r="C4049"/>
      <c r="D4049"/>
      <c r="E4049"/>
      <c r="F4049"/>
      <c r="G4049"/>
      <c r="H4049"/>
      <c r="I4049"/>
      <c r="J4049"/>
      <c r="K4049"/>
    </row>
    <row r="4050" spans="1:11" x14ac:dyDescent="0.3">
      <c r="A4050"/>
      <c r="B4050"/>
      <c r="C4050"/>
      <c r="D4050"/>
      <c r="E4050"/>
      <c r="F4050"/>
      <c r="G4050"/>
      <c r="H4050"/>
      <c r="I4050"/>
      <c r="J4050"/>
      <c r="K4050"/>
    </row>
    <row r="4051" spans="1:11" x14ac:dyDescent="0.3">
      <c r="A4051"/>
      <c r="B4051"/>
      <c r="C4051"/>
      <c r="D4051"/>
      <c r="E4051"/>
      <c r="F4051"/>
      <c r="G4051"/>
      <c r="H4051"/>
      <c r="I4051"/>
      <c r="J4051"/>
      <c r="K4051"/>
    </row>
    <row r="4052" spans="1:11" x14ac:dyDescent="0.3">
      <c r="A4052"/>
      <c r="B4052"/>
      <c r="C4052"/>
      <c r="D4052"/>
      <c r="E4052"/>
      <c r="F4052"/>
      <c r="G4052"/>
      <c r="H4052"/>
      <c r="I4052"/>
      <c r="J4052"/>
      <c r="K4052"/>
    </row>
    <row r="4053" spans="1:11" x14ac:dyDescent="0.3">
      <c r="A4053"/>
      <c r="B4053"/>
      <c r="C4053"/>
      <c r="D4053"/>
      <c r="E4053"/>
      <c r="F4053"/>
      <c r="G4053"/>
      <c r="H4053"/>
      <c r="I4053"/>
      <c r="J4053"/>
      <c r="K4053"/>
    </row>
    <row r="4054" spans="1:11" x14ac:dyDescent="0.3">
      <c r="A4054"/>
      <c r="B4054"/>
      <c r="C4054"/>
      <c r="D4054"/>
      <c r="E4054"/>
      <c r="F4054"/>
      <c r="G4054"/>
      <c r="H4054"/>
      <c r="I4054"/>
      <c r="J4054"/>
      <c r="K4054"/>
    </row>
    <row r="4055" spans="1:11" x14ac:dyDescent="0.3">
      <c r="A4055"/>
      <c r="B4055"/>
      <c r="C4055"/>
      <c r="D4055"/>
      <c r="E4055"/>
      <c r="F4055"/>
      <c r="G4055"/>
      <c r="H4055"/>
      <c r="I4055"/>
      <c r="J4055"/>
      <c r="K4055"/>
    </row>
    <row r="4056" spans="1:11" x14ac:dyDescent="0.3">
      <c r="A4056"/>
      <c r="B4056"/>
      <c r="C4056"/>
      <c r="D4056"/>
      <c r="E4056"/>
      <c r="F4056"/>
      <c r="G4056"/>
      <c r="H4056"/>
      <c r="I4056"/>
      <c r="J4056"/>
      <c r="K4056"/>
    </row>
    <row r="4057" spans="1:11" x14ac:dyDescent="0.3">
      <c r="A4057"/>
      <c r="B4057"/>
      <c r="C4057"/>
      <c r="D4057"/>
      <c r="E4057"/>
      <c r="F4057"/>
      <c r="G4057"/>
      <c r="H4057"/>
      <c r="I4057"/>
      <c r="J4057"/>
      <c r="K4057"/>
    </row>
    <row r="4058" spans="1:11" x14ac:dyDescent="0.3">
      <c r="A4058"/>
      <c r="B4058"/>
      <c r="C4058"/>
      <c r="D4058"/>
      <c r="E4058"/>
      <c r="F4058"/>
      <c r="G4058"/>
      <c r="H4058"/>
      <c r="I4058"/>
      <c r="J4058"/>
      <c r="K4058"/>
    </row>
    <row r="4059" spans="1:11" x14ac:dyDescent="0.3">
      <c r="A4059"/>
      <c r="B4059"/>
      <c r="C4059"/>
      <c r="D4059"/>
      <c r="E4059"/>
      <c r="F4059"/>
      <c r="G4059"/>
      <c r="H4059"/>
      <c r="I4059"/>
      <c r="J4059"/>
      <c r="K4059"/>
    </row>
    <row r="4060" spans="1:11" x14ac:dyDescent="0.3">
      <c r="A4060"/>
      <c r="B4060"/>
      <c r="C4060"/>
      <c r="D4060"/>
      <c r="E4060"/>
      <c r="F4060"/>
      <c r="G4060"/>
      <c r="H4060"/>
      <c r="I4060"/>
      <c r="J4060"/>
      <c r="K4060"/>
    </row>
    <row r="4061" spans="1:11" x14ac:dyDescent="0.3">
      <c r="A4061"/>
      <c r="B4061"/>
      <c r="C4061"/>
      <c r="D4061"/>
      <c r="E4061"/>
      <c r="F4061"/>
      <c r="G4061"/>
      <c r="H4061"/>
      <c r="I4061"/>
      <c r="J4061"/>
      <c r="K4061"/>
    </row>
    <row r="4062" spans="1:11" x14ac:dyDescent="0.3">
      <c r="A4062"/>
      <c r="B4062"/>
      <c r="C4062"/>
      <c r="D4062"/>
      <c r="E4062"/>
      <c r="F4062"/>
      <c r="G4062"/>
      <c r="H4062"/>
      <c r="I4062"/>
      <c r="J4062"/>
      <c r="K4062"/>
    </row>
    <row r="4063" spans="1:11" x14ac:dyDescent="0.3">
      <c r="A4063"/>
      <c r="B4063"/>
      <c r="C4063"/>
      <c r="D4063"/>
      <c r="E4063"/>
      <c r="F4063"/>
      <c r="G4063"/>
      <c r="H4063"/>
      <c r="I4063"/>
      <c r="J4063"/>
      <c r="K4063"/>
    </row>
    <row r="4064" spans="1:11" x14ac:dyDescent="0.3">
      <c r="A4064"/>
      <c r="B4064"/>
      <c r="C4064"/>
      <c r="D4064"/>
      <c r="E4064"/>
      <c r="F4064"/>
      <c r="G4064"/>
      <c r="H4064"/>
      <c r="I4064"/>
      <c r="J4064"/>
      <c r="K4064"/>
    </row>
    <row r="4065" spans="1:11" x14ac:dyDescent="0.3">
      <c r="A4065"/>
      <c r="B4065"/>
      <c r="C4065"/>
      <c r="D4065"/>
      <c r="E4065"/>
      <c r="F4065"/>
      <c r="G4065"/>
      <c r="H4065"/>
      <c r="I4065"/>
      <c r="J4065"/>
      <c r="K4065"/>
    </row>
    <row r="4066" spans="1:11" x14ac:dyDescent="0.3">
      <c r="A4066"/>
      <c r="B4066"/>
      <c r="C4066"/>
      <c r="D4066"/>
      <c r="E4066"/>
      <c r="F4066"/>
      <c r="G4066"/>
      <c r="H4066"/>
      <c r="I4066"/>
      <c r="J4066"/>
      <c r="K4066"/>
    </row>
    <row r="4067" spans="1:11" x14ac:dyDescent="0.3">
      <c r="A4067"/>
      <c r="B4067"/>
      <c r="C4067"/>
      <c r="D4067"/>
      <c r="E4067"/>
      <c r="F4067"/>
      <c r="G4067"/>
      <c r="H4067"/>
      <c r="I4067"/>
      <c r="J4067"/>
      <c r="K4067"/>
    </row>
    <row r="4068" spans="1:11" x14ac:dyDescent="0.3">
      <c r="A4068"/>
      <c r="B4068"/>
      <c r="C4068"/>
      <c r="D4068"/>
      <c r="E4068"/>
      <c r="F4068"/>
      <c r="G4068"/>
      <c r="H4068"/>
      <c r="I4068"/>
      <c r="J4068"/>
      <c r="K4068"/>
    </row>
    <row r="4069" spans="1:11" x14ac:dyDescent="0.3">
      <c r="A4069"/>
      <c r="B4069"/>
      <c r="C4069"/>
      <c r="D4069"/>
      <c r="E4069"/>
      <c r="F4069"/>
      <c r="G4069"/>
      <c r="H4069"/>
      <c r="I4069"/>
      <c r="J4069"/>
      <c r="K4069"/>
    </row>
    <row r="4070" spans="1:11" x14ac:dyDescent="0.3">
      <c r="A4070"/>
      <c r="B4070"/>
      <c r="C4070"/>
      <c r="D4070"/>
      <c r="E4070"/>
      <c r="F4070"/>
      <c r="G4070"/>
      <c r="H4070"/>
      <c r="I4070"/>
      <c r="J4070"/>
      <c r="K4070"/>
    </row>
    <row r="4071" spans="1:11" x14ac:dyDescent="0.3">
      <c r="A4071"/>
      <c r="B4071"/>
      <c r="C4071"/>
      <c r="D4071"/>
      <c r="E4071"/>
      <c r="F4071"/>
      <c r="G4071"/>
      <c r="H4071"/>
      <c r="I4071"/>
      <c r="J4071"/>
      <c r="K4071"/>
    </row>
    <row r="4072" spans="1:11" x14ac:dyDescent="0.3">
      <c r="A4072"/>
      <c r="B4072"/>
      <c r="C4072"/>
      <c r="D4072"/>
      <c r="E4072"/>
      <c r="F4072"/>
      <c r="G4072"/>
      <c r="H4072"/>
      <c r="I4072"/>
      <c r="J4072"/>
      <c r="K4072"/>
    </row>
    <row r="4073" spans="1:11" x14ac:dyDescent="0.3">
      <c r="A4073"/>
      <c r="B4073"/>
      <c r="C4073"/>
      <c r="D4073"/>
      <c r="E4073"/>
      <c r="F4073"/>
      <c r="G4073"/>
      <c r="H4073"/>
      <c r="I4073"/>
      <c r="J4073"/>
      <c r="K4073"/>
    </row>
    <row r="4074" spans="1:11" x14ac:dyDescent="0.3">
      <c r="A4074"/>
      <c r="B4074"/>
      <c r="C4074"/>
      <c r="D4074"/>
      <c r="E4074"/>
      <c r="F4074"/>
      <c r="G4074"/>
      <c r="H4074"/>
      <c r="I4074"/>
      <c r="J4074"/>
      <c r="K4074"/>
    </row>
    <row r="4075" spans="1:11" x14ac:dyDescent="0.3">
      <c r="A4075"/>
      <c r="B4075"/>
      <c r="C4075"/>
      <c r="D4075"/>
      <c r="E4075"/>
      <c r="F4075"/>
      <c r="G4075"/>
      <c r="H4075"/>
      <c r="I4075"/>
      <c r="J4075"/>
      <c r="K4075"/>
    </row>
    <row r="4076" spans="1:11" x14ac:dyDescent="0.3">
      <c r="A4076"/>
      <c r="B4076"/>
      <c r="C4076"/>
      <c r="D4076"/>
      <c r="E4076"/>
      <c r="F4076"/>
      <c r="G4076"/>
      <c r="H4076"/>
      <c r="I4076"/>
      <c r="J4076"/>
      <c r="K4076"/>
    </row>
    <row r="4077" spans="1:11" x14ac:dyDescent="0.3">
      <c r="A4077"/>
      <c r="B4077"/>
      <c r="C4077"/>
      <c r="D4077"/>
      <c r="E4077"/>
      <c r="F4077"/>
      <c r="G4077"/>
      <c r="H4077"/>
      <c r="I4077"/>
      <c r="J4077"/>
      <c r="K4077"/>
    </row>
    <row r="4078" spans="1:11" x14ac:dyDescent="0.3">
      <c r="A4078"/>
      <c r="B4078"/>
      <c r="C4078"/>
      <c r="D4078"/>
      <c r="E4078"/>
      <c r="F4078"/>
      <c r="G4078"/>
      <c r="H4078"/>
      <c r="I4078"/>
      <c r="J4078"/>
      <c r="K4078"/>
    </row>
    <row r="4079" spans="1:11" x14ac:dyDescent="0.3">
      <c r="A4079"/>
      <c r="B4079"/>
      <c r="C4079"/>
      <c r="D4079"/>
      <c r="E4079"/>
      <c r="F4079"/>
      <c r="G4079"/>
      <c r="H4079"/>
      <c r="I4079"/>
      <c r="J4079"/>
      <c r="K4079"/>
    </row>
    <row r="4080" spans="1:11" x14ac:dyDescent="0.3">
      <c r="A4080"/>
      <c r="B4080"/>
      <c r="C4080"/>
      <c r="D4080"/>
      <c r="E4080"/>
      <c r="F4080"/>
      <c r="G4080"/>
      <c r="H4080"/>
      <c r="I4080"/>
      <c r="J4080"/>
      <c r="K4080"/>
    </row>
    <row r="4081" spans="1:11" x14ac:dyDescent="0.3">
      <c r="A4081"/>
      <c r="B4081"/>
      <c r="C4081"/>
      <c r="D4081"/>
      <c r="E4081"/>
      <c r="F4081"/>
      <c r="G4081"/>
      <c r="H4081"/>
      <c r="I4081"/>
      <c r="J4081"/>
      <c r="K4081"/>
    </row>
    <row r="4082" spans="1:11" x14ac:dyDescent="0.3">
      <c r="A4082"/>
      <c r="B4082"/>
      <c r="C4082"/>
      <c r="D4082"/>
      <c r="E4082"/>
      <c r="F4082"/>
      <c r="G4082"/>
      <c r="H4082"/>
      <c r="I4082"/>
      <c r="J4082"/>
      <c r="K4082"/>
    </row>
    <row r="4083" spans="1:11" x14ac:dyDescent="0.3">
      <c r="A4083"/>
      <c r="B4083"/>
      <c r="C4083"/>
      <c r="D4083"/>
      <c r="E4083"/>
      <c r="F4083"/>
      <c r="G4083"/>
      <c r="H4083"/>
      <c r="I4083"/>
      <c r="J4083"/>
      <c r="K4083"/>
    </row>
    <row r="4084" spans="1:11" x14ac:dyDescent="0.3">
      <c r="A4084"/>
      <c r="B4084"/>
      <c r="C4084"/>
      <c r="D4084"/>
      <c r="E4084"/>
      <c r="F4084"/>
      <c r="G4084"/>
      <c r="H4084"/>
      <c r="I4084"/>
      <c r="J4084"/>
      <c r="K4084"/>
    </row>
    <row r="4085" spans="1:11" x14ac:dyDescent="0.3">
      <c r="A4085"/>
      <c r="B4085"/>
      <c r="C4085"/>
      <c r="D4085"/>
      <c r="E4085"/>
      <c r="F4085"/>
      <c r="G4085"/>
      <c r="H4085"/>
      <c r="I4085"/>
      <c r="J4085"/>
      <c r="K4085"/>
    </row>
    <row r="4086" spans="1:11" x14ac:dyDescent="0.3">
      <c r="A4086"/>
      <c r="B4086"/>
      <c r="C4086"/>
      <c r="D4086"/>
      <c r="E4086"/>
      <c r="F4086"/>
      <c r="G4086"/>
      <c r="H4086"/>
      <c r="I4086"/>
      <c r="J4086"/>
      <c r="K4086"/>
    </row>
    <row r="4087" spans="1:11" x14ac:dyDescent="0.3">
      <c r="A4087"/>
      <c r="B4087"/>
      <c r="C4087"/>
      <c r="D4087"/>
      <c r="E4087"/>
      <c r="F4087"/>
      <c r="G4087"/>
      <c r="H4087"/>
      <c r="I4087"/>
      <c r="J4087"/>
      <c r="K4087"/>
    </row>
    <row r="4088" spans="1:11" x14ac:dyDescent="0.3">
      <c r="A4088"/>
      <c r="B4088"/>
      <c r="C4088"/>
      <c r="D4088"/>
      <c r="E4088"/>
      <c r="F4088"/>
      <c r="G4088"/>
      <c r="H4088"/>
      <c r="I4088"/>
      <c r="J4088"/>
      <c r="K4088"/>
    </row>
    <row r="4089" spans="1:11" x14ac:dyDescent="0.3">
      <c r="A4089"/>
      <c r="B4089"/>
      <c r="C4089"/>
      <c r="D4089"/>
      <c r="E4089"/>
      <c r="F4089"/>
      <c r="G4089"/>
      <c r="H4089"/>
      <c r="I4089"/>
      <c r="J4089"/>
      <c r="K4089"/>
    </row>
    <row r="4090" spans="1:11" x14ac:dyDescent="0.3">
      <c r="A4090"/>
      <c r="B4090"/>
      <c r="C4090"/>
      <c r="D4090"/>
      <c r="E4090"/>
      <c r="F4090"/>
      <c r="G4090"/>
      <c r="H4090"/>
      <c r="I4090"/>
      <c r="J4090"/>
      <c r="K4090"/>
    </row>
    <row r="4091" spans="1:11" x14ac:dyDescent="0.3">
      <c r="A4091"/>
      <c r="B4091"/>
      <c r="C4091"/>
      <c r="D4091"/>
      <c r="E4091"/>
      <c r="F4091"/>
      <c r="G4091"/>
      <c r="H4091"/>
      <c r="I4091"/>
      <c r="J4091"/>
      <c r="K4091"/>
    </row>
    <row r="4092" spans="1:11" x14ac:dyDescent="0.3">
      <c r="A4092"/>
      <c r="B4092"/>
      <c r="C4092"/>
      <c r="D4092"/>
      <c r="E4092"/>
      <c r="F4092"/>
      <c r="G4092"/>
      <c r="H4092"/>
      <c r="I4092"/>
      <c r="J4092"/>
      <c r="K4092"/>
    </row>
    <row r="4093" spans="1:11" x14ac:dyDescent="0.3">
      <c r="A4093"/>
      <c r="B4093"/>
      <c r="C4093"/>
      <c r="D4093"/>
      <c r="E4093"/>
      <c r="F4093"/>
      <c r="G4093"/>
      <c r="H4093"/>
      <c r="I4093"/>
      <c r="J4093"/>
      <c r="K4093"/>
    </row>
    <row r="4094" spans="1:11" x14ac:dyDescent="0.3">
      <c r="A4094"/>
      <c r="B4094"/>
      <c r="C4094"/>
      <c r="D4094"/>
      <c r="E4094"/>
      <c r="F4094"/>
      <c r="G4094"/>
      <c r="H4094"/>
      <c r="I4094"/>
      <c r="J4094"/>
      <c r="K4094"/>
    </row>
    <row r="4095" spans="1:11" x14ac:dyDescent="0.3">
      <c r="A4095"/>
      <c r="B4095"/>
      <c r="C4095"/>
      <c r="D4095"/>
      <c r="E4095"/>
      <c r="F4095"/>
      <c r="G4095"/>
      <c r="H4095"/>
      <c r="I4095"/>
      <c r="J4095"/>
      <c r="K4095"/>
    </row>
    <row r="4096" spans="1:11" x14ac:dyDescent="0.3">
      <c r="A4096"/>
      <c r="B4096"/>
      <c r="C4096"/>
      <c r="D4096"/>
      <c r="E4096"/>
      <c r="F4096"/>
      <c r="G4096"/>
      <c r="H4096"/>
      <c r="I4096"/>
      <c r="J4096"/>
      <c r="K4096"/>
    </row>
    <row r="4097" spans="1:11" x14ac:dyDescent="0.3">
      <c r="A4097"/>
      <c r="B4097"/>
      <c r="C4097"/>
      <c r="D4097"/>
      <c r="E4097"/>
      <c r="F4097"/>
      <c r="G4097"/>
      <c r="H4097"/>
      <c r="I4097"/>
      <c r="J4097"/>
      <c r="K4097"/>
    </row>
    <row r="4098" spans="1:11" x14ac:dyDescent="0.3">
      <c r="A4098"/>
      <c r="B4098"/>
      <c r="C4098"/>
      <c r="D4098"/>
      <c r="E4098"/>
      <c r="F4098"/>
      <c r="G4098"/>
      <c r="H4098"/>
      <c r="I4098"/>
      <c r="J4098"/>
      <c r="K4098"/>
    </row>
    <row r="4099" spans="1:11" x14ac:dyDescent="0.3">
      <c r="A4099"/>
      <c r="B4099"/>
      <c r="C4099"/>
      <c r="D4099"/>
      <c r="E4099"/>
      <c r="F4099"/>
      <c r="G4099"/>
      <c r="H4099"/>
      <c r="I4099"/>
      <c r="J4099"/>
      <c r="K4099"/>
    </row>
    <row r="4100" spans="1:11" x14ac:dyDescent="0.3">
      <c r="A4100"/>
      <c r="B4100"/>
      <c r="C4100"/>
      <c r="D4100"/>
      <c r="E4100"/>
      <c r="F4100"/>
      <c r="G4100"/>
      <c r="H4100"/>
      <c r="I4100"/>
      <c r="J4100"/>
      <c r="K4100"/>
    </row>
    <row r="4101" spans="1:11" x14ac:dyDescent="0.3">
      <c r="A4101"/>
      <c r="B4101"/>
      <c r="C4101"/>
      <c r="D4101"/>
      <c r="E4101"/>
      <c r="F4101"/>
      <c r="G4101"/>
      <c r="H4101"/>
      <c r="I4101"/>
      <c r="J4101"/>
      <c r="K4101"/>
    </row>
    <row r="4102" spans="1:11" x14ac:dyDescent="0.3">
      <c r="A4102"/>
      <c r="B4102"/>
      <c r="C4102"/>
      <c r="D4102"/>
      <c r="E4102"/>
      <c r="F4102"/>
      <c r="G4102"/>
      <c r="H4102"/>
      <c r="I4102"/>
      <c r="J4102"/>
      <c r="K4102"/>
    </row>
    <row r="4103" spans="1:11" x14ac:dyDescent="0.3">
      <c r="A4103"/>
      <c r="B4103"/>
      <c r="C4103"/>
      <c r="D4103"/>
      <c r="E4103"/>
      <c r="F4103"/>
      <c r="G4103"/>
      <c r="H4103"/>
      <c r="I4103"/>
      <c r="J4103"/>
      <c r="K4103"/>
    </row>
    <row r="4104" spans="1:11" x14ac:dyDescent="0.3">
      <c r="A4104"/>
      <c r="B4104"/>
      <c r="C4104"/>
      <c r="D4104"/>
      <c r="E4104"/>
      <c r="F4104"/>
      <c r="G4104"/>
      <c r="H4104"/>
      <c r="I4104"/>
      <c r="J4104"/>
      <c r="K4104"/>
    </row>
    <row r="4105" spans="1:11" x14ac:dyDescent="0.3">
      <c r="A4105"/>
      <c r="B4105"/>
      <c r="C4105"/>
      <c r="D4105"/>
      <c r="E4105"/>
      <c r="F4105"/>
      <c r="G4105"/>
      <c r="H4105"/>
      <c r="I4105"/>
      <c r="J4105"/>
      <c r="K4105"/>
    </row>
    <row r="4106" spans="1:11" x14ac:dyDescent="0.3">
      <c r="A4106"/>
      <c r="B4106"/>
      <c r="C4106"/>
      <c r="D4106"/>
      <c r="E4106"/>
      <c r="F4106"/>
      <c r="G4106"/>
      <c r="H4106"/>
      <c r="I4106"/>
      <c r="J4106"/>
      <c r="K4106"/>
    </row>
    <row r="4107" spans="1:11" x14ac:dyDescent="0.3">
      <c r="A4107"/>
      <c r="B4107"/>
      <c r="C4107"/>
      <c r="D4107"/>
      <c r="E4107"/>
      <c r="F4107"/>
      <c r="G4107"/>
      <c r="H4107"/>
      <c r="I4107"/>
      <c r="J4107"/>
      <c r="K4107"/>
    </row>
    <row r="4108" spans="1:11" x14ac:dyDescent="0.3">
      <c r="A4108"/>
      <c r="B4108"/>
      <c r="C4108"/>
      <c r="D4108"/>
      <c r="E4108"/>
      <c r="F4108"/>
      <c r="G4108"/>
      <c r="H4108"/>
      <c r="I4108"/>
      <c r="J4108"/>
      <c r="K4108"/>
    </row>
    <row r="4109" spans="1:11" x14ac:dyDescent="0.3">
      <c r="A4109"/>
      <c r="B4109"/>
      <c r="C4109"/>
      <c r="D4109"/>
      <c r="E4109"/>
      <c r="F4109"/>
      <c r="G4109"/>
      <c r="H4109"/>
      <c r="I4109"/>
      <c r="J4109"/>
      <c r="K4109"/>
    </row>
    <row r="4110" spans="1:11" x14ac:dyDescent="0.3">
      <c r="A4110"/>
      <c r="B4110"/>
      <c r="C4110"/>
      <c r="D4110"/>
      <c r="E4110"/>
      <c r="F4110"/>
      <c r="G4110"/>
      <c r="H4110"/>
      <c r="I4110"/>
      <c r="J4110"/>
      <c r="K4110"/>
    </row>
    <row r="4111" spans="1:11" x14ac:dyDescent="0.3">
      <c r="A4111"/>
      <c r="B4111"/>
      <c r="C4111"/>
      <c r="D4111"/>
      <c r="E4111"/>
      <c r="F4111"/>
      <c r="G4111"/>
      <c r="H4111"/>
      <c r="I4111"/>
      <c r="J4111"/>
      <c r="K4111"/>
    </row>
    <row r="4112" spans="1:11" x14ac:dyDescent="0.3">
      <c r="A4112"/>
      <c r="B4112"/>
      <c r="C4112"/>
      <c r="D4112"/>
      <c r="E4112"/>
      <c r="F4112"/>
      <c r="G4112"/>
      <c r="H4112"/>
      <c r="I4112"/>
      <c r="J4112"/>
      <c r="K4112"/>
    </row>
    <row r="4113" spans="1:11" x14ac:dyDescent="0.3">
      <c r="A4113"/>
      <c r="B4113"/>
      <c r="C4113"/>
      <c r="D4113"/>
      <c r="E4113"/>
      <c r="F4113"/>
      <c r="G4113"/>
      <c r="H4113"/>
      <c r="I4113"/>
      <c r="J4113"/>
      <c r="K4113"/>
    </row>
    <row r="4114" spans="1:11" x14ac:dyDescent="0.3">
      <c r="A4114"/>
      <c r="B4114"/>
      <c r="C4114"/>
      <c r="D4114"/>
      <c r="E4114"/>
      <c r="F4114"/>
      <c r="G4114"/>
      <c r="H4114"/>
      <c r="I4114"/>
      <c r="J4114"/>
      <c r="K4114"/>
    </row>
    <row r="4115" spans="1:11" x14ac:dyDescent="0.3">
      <c r="A4115"/>
      <c r="B4115"/>
      <c r="C4115"/>
      <c r="D4115"/>
      <c r="E4115"/>
      <c r="F4115"/>
      <c r="G4115"/>
      <c r="H4115"/>
      <c r="I4115"/>
      <c r="J4115"/>
      <c r="K4115"/>
    </row>
    <row r="4116" spans="1:11" x14ac:dyDescent="0.3">
      <c r="A4116"/>
      <c r="B4116"/>
      <c r="C4116"/>
      <c r="D4116"/>
      <c r="E4116"/>
      <c r="F4116"/>
      <c r="G4116"/>
      <c r="H4116"/>
      <c r="I4116"/>
      <c r="J4116"/>
      <c r="K4116"/>
    </row>
    <row r="4117" spans="1:11" x14ac:dyDescent="0.3">
      <c r="A4117"/>
      <c r="B4117"/>
      <c r="C4117"/>
      <c r="D4117"/>
      <c r="E4117"/>
      <c r="F4117"/>
      <c r="G4117"/>
      <c r="H4117"/>
      <c r="I4117"/>
      <c r="J4117"/>
      <c r="K4117"/>
    </row>
    <row r="4118" spans="1:11" x14ac:dyDescent="0.3">
      <c r="A4118"/>
      <c r="B4118"/>
      <c r="C4118"/>
      <c r="D4118"/>
      <c r="E4118"/>
      <c r="F4118"/>
      <c r="G4118"/>
      <c r="H4118"/>
      <c r="I4118"/>
      <c r="J4118"/>
      <c r="K4118"/>
    </row>
    <row r="4119" spans="1:11" x14ac:dyDescent="0.3">
      <c r="A4119"/>
      <c r="B4119"/>
      <c r="C4119"/>
      <c r="D4119"/>
      <c r="E4119"/>
      <c r="F4119"/>
      <c r="G4119"/>
      <c r="H4119"/>
      <c r="I4119"/>
      <c r="J4119"/>
      <c r="K4119"/>
    </row>
    <row r="4120" spans="1:11" x14ac:dyDescent="0.3">
      <c r="A4120"/>
      <c r="B4120"/>
      <c r="C4120"/>
      <c r="D4120"/>
      <c r="E4120"/>
      <c r="F4120"/>
      <c r="G4120"/>
      <c r="H4120"/>
      <c r="I4120"/>
      <c r="J4120"/>
      <c r="K4120"/>
    </row>
    <row r="4121" spans="1:11" x14ac:dyDescent="0.3">
      <c r="A4121"/>
      <c r="B4121"/>
      <c r="C4121"/>
      <c r="D4121"/>
      <c r="E4121"/>
      <c r="F4121"/>
      <c r="G4121"/>
      <c r="H4121"/>
      <c r="I4121"/>
      <c r="J4121"/>
      <c r="K4121"/>
    </row>
    <row r="4122" spans="1:11" x14ac:dyDescent="0.3">
      <c r="A4122"/>
      <c r="B4122"/>
      <c r="C4122"/>
      <c r="D4122"/>
      <c r="E4122"/>
      <c r="F4122"/>
      <c r="G4122"/>
      <c r="H4122"/>
      <c r="I4122"/>
      <c r="J4122"/>
      <c r="K4122"/>
    </row>
    <row r="4123" spans="1:11" x14ac:dyDescent="0.3">
      <c r="A4123"/>
      <c r="B4123"/>
      <c r="C4123"/>
      <c r="D4123"/>
      <c r="E4123"/>
      <c r="F4123"/>
      <c r="G4123"/>
      <c r="H4123"/>
      <c r="I4123"/>
      <c r="J4123"/>
      <c r="K4123"/>
    </row>
    <row r="4124" spans="1:11" x14ac:dyDescent="0.3">
      <c r="A4124"/>
      <c r="B4124"/>
      <c r="C4124"/>
      <c r="D4124"/>
      <c r="E4124"/>
      <c r="F4124"/>
      <c r="G4124"/>
      <c r="H4124"/>
      <c r="I4124"/>
      <c r="J4124"/>
      <c r="K4124"/>
    </row>
    <row r="4125" spans="1:11" x14ac:dyDescent="0.3">
      <c r="A4125"/>
      <c r="B4125"/>
      <c r="C4125"/>
      <c r="D4125"/>
      <c r="E4125"/>
      <c r="F4125"/>
      <c r="G4125"/>
      <c r="H4125"/>
      <c r="I4125"/>
      <c r="J4125"/>
      <c r="K4125"/>
    </row>
    <row r="4126" spans="1:11" x14ac:dyDescent="0.3">
      <c r="A4126"/>
      <c r="B4126"/>
      <c r="C4126"/>
      <c r="D4126"/>
      <c r="E4126"/>
      <c r="F4126"/>
      <c r="G4126"/>
      <c r="H4126"/>
      <c r="I4126"/>
      <c r="J4126"/>
      <c r="K4126"/>
    </row>
    <row r="4127" spans="1:11" x14ac:dyDescent="0.3">
      <c r="A4127"/>
      <c r="B4127"/>
      <c r="C4127"/>
      <c r="D4127"/>
      <c r="E4127"/>
      <c r="F4127"/>
      <c r="G4127"/>
      <c r="H4127"/>
      <c r="I4127"/>
      <c r="J4127"/>
      <c r="K4127"/>
    </row>
    <row r="4128" spans="1:11" x14ac:dyDescent="0.3">
      <c r="A4128"/>
      <c r="B4128"/>
      <c r="C4128"/>
      <c r="D4128"/>
      <c r="E4128"/>
      <c r="F4128"/>
      <c r="G4128"/>
      <c r="H4128"/>
      <c r="I4128"/>
      <c r="J4128"/>
      <c r="K4128"/>
    </row>
    <row r="4129" spans="1:11" x14ac:dyDescent="0.3">
      <c r="A4129"/>
      <c r="B4129"/>
      <c r="C4129"/>
      <c r="D4129"/>
      <c r="E4129"/>
      <c r="F4129"/>
      <c r="G4129"/>
      <c r="H4129"/>
      <c r="I4129"/>
      <c r="J4129"/>
      <c r="K4129"/>
    </row>
    <row r="4130" spans="1:11" x14ac:dyDescent="0.3">
      <c r="A4130"/>
      <c r="B4130"/>
      <c r="C4130"/>
      <c r="D4130"/>
      <c r="E4130"/>
      <c r="F4130"/>
      <c r="G4130"/>
      <c r="H4130"/>
      <c r="I4130"/>
      <c r="J4130"/>
      <c r="K4130"/>
    </row>
    <row r="4131" spans="1:11" x14ac:dyDescent="0.3">
      <c r="A4131"/>
      <c r="B4131"/>
      <c r="C4131"/>
      <c r="D4131"/>
      <c r="E4131"/>
      <c r="F4131"/>
      <c r="G4131"/>
      <c r="H4131"/>
      <c r="I4131"/>
      <c r="J4131"/>
      <c r="K4131"/>
    </row>
    <row r="4132" spans="1:11" x14ac:dyDescent="0.3">
      <c r="A4132"/>
      <c r="B4132"/>
      <c r="C4132"/>
      <c r="D4132"/>
      <c r="E4132"/>
      <c r="F4132"/>
      <c r="G4132"/>
      <c r="H4132"/>
      <c r="I4132"/>
      <c r="J4132"/>
      <c r="K4132"/>
    </row>
    <row r="4133" spans="1:11" x14ac:dyDescent="0.3">
      <c r="A4133"/>
      <c r="B4133"/>
      <c r="C4133"/>
      <c r="D4133"/>
      <c r="E4133"/>
      <c r="F4133"/>
      <c r="G4133"/>
      <c r="H4133"/>
      <c r="I4133"/>
      <c r="J4133"/>
      <c r="K4133"/>
    </row>
    <row r="4134" spans="1:11" x14ac:dyDescent="0.3">
      <c r="A4134"/>
      <c r="B4134"/>
      <c r="C4134"/>
      <c r="D4134"/>
      <c r="E4134"/>
      <c r="F4134"/>
      <c r="G4134"/>
      <c r="H4134"/>
      <c r="I4134"/>
      <c r="J4134"/>
      <c r="K4134"/>
    </row>
    <row r="4135" spans="1:11" x14ac:dyDescent="0.3">
      <c r="A4135"/>
      <c r="B4135"/>
      <c r="C4135"/>
      <c r="D4135"/>
      <c r="E4135"/>
      <c r="F4135"/>
      <c r="G4135"/>
      <c r="H4135"/>
      <c r="I4135"/>
      <c r="J4135"/>
      <c r="K4135"/>
    </row>
    <row r="4136" spans="1:11" x14ac:dyDescent="0.3">
      <c r="A4136"/>
      <c r="B4136"/>
      <c r="C4136"/>
      <c r="D4136"/>
      <c r="E4136"/>
      <c r="F4136"/>
      <c r="G4136"/>
      <c r="H4136"/>
      <c r="I4136"/>
      <c r="J4136"/>
      <c r="K4136"/>
    </row>
    <row r="4137" spans="1:11" x14ac:dyDescent="0.3">
      <c r="A4137"/>
      <c r="B4137"/>
      <c r="C4137"/>
      <c r="D4137"/>
      <c r="E4137"/>
      <c r="F4137"/>
      <c r="G4137"/>
      <c r="H4137"/>
      <c r="I4137"/>
      <c r="J4137"/>
      <c r="K4137"/>
    </row>
    <row r="4138" spans="1:11" x14ac:dyDescent="0.3">
      <c r="A4138"/>
      <c r="B4138"/>
      <c r="C4138"/>
      <c r="D4138"/>
      <c r="E4138"/>
      <c r="F4138"/>
      <c r="G4138"/>
      <c r="H4138"/>
      <c r="I4138"/>
      <c r="J4138"/>
      <c r="K4138"/>
    </row>
    <row r="4139" spans="1:11" x14ac:dyDescent="0.3">
      <c r="A4139"/>
      <c r="B4139"/>
      <c r="C4139"/>
      <c r="D4139"/>
      <c r="E4139"/>
      <c r="F4139"/>
      <c r="G4139"/>
      <c r="H4139"/>
      <c r="I4139"/>
      <c r="J4139"/>
      <c r="K4139"/>
    </row>
    <row r="4140" spans="1:11" x14ac:dyDescent="0.3">
      <c r="A4140"/>
      <c r="B4140"/>
      <c r="C4140"/>
      <c r="D4140"/>
      <c r="E4140"/>
      <c r="F4140"/>
      <c r="G4140"/>
      <c r="H4140"/>
      <c r="I4140"/>
      <c r="J4140"/>
      <c r="K4140"/>
    </row>
    <row r="4141" spans="1:11" x14ac:dyDescent="0.3">
      <c r="A4141"/>
      <c r="B4141"/>
      <c r="C4141"/>
      <c r="D4141"/>
      <c r="E4141"/>
      <c r="F4141"/>
      <c r="G4141"/>
      <c r="H4141"/>
      <c r="I4141"/>
      <c r="J4141"/>
      <c r="K4141"/>
    </row>
    <row r="4142" spans="1:11" x14ac:dyDescent="0.3">
      <c r="A4142"/>
      <c r="B4142"/>
      <c r="C4142"/>
      <c r="D4142"/>
      <c r="E4142"/>
      <c r="F4142"/>
      <c r="G4142"/>
      <c r="H4142"/>
      <c r="I4142"/>
      <c r="J4142"/>
      <c r="K4142"/>
    </row>
    <row r="4143" spans="1:11" x14ac:dyDescent="0.3">
      <c r="A4143"/>
      <c r="B4143"/>
      <c r="C4143"/>
      <c r="D4143"/>
      <c r="E4143"/>
      <c r="F4143"/>
      <c r="G4143"/>
      <c r="H4143"/>
      <c r="I4143"/>
      <c r="J4143"/>
      <c r="K4143"/>
    </row>
    <row r="4144" spans="1:11" x14ac:dyDescent="0.3">
      <c r="A4144"/>
      <c r="B4144"/>
      <c r="C4144"/>
      <c r="D4144"/>
      <c r="E4144"/>
      <c r="F4144"/>
      <c r="G4144"/>
      <c r="H4144"/>
      <c r="I4144"/>
      <c r="J4144"/>
      <c r="K4144"/>
    </row>
    <row r="4145" spans="1:11" x14ac:dyDescent="0.3">
      <c r="A4145"/>
      <c r="B4145"/>
      <c r="C4145"/>
      <c r="D4145"/>
      <c r="E4145"/>
      <c r="F4145"/>
      <c r="G4145"/>
      <c r="H4145"/>
      <c r="I4145"/>
      <c r="J4145"/>
      <c r="K4145"/>
    </row>
    <row r="4146" spans="1:11" x14ac:dyDescent="0.3">
      <c r="A4146"/>
      <c r="B4146"/>
      <c r="C4146"/>
      <c r="D4146"/>
      <c r="E4146"/>
      <c r="F4146"/>
      <c r="G4146"/>
      <c r="H4146"/>
      <c r="I4146"/>
      <c r="J4146"/>
      <c r="K4146"/>
    </row>
    <row r="4147" spans="1:11" x14ac:dyDescent="0.3">
      <c r="A4147"/>
      <c r="B4147"/>
      <c r="C4147"/>
      <c r="D4147"/>
      <c r="E4147"/>
      <c r="F4147"/>
      <c r="G4147"/>
      <c r="H4147"/>
      <c r="I4147"/>
      <c r="J4147"/>
      <c r="K4147"/>
    </row>
    <row r="4148" spans="1:11" x14ac:dyDescent="0.3">
      <c r="A4148"/>
      <c r="B4148"/>
      <c r="C4148"/>
      <c r="D4148"/>
      <c r="E4148"/>
      <c r="F4148"/>
      <c r="G4148"/>
      <c r="H4148"/>
      <c r="I4148"/>
      <c r="J4148"/>
      <c r="K4148"/>
    </row>
    <row r="4149" spans="1:11" x14ac:dyDescent="0.3">
      <c r="A4149"/>
      <c r="B4149"/>
      <c r="C4149"/>
      <c r="D4149"/>
      <c r="E4149"/>
      <c r="F4149"/>
      <c r="G4149"/>
      <c r="H4149"/>
      <c r="I4149"/>
      <c r="J4149"/>
      <c r="K4149"/>
    </row>
    <row r="4150" spans="1:11" x14ac:dyDescent="0.3">
      <c r="A4150"/>
      <c r="B4150"/>
      <c r="C4150"/>
      <c r="D4150"/>
      <c r="E4150"/>
      <c r="F4150"/>
      <c r="G4150"/>
      <c r="H4150"/>
      <c r="I4150"/>
      <c r="J4150"/>
      <c r="K4150"/>
    </row>
    <row r="4151" spans="1:11" x14ac:dyDescent="0.3">
      <c r="A4151"/>
      <c r="B4151"/>
      <c r="C4151"/>
      <c r="D4151"/>
      <c r="E4151"/>
      <c r="F4151"/>
      <c r="G4151"/>
      <c r="H4151"/>
      <c r="I4151"/>
      <c r="J4151"/>
      <c r="K4151"/>
    </row>
    <row r="4152" spans="1:11" x14ac:dyDescent="0.3">
      <c r="A4152"/>
      <c r="B4152"/>
      <c r="C4152"/>
      <c r="D4152"/>
      <c r="E4152"/>
      <c r="F4152"/>
      <c r="G4152"/>
      <c r="H4152"/>
      <c r="I4152"/>
      <c r="J4152"/>
      <c r="K4152"/>
    </row>
    <row r="4153" spans="1:11" x14ac:dyDescent="0.3">
      <c r="A4153"/>
      <c r="B4153"/>
      <c r="C4153"/>
      <c r="D4153"/>
      <c r="E4153"/>
      <c r="F4153"/>
      <c r="G4153"/>
      <c r="H4153"/>
      <c r="I4153"/>
      <c r="J4153"/>
      <c r="K4153"/>
    </row>
    <row r="4154" spans="1:11" x14ac:dyDescent="0.3">
      <c r="A4154"/>
      <c r="B4154"/>
      <c r="C4154"/>
      <c r="D4154"/>
      <c r="E4154"/>
      <c r="F4154"/>
      <c r="G4154"/>
      <c r="H4154"/>
      <c r="I4154"/>
      <c r="J4154"/>
      <c r="K4154"/>
    </row>
    <row r="4155" spans="1:11" x14ac:dyDescent="0.3">
      <c r="A4155"/>
      <c r="B4155"/>
      <c r="C4155"/>
      <c r="D4155"/>
      <c r="E4155"/>
      <c r="F4155"/>
      <c r="G4155"/>
      <c r="H4155"/>
      <c r="I4155"/>
      <c r="J4155"/>
      <c r="K4155"/>
    </row>
    <row r="4156" spans="1:11" x14ac:dyDescent="0.3">
      <c r="A4156"/>
      <c r="B4156"/>
      <c r="C4156"/>
      <c r="D4156"/>
      <c r="E4156"/>
      <c r="F4156"/>
      <c r="G4156"/>
      <c r="H4156"/>
      <c r="I4156"/>
      <c r="J4156"/>
      <c r="K4156"/>
    </row>
    <row r="4157" spans="1:11" x14ac:dyDescent="0.3">
      <c r="A4157"/>
      <c r="B4157"/>
      <c r="C4157"/>
      <c r="D4157"/>
      <c r="E4157"/>
      <c r="F4157"/>
      <c r="G4157"/>
      <c r="H4157"/>
      <c r="I4157"/>
      <c r="J4157"/>
      <c r="K4157"/>
    </row>
    <row r="4158" spans="1:11" x14ac:dyDescent="0.3">
      <c r="A4158"/>
      <c r="B4158"/>
      <c r="C4158"/>
      <c r="D4158"/>
      <c r="E4158"/>
      <c r="F4158"/>
      <c r="G4158"/>
      <c r="H4158"/>
      <c r="I4158"/>
      <c r="J4158"/>
      <c r="K4158"/>
    </row>
    <row r="4159" spans="1:11" x14ac:dyDescent="0.3">
      <c r="A4159"/>
      <c r="B4159"/>
      <c r="C4159"/>
      <c r="D4159"/>
      <c r="E4159"/>
      <c r="F4159"/>
      <c r="G4159"/>
      <c r="H4159"/>
      <c r="I4159"/>
      <c r="J4159"/>
      <c r="K4159"/>
    </row>
    <row r="4160" spans="1:11" x14ac:dyDescent="0.3">
      <c r="A4160"/>
      <c r="B4160"/>
      <c r="C4160"/>
      <c r="D4160"/>
      <c r="E4160"/>
      <c r="F4160"/>
      <c r="G4160"/>
      <c r="H4160"/>
      <c r="I4160"/>
      <c r="J4160"/>
      <c r="K4160"/>
    </row>
    <row r="4161" spans="1:11" x14ac:dyDescent="0.3">
      <c r="A4161"/>
      <c r="B4161"/>
      <c r="C4161"/>
      <c r="D4161"/>
      <c r="E4161"/>
      <c r="F4161"/>
      <c r="G4161"/>
      <c r="H4161"/>
      <c r="I4161"/>
      <c r="J4161"/>
      <c r="K4161"/>
    </row>
    <row r="4162" spans="1:11" x14ac:dyDescent="0.3">
      <c r="A4162"/>
      <c r="B4162"/>
      <c r="C4162"/>
      <c r="D4162"/>
      <c r="E4162"/>
      <c r="F4162"/>
      <c r="G4162"/>
      <c r="H4162"/>
      <c r="I4162"/>
      <c r="J4162"/>
      <c r="K4162"/>
    </row>
    <row r="4163" spans="1:11" x14ac:dyDescent="0.3">
      <c r="A4163"/>
      <c r="B4163"/>
      <c r="C4163"/>
      <c r="D4163"/>
      <c r="E4163"/>
      <c r="F4163"/>
      <c r="G4163"/>
      <c r="H4163"/>
      <c r="I4163"/>
      <c r="J4163"/>
      <c r="K4163"/>
    </row>
    <row r="4164" spans="1:11" x14ac:dyDescent="0.3">
      <c r="A4164"/>
      <c r="B4164"/>
      <c r="C4164"/>
      <c r="D4164"/>
      <c r="E4164"/>
      <c r="F4164"/>
      <c r="G4164"/>
      <c r="H4164"/>
      <c r="I4164"/>
      <c r="J4164"/>
      <c r="K4164"/>
    </row>
    <row r="4165" spans="1:11" x14ac:dyDescent="0.3">
      <c r="A4165"/>
      <c r="B4165"/>
      <c r="C4165"/>
      <c r="D4165"/>
      <c r="E4165"/>
      <c r="F4165"/>
      <c r="G4165"/>
      <c r="H4165"/>
      <c r="I4165"/>
      <c r="J4165"/>
      <c r="K4165"/>
    </row>
    <row r="4166" spans="1:11" x14ac:dyDescent="0.3">
      <c r="A4166"/>
      <c r="B4166"/>
      <c r="C4166"/>
      <c r="D4166"/>
      <c r="E4166"/>
      <c r="F4166"/>
      <c r="G4166"/>
      <c r="H4166"/>
      <c r="I4166"/>
      <c r="J4166"/>
      <c r="K4166"/>
    </row>
    <row r="4167" spans="1:11" x14ac:dyDescent="0.3">
      <c r="A4167"/>
      <c r="B4167"/>
      <c r="C4167"/>
      <c r="D4167"/>
      <c r="E4167"/>
      <c r="F4167"/>
      <c r="G4167"/>
      <c r="H4167"/>
      <c r="I4167"/>
      <c r="J4167"/>
      <c r="K4167"/>
    </row>
    <row r="4168" spans="1:11" x14ac:dyDescent="0.3">
      <c r="A4168"/>
      <c r="B4168"/>
      <c r="C4168"/>
      <c r="D4168"/>
      <c r="E4168"/>
      <c r="F4168"/>
      <c r="G4168"/>
      <c r="H4168"/>
      <c r="I4168"/>
      <c r="J4168"/>
      <c r="K4168"/>
    </row>
    <row r="4169" spans="1:11" x14ac:dyDescent="0.3">
      <c r="A4169"/>
      <c r="B4169"/>
      <c r="C4169"/>
      <c r="D4169"/>
      <c r="E4169"/>
      <c r="F4169"/>
      <c r="G4169"/>
      <c r="H4169"/>
      <c r="I4169"/>
      <c r="J4169"/>
      <c r="K4169"/>
    </row>
    <row r="4170" spans="1:11" x14ac:dyDescent="0.3">
      <c r="A4170"/>
      <c r="B4170"/>
      <c r="C4170"/>
      <c r="D4170"/>
      <c r="E4170"/>
      <c r="F4170"/>
      <c r="G4170"/>
      <c r="H4170"/>
      <c r="I4170"/>
      <c r="J4170"/>
      <c r="K4170"/>
    </row>
    <row r="4171" spans="1:11" x14ac:dyDescent="0.3">
      <c r="A4171"/>
      <c r="B4171"/>
      <c r="C4171"/>
      <c r="D4171"/>
      <c r="E4171"/>
      <c r="F4171"/>
      <c r="G4171"/>
      <c r="H4171"/>
      <c r="I4171"/>
      <c r="J4171"/>
      <c r="K4171"/>
    </row>
    <row r="4172" spans="1:11" x14ac:dyDescent="0.3">
      <c r="A4172"/>
      <c r="B4172"/>
      <c r="C4172"/>
      <c r="D4172"/>
      <c r="E4172"/>
      <c r="F4172"/>
      <c r="G4172"/>
      <c r="H4172"/>
      <c r="I4172"/>
      <c r="J4172"/>
      <c r="K4172"/>
    </row>
    <row r="4173" spans="1:11" x14ac:dyDescent="0.3">
      <c r="A4173"/>
      <c r="B4173"/>
      <c r="C4173"/>
      <c r="D4173"/>
      <c r="E4173"/>
      <c r="F4173"/>
      <c r="G4173"/>
      <c r="H4173"/>
      <c r="I4173"/>
      <c r="J4173"/>
      <c r="K4173"/>
    </row>
    <row r="4174" spans="1:11" x14ac:dyDescent="0.3">
      <c r="A4174"/>
      <c r="B4174"/>
      <c r="C4174"/>
      <c r="D4174"/>
      <c r="E4174"/>
      <c r="F4174"/>
      <c r="G4174"/>
      <c r="H4174"/>
      <c r="I4174"/>
      <c r="J4174"/>
      <c r="K4174"/>
    </row>
    <row r="4175" spans="1:11" x14ac:dyDescent="0.3">
      <c r="A4175"/>
      <c r="B4175"/>
      <c r="C4175"/>
      <c r="D4175"/>
      <c r="E4175"/>
      <c r="F4175"/>
      <c r="G4175"/>
      <c r="H4175"/>
      <c r="I4175"/>
      <c r="J4175"/>
      <c r="K4175"/>
    </row>
    <row r="4176" spans="1:11" x14ac:dyDescent="0.3">
      <c r="A4176"/>
      <c r="B4176"/>
      <c r="C4176"/>
      <c r="D4176"/>
      <c r="E4176"/>
      <c r="F4176"/>
      <c r="G4176"/>
      <c r="H4176"/>
      <c r="I4176"/>
      <c r="J4176"/>
      <c r="K4176"/>
    </row>
    <row r="4177" spans="1:11" x14ac:dyDescent="0.3">
      <c r="A4177"/>
      <c r="B4177"/>
      <c r="C4177"/>
      <c r="D4177"/>
      <c r="E4177"/>
      <c r="F4177"/>
      <c r="G4177"/>
      <c r="H4177"/>
      <c r="I4177"/>
      <c r="J4177"/>
      <c r="K4177"/>
    </row>
    <row r="4178" spans="1:11" x14ac:dyDescent="0.3">
      <c r="A4178"/>
      <c r="B4178"/>
      <c r="C4178"/>
      <c r="D4178"/>
      <c r="E4178"/>
      <c r="F4178"/>
      <c r="G4178"/>
      <c r="H4178"/>
      <c r="I4178"/>
      <c r="J4178"/>
      <c r="K4178"/>
    </row>
    <row r="4179" spans="1:11" x14ac:dyDescent="0.3">
      <c r="A4179"/>
      <c r="B4179"/>
      <c r="C4179"/>
      <c r="D4179"/>
      <c r="E4179"/>
      <c r="F4179"/>
      <c r="G4179"/>
      <c r="H4179"/>
      <c r="I4179"/>
      <c r="J4179"/>
      <c r="K4179"/>
    </row>
    <row r="4180" spans="1:11" x14ac:dyDescent="0.3">
      <c r="A4180"/>
      <c r="B4180"/>
      <c r="C4180"/>
      <c r="D4180"/>
      <c r="E4180"/>
      <c r="F4180"/>
      <c r="G4180"/>
      <c r="H4180"/>
      <c r="I4180"/>
      <c r="J4180"/>
      <c r="K4180"/>
    </row>
    <row r="4181" spans="1:11" x14ac:dyDescent="0.3">
      <c r="A4181"/>
      <c r="B4181"/>
      <c r="C4181"/>
      <c r="D4181"/>
      <c r="E4181"/>
      <c r="F4181"/>
      <c r="G4181"/>
      <c r="H4181"/>
      <c r="I4181"/>
      <c r="J4181"/>
      <c r="K4181"/>
    </row>
    <row r="4182" spans="1:11" x14ac:dyDescent="0.3">
      <c r="A4182"/>
      <c r="B4182"/>
      <c r="C4182"/>
      <c r="D4182"/>
      <c r="E4182"/>
      <c r="F4182"/>
      <c r="G4182"/>
      <c r="H4182"/>
      <c r="I4182"/>
      <c r="J4182"/>
      <c r="K4182"/>
    </row>
    <row r="4183" spans="1:11" x14ac:dyDescent="0.3">
      <c r="A4183"/>
      <c r="B4183"/>
      <c r="C4183"/>
      <c r="D4183"/>
      <c r="E4183"/>
      <c r="F4183"/>
      <c r="G4183"/>
      <c r="H4183"/>
      <c r="I4183"/>
      <c r="J4183"/>
      <c r="K4183"/>
    </row>
    <row r="4184" spans="1:11" x14ac:dyDescent="0.3">
      <c r="A4184"/>
      <c r="B4184"/>
      <c r="C4184"/>
      <c r="D4184"/>
      <c r="E4184"/>
      <c r="F4184"/>
      <c r="G4184"/>
      <c r="H4184"/>
      <c r="I4184"/>
      <c r="J4184"/>
      <c r="K4184"/>
    </row>
    <row r="4185" spans="1:11" x14ac:dyDescent="0.3">
      <c r="A4185"/>
      <c r="B4185"/>
      <c r="C4185"/>
      <c r="D4185"/>
      <c r="E4185"/>
      <c r="F4185"/>
      <c r="G4185"/>
      <c r="H4185"/>
      <c r="I4185"/>
      <c r="J4185"/>
      <c r="K4185"/>
    </row>
    <row r="4186" spans="1:11" x14ac:dyDescent="0.3">
      <c r="A4186"/>
      <c r="B4186"/>
      <c r="C4186"/>
      <c r="D4186"/>
      <c r="E4186"/>
      <c r="F4186"/>
      <c r="G4186"/>
      <c r="H4186"/>
      <c r="I4186"/>
      <c r="J4186"/>
      <c r="K4186"/>
    </row>
    <row r="4187" spans="1:11" x14ac:dyDescent="0.3">
      <c r="A4187"/>
      <c r="B4187"/>
      <c r="C4187"/>
      <c r="D4187"/>
      <c r="E4187"/>
      <c r="F4187"/>
      <c r="G4187"/>
      <c r="H4187"/>
      <c r="I4187"/>
      <c r="J4187"/>
      <c r="K4187"/>
    </row>
    <row r="4188" spans="1:11" x14ac:dyDescent="0.3">
      <c r="A4188"/>
      <c r="B4188"/>
      <c r="C4188"/>
      <c r="D4188"/>
      <c r="E4188"/>
      <c r="F4188"/>
      <c r="G4188"/>
      <c r="H4188"/>
      <c r="I4188"/>
      <c r="J4188"/>
      <c r="K4188"/>
    </row>
    <row r="4189" spans="1:11" x14ac:dyDescent="0.3">
      <c r="A4189"/>
      <c r="B4189"/>
      <c r="C4189"/>
      <c r="D4189"/>
      <c r="E4189"/>
      <c r="F4189"/>
      <c r="G4189"/>
      <c r="H4189"/>
      <c r="I4189"/>
      <c r="J4189"/>
      <c r="K4189"/>
    </row>
    <row r="4190" spans="1:11" x14ac:dyDescent="0.3">
      <c r="A4190"/>
      <c r="B4190"/>
      <c r="C4190"/>
      <c r="D4190"/>
      <c r="E4190"/>
      <c r="F4190"/>
      <c r="G4190"/>
      <c r="H4190"/>
      <c r="I4190"/>
      <c r="J4190"/>
      <c r="K4190"/>
    </row>
    <row r="4191" spans="1:11" x14ac:dyDescent="0.3">
      <c r="A4191"/>
      <c r="B4191"/>
      <c r="C4191"/>
      <c r="D4191"/>
      <c r="E4191"/>
      <c r="F4191"/>
      <c r="G4191"/>
      <c r="H4191"/>
      <c r="I4191"/>
      <c r="J4191"/>
      <c r="K4191"/>
    </row>
    <row r="4192" spans="1:11" x14ac:dyDescent="0.3">
      <c r="A4192"/>
      <c r="B4192"/>
      <c r="C4192"/>
      <c r="D4192"/>
      <c r="E4192"/>
      <c r="F4192"/>
      <c r="G4192"/>
      <c r="H4192"/>
      <c r="I4192"/>
      <c r="J4192"/>
      <c r="K4192"/>
    </row>
    <row r="4193" spans="1:11" x14ac:dyDescent="0.3">
      <c r="A4193"/>
      <c r="B4193"/>
      <c r="C4193"/>
      <c r="D4193"/>
      <c r="E4193"/>
      <c r="F4193"/>
      <c r="G4193"/>
      <c r="H4193"/>
      <c r="I4193"/>
      <c r="J4193"/>
      <c r="K4193"/>
    </row>
    <row r="4194" spans="1:11" x14ac:dyDescent="0.3">
      <c r="A4194"/>
      <c r="B4194"/>
      <c r="C4194"/>
      <c r="D4194"/>
      <c r="E4194"/>
      <c r="F4194"/>
      <c r="G4194"/>
      <c r="H4194"/>
      <c r="I4194"/>
      <c r="J4194"/>
      <c r="K4194"/>
    </row>
    <row r="4195" spans="1:11" x14ac:dyDescent="0.3">
      <c r="A4195"/>
      <c r="B4195"/>
      <c r="C4195"/>
      <c r="D4195"/>
      <c r="E4195"/>
      <c r="F4195"/>
      <c r="G4195"/>
      <c r="H4195"/>
      <c r="I4195"/>
      <c r="J4195"/>
      <c r="K4195"/>
    </row>
    <row r="4196" spans="1:11" x14ac:dyDescent="0.3">
      <c r="A4196"/>
      <c r="B4196"/>
      <c r="C4196"/>
      <c r="D4196"/>
      <c r="E4196"/>
      <c r="F4196"/>
      <c r="G4196"/>
      <c r="H4196"/>
      <c r="I4196"/>
      <c r="J4196"/>
      <c r="K4196"/>
    </row>
    <row r="4197" spans="1:11" x14ac:dyDescent="0.3">
      <c r="A4197"/>
      <c r="B4197"/>
      <c r="C4197"/>
      <c r="D4197"/>
      <c r="E4197"/>
      <c r="F4197"/>
      <c r="G4197"/>
      <c r="H4197"/>
      <c r="I4197"/>
      <c r="J4197"/>
      <c r="K4197"/>
    </row>
    <row r="4198" spans="1:11" x14ac:dyDescent="0.3">
      <c r="A4198"/>
      <c r="B4198"/>
      <c r="C4198"/>
      <c r="D4198"/>
      <c r="E4198"/>
      <c r="F4198"/>
      <c r="G4198"/>
      <c r="H4198"/>
      <c r="I4198"/>
      <c r="J4198"/>
      <c r="K4198"/>
    </row>
    <row r="4199" spans="1:11" x14ac:dyDescent="0.3">
      <c r="A4199"/>
      <c r="B4199"/>
      <c r="C4199"/>
      <c r="D4199"/>
      <c r="E4199"/>
      <c r="F4199"/>
      <c r="G4199"/>
      <c r="H4199"/>
      <c r="I4199"/>
      <c r="J4199"/>
      <c r="K4199"/>
    </row>
    <row r="4200" spans="1:11" x14ac:dyDescent="0.3">
      <c r="A4200"/>
      <c r="B4200"/>
      <c r="C4200"/>
      <c r="D4200"/>
      <c r="E4200"/>
      <c r="F4200"/>
      <c r="G4200"/>
      <c r="H4200"/>
      <c r="I4200"/>
      <c r="J4200"/>
      <c r="K4200"/>
    </row>
    <row r="4201" spans="1:11" x14ac:dyDescent="0.3">
      <c r="A4201"/>
      <c r="B4201"/>
      <c r="C4201"/>
      <c r="D4201"/>
      <c r="E4201"/>
      <c r="F4201"/>
      <c r="G4201"/>
      <c r="H4201"/>
      <c r="I4201"/>
      <c r="J4201"/>
      <c r="K4201"/>
    </row>
    <row r="4202" spans="1:11" x14ac:dyDescent="0.3">
      <c r="A4202"/>
      <c r="B4202"/>
      <c r="C4202"/>
      <c r="D4202"/>
      <c r="E4202"/>
      <c r="F4202"/>
      <c r="G4202"/>
      <c r="H4202"/>
      <c r="I4202"/>
      <c r="J4202"/>
      <c r="K4202"/>
    </row>
    <row r="4203" spans="1:11" x14ac:dyDescent="0.3">
      <c r="A4203"/>
      <c r="B4203"/>
      <c r="C4203"/>
      <c r="D4203"/>
      <c r="E4203"/>
      <c r="F4203"/>
      <c r="G4203"/>
      <c r="H4203"/>
      <c r="I4203"/>
      <c r="J4203"/>
      <c r="K4203"/>
    </row>
    <row r="4204" spans="1:11" x14ac:dyDescent="0.3">
      <c r="A4204"/>
      <c r="B4204"/>
      <c r="C4204"/>
      <c r="D4204"/>
      <c r="E4204"/>
      <c r="F4204"/>
      <c r="G4204"/>
      <c r="H4204"/>
      <c r="I4204"/>
      <c r="J4204"/>
      <c r="K4204"/>
    </row>
    <row r="4205" spans="1:11" x14ac:dyDescent="0.3">
      <c r="A4205"/>
      <c r="B4205"/>
      <c r="C4205"/>
      <c r="D4205"/>
      <c r="E4205"/>
      <c r="F4205"/>
      <c r="G4205"/>
      <c r="H4205"/>
      <c r="I4205"/>
      <c r="J4205"/>
      <c r="K4205"/>
    </row>
    <row r="4206" spans="1:11" x14ac:dyDescent="0.3">
      <c r="A4206"/>
      <c r="B4206"/>
      <c r="C4206"/>
      <c r="D4206"/>
      <c r="E4206"/>
      <c r="F4206"/>
      <c r="G4206"/>
      <c r="H4206"/>
      <c r="I4206"/>
      <c r="J4206"/>
      <c r="K4206"/>
    </row>
    <row r="4207" spans="1:11" x14ac:dyDescent="0.3">
      <c r="A4207"/>
      <c r="B4207"/>
      <c r="C4207"/>
      <c r="D4207"/>
      <c r="E4207"/>
      <c r="F4207"/>
      <c r="G4207"/>
      <c r="H4207"/>
      <c r="I4207"/>
      <c r="J4207"/>
      <c r="K4207"/>
    </row>
    <row r="4208" spans="1:11" x14ac:dyDescent="0.3">
      <c r="A4208"/>
      <c r="B4208"/>
      <c r="C4208"/>
      <c r="D4208"/>
      <c r="E4208"/>
      <c r="F4208"/>
      <c r="G4208"/>
      <c r="H4208"/>
      <c r="I4208"/>
      <c r="J4208"/>
      <c r="K4208"/>
    </row>
    <row r="4209" spans="1:11" x14ac:dyDescent="0.3">
      <c r="A4209"/>
      <c r="B4209"/>
      <c r="C4209"/>
      <c r="D4209"/>
      <c r="E4209"/>
      <c r="F4209"/>
      <c r="G4209"/>
      <c r="H4209"/>
      <c r="I4209"/>
      <c r="J4209"/>
      <c r="K4209"/>
    </row>
    <row r="4210" spans="1:11" x14ac:dyDescent="0.3">
      <c r="A4210"/>
      <c r="B4210"/>
      <c r="C4210"/>
      <c r="D4210"/>
      <c r="E4210"/>
      <c r="F4210"/>
      <c r="G4210"/>
      <c r="H4210"/>
      <c r="I4210"/>
      <c r="J4210"/>
      <c r="K4210"/>
    </row>
    <row r="4211" spans="1:11" x14ac:dyDescent="0.3">
      <c r="A4211"/>
      <c r="B4211"/>
      <c r="C4211"/>
      <c r="D4211"/>
      <c r="E4211"/>
      <c r="F4211"/>
      <c r="G4211"/>
      <c r="H4211"/>
      <c r="I4211"/>
      <c r="J4211"/>
      <c r="K4211"/>
    </row>
    <row r="4212" spans="1:11" x14ac:dyDescent="0.3">
      <c r="A4212"/>
      <c r="B4212"/>
      <c r="C4212"/>
      <c r="D4212"/>
      <c r="E4212"/>
      <c r="F4212"/>
      <c r="G4212"/>
      <c r="H4212"/>
      <c r="I4212"/>
      <c r="J4212"/>
      <c r="K4212"/>
    </row>
    <row r="4213" spans="1:11" x14ac:dyDescent="0.3">
      <c r="A4213"/>
      <c r="B4213"/>
      <c r="C4213"/>
      <c r="D4213"/>
      <c r="E4213"/>
      <c r="F4213"/>
      <c r="G4213"/>
      <c r="H4213"/>
      <c r="I4213"/>
      <c r="J4213"/>
      <c r="K4213"/>
    </row>
    <row r="4214" spans="1:11" x14ac:dyDescent="0.3">
      <c r="A4214"/>
      <c r="B4214"/>
      <c r="C4214"/>
      <c r="D4214"/>
      <c r="E4214"/>
      <c r="F4214"/>
      <c r="G4214"/>
      <c r="H4214"/>
      <c r="I4214"/>
      <c r="J4214"/>
      <c r="K4214"/>
    </row>
    <row r="4215" spans="1:11" x14ac:dyDescent="0.3">
      <c r="A4215"/>
      <c r="B4215"/>
      <c r="C4215"/>
      <c r="D4215"/>
      <c r="E4215"/>
      <c r="F4215"/>
      <c r="G4215"/>
      <c r="H4215"/>
      <c r="I4215"/>
      <c r="J4215"/>
      <c r="K4215"/>
    </row>
    <row r="4216" spans="1:11" x14ac:dyDescent="0.3">
      <c r="A4216"/>
      <c r="B4216"/>
      <c r="C4216"/>
      <c r="D4216"/>
      <c r="E4216"/>
      <c r="F4216"/>
      <c r="G4216"/>
      <c r="H4216"/>
      <c r="I4216"/>
      <c r="J4216"/>
      <c r="K4216"/>
    </row>
    <row r="4217" spans="1:11" x14ac:dyDescent="0.3">
      <c r="A4217"/>
      <c r="B4217"/>
      <c r="C4217"/>
      <c r="D4217"/>
      <c r="E4217"/>
      <c r="F4217"/>
      <c r="G4217"/>
      <c r="H4217"/>
      <c r="I4217"/>
      <c r="J4217"/>
      <c r="K4217"/>
    </row>
    <row r="4218" spans="1:11" x14ac:dyDescent="0.3">
      <c r="A4218"/>
      <c r="B4218"/>
      <c r="C4218"/>
      <c r="D4218"/>
      <c r="E4218"/>
      <c r="F4218"/>
      <c r="G4218"/>
      <c r="H4218"/>
      <c r="I4218"/>
      <c r="J4218"/>
      <c r="K4218"/>
    </row>
    <row r="4219" spans="1:11" x14ac:dyDescent="0.3">
      <c r="A4219"/>
      <c r="B4219"/>
      <c r="C4219"/>
      <c r="D4219"/>
      <c r="E4219"/>
      <c r="F4219"/>
      <c r="G4219"/>
      <c r="H4219"/>
      <c r="I4219"/>
      <c r="J4219"/>
      <c r="K4219"/>
    </row>
    <row r="4220" spans="1:11" x14ac:dyDescent="0.3">
      <c r="A4220"/>
      <c r="B4220"/>
      <c r="C4220"/>
      <c r="D4220"/>
      <c r="E4220"/>
      <c r="F4220"/>
      <c r="G4220"/>
      <c r="H4220"/>
      <c r="I4220"/>
      <c r="J4220"/>
      <c r="K4220"/>
    </row>
    <row r="4221" spans="1:11" x14ac:dyDescent="0.3">
      <c r="A4221"/>
      <c r="B4221"/>
      <c r="C4221"/>
      <c r="D4221"/>
      <c r="E4221"/>
      <c r="F4221"/>
      <c r="G4221"/>
      <c r="H4221"/>
      <c r="I4221"/>
      <c r="J4221"/>
      <c r="K4221"/>
    </row>
    <row r="4222" spans="1:11" x14ac:dyDescent="0.3">
      <c r="A4222"/>
      <c r="B4222"/>
      <c r="C4222"/>
      <c r="D4222"/>
      <c r="E4222"/>
      <c r="F4222"/>
      <c r="G4222"/>
      <c r="H4222"/>
      <c r="I4222"/>
      <c r="J4222"/>
      <c r="K4222"/>
    </row>
    <row r="4223" spans="1:11" x14ac:dyDescent="0.3">
      <c r="A4223"/>
      <c r="B4223"/>
      <c r="C4223"/>
      <c r="D4223"/>
      <c r="E4223"/>
      <c r="F4223"/>
      <c r="G4223"/>
      <c r="H4223"/>
      <c r="I4223"/>
      <c r="J4223"/>
      <c r="K4223"/>
    </row>
    <row r="4224" spans="1:11" x14ac:dyDescent="0.3">
      <c r="A4224"/>
      <c r="B4224"/>
      <c r="C4224"/>
      <c r="D4224"/>
      <c r="E4224"/>
      <c r="F4224"/>
      <c r="G4224"/>
      <c r="H4224"/>
      <c r="I4224"/>
      <c r="J4224"/>
      <c r="K4224"/>
    </row>
    <row r="4225" spans="1:11" x14ac:dyDescent="0.3">
      <c r="A4225"/>
      <c r="B4225"/>
      <c r="C4225"/>
      <c r="D4225"/>
      <c r="E4225"/>
      <c r="F4225"/>
      <c r="G4225"/>
      <c r="H4225"/>
      <c r="I4225"/>
      <c r="J4225"/>
      <c r="K4225"/>
    </row>
    <row r="4226" spans="1:11" x14ac:dyDescent="0.3">
      <c r="A4226"/>
      <c r="B4226"/>
      <c r="C4226"/>
      <c r="D4226"/>
      <c r="E4226"/>
      <c r="F4226"/>
      <c r="G4226"/>
      <c r="H4226"/>
      <c r="I4226"/>
      <c r="J4226"/>
      <c r="K4226"/>
    </row>
    <row r="4227" spans="1:11" x14ac:dyDescent="0.3">
      <c r="A4227"/>
      <c r="B4227"/>
      <c r="C4227"/>
      <c r="D4227"/>
      <c r="E4227"/>
      <c r="F4227"/>
      <c r="G4227"/>
      <c r="H4227"/>
      <c r="I4227"/>
      <c r="J4227"/>
      <c r="K4227"/>
    </row>
    <row r="4228" spans="1:11" x14ac:dyDescent="0.3">
      <c r="A4228"/>
      <c r="B4228"/>
      <c r="C4228"/>
      <c r="D4228"/>
      <c r="E4228"/>
      <c r="F4228"/>
      <c r="G4228"/>
      <c r="H4228"/>
      <c r="I4228"/>
      <c r="J4228"/>
      <c r="K4228"/>
    </row>
    <row r="4229" spans="1:11" x14ac:dyDescent="0.3">
      <c r="A4229"/>
      <c r="B4229"/>
      <c r="C4229"/>
      <c r="D4229"/>
      <c r="E4229"/>
      <c r="F4229"/>
      <c r="G4229"/>
      <c r="H4229"/>
      <c r="I4229"/>
      <c r="J4229"/>
      <c r="K4229"/>
    </row>
    <row r="4230" spans="1:11" x14ac:dyDescent="0.3">
      <c r="A4230"/>
      <c r="B4230"/>
      <c r="C4230"/>
      <c r="D4230"/>
      <c r="E4230"/>
      <c r="F4230"/>
      <c r="G4230"/>
      <c r="H4230"/>
      <c r="I4230"/>
      <c r="J4230"/>
      <c r="K4230"/>
    </row>
    <row r="4231" spans="1:11" x14ac:dyDescent="0.3">
      <c r="A4231"/>
      <c r="B4231"/>
      <c r="C4231"/>
      <c r="D4231"/>
      <c r="E4231"/>
      <c r="F4231"/>
      <c r="G4231"/>
      <c r="H4231"/>
      <c r="I4231"/>
      <c r="J4231"/>
      <c r="K4231"/>
    </row>
    <row r="4232" spans="1:11" x14ac:dyDescent="0.3">
      <c r="A4232"/>
      <c r="B4232"/>
      <c r="C4232"/>
      <c r="D4232"/>
      <c r="E4232"/>
      <c r="F4232"/>
      <c r="G4232"/>
      <c r="H4232"/>
      <c r="I4232"/>
      <c r="J4232"/>
      <c r="K4232"/>
    </row>
    <row r="4233" spans="1:11" x14ac:dyDescent="0.3">
      <c r="A4233"/>
      <c r="B4233"/>
      <c r="C4233"/>
      <c r="D4233"/>
      <c r="E4233"/>
      <c r="F4233"/>
      <c r="G4233"/>
      <c r="H4233"/>
      <c r="I4233"/>
      <c r="J4233"/>
      <c r="K4233"/>
    </row>
    <row r="4234" spans="1:11" x14ac:dyDescent="0.3">
      <c r="A4234"/>
      <c r="B4234"/>
      <c r="C4234"/>
      <c r="D4234"/>
      <c r="E4234"/>
      <c r="F4234"/>
      <c r="G4234"/>
      <c r="H4234"/>
      <c r="I4234"/>
      <c r="J4234"/>
      <c r="K4234"/>
    </row>
    <row r="4235" spans="1:11" x14ac:dyDescent="0.3">
      <c r="A4235"/>
      <c r="B4235"/>
      <c r="C4235"/>
      <c r="D4235"/>
      <c r="E4235"/>
      <c r="F4235"/>
      <c r="G4235"/>
      <c r="H4235"/>
      <c r="I4235"/>
      <c r="J4235"/>
      <c r="K4235"/>
    </row>
    <row r="4236" spans="1:11" x14ac:dyDescent="0.3">
      <c r="A4236"/>
      <c r="B4236"/>
      <c r="C4236"/>
      <c r="D4236"/>
      <c r="E4236"/>
      <c r="F4236"/>
      <c r="G4236"/>
      <c r="H4236"/>
      <c r="I4236"/>
      <c r="J4236"/>
      <c r="K4236"/>
    </row>
    <row r="4237" spans="1:11" x14ac:dyDescent="0.3">
      <c r="A4237"/>
      <c r="B4237"/>
      <c r="C4237"/>
      <c r="D4237"/>
      <c r="E4237"/>
      <c r="F4237"/>
      <c r="G4237"/>
      <c r="H4237"/>
      <c r="I4237"/>
      <c r="J4237"/>
      <c r="K4237"/>
    </row>
    <row r="4238" spans="1:11" x14ac:dyDescent="0.3">
      <c r="A4238"/>
      <c r="B4238"/>
      <c r="C4238"/>
      <c r="D4238"/>
      <c r="E4238"/>
      <c r="F4238"/>
      <c r="G4238"/>
      <c r="H4238"/>
      <c r="I4238"/>
      <c r="J4238"/>
      <c r="K4238"/>
    </row>
    <row r="4239" spans="1:11" x14ac:dyDescent="0.3">
      <c r="A4239"/>
      <c r="B4239"/>
      <c r="C4239"/>
      <c r="D4239"/>
      <c r="E4239"/>
      <c r="F4239"/>
      <c r="G4239"/>
      <c r="H4239"/>
      <c r="I4239"/>
      <c r="J4239"/>
      <c r="K4239"/>
    </row>
    <row r="4240" spans="1:11" x14ac:dyDescent="0.3">
      <c r="A4240"/>
      <c r="B4240"/>
      <c r="C4240"/>
      <c r="D4240"/>
      <c r="E4240"/>
      <c r="F4240"/>
      <c r="G4240"/>
      <c r="H4240"/>
      <c r="I4240"/>
      <c r="J4240"/>
      <c r="K4240"/>
    </row>
    <row r="4241" spans="1:11" x14ac:dyDescent="0.3">
      <c r="A4241"/>
      <c r="B4241"/>
      <c r="C4241"/>
      <c r="D4241"/>
      <c r="E4241"/>
      <c r="F4241"/>
      <c r="G4241"/>
      <c r="H4241"/>
      <c r="I4241"/>
      <c r="J4241"/>
      <c r="K4241"/>
    </row>
    <row r="4242" spans="1:11" x14ac:dyDescent="0.3">
      <c r="A4242"/>
      <c r="B4242"/>
      <c r="C4242"/>
      <c r="D4242"/>
      <c r="E4242"/>
      <c r="F4242"/>
      <c r="G4242"/>
      <c r="H4242"/>
      <c r="I4242"/>
      <c r="J4242"/>
      <c r="K4242"/>
    </row>
    <row r="4243" spans="1:11" x14ac:dyDescent="0.3">
      <c r="A4243"/>
      <c r="B4243"/>
      <c r="C4243"/>
      <c r="D4243"/>
      <c r="E4243"/>
      <c r="F4243"/>
      <c r="G4243"/>
      <c r="H4243"/>
      <c r="I4243"/>
      <c r="J4243"/>
      <c r="K4243"/>
    </row>
    <row r="4244" spans="1:11" x14ac:dyDescent="0.3">
      <c r="A4244"/>
      <c r="B4244"/>
      <c r="C4244"/>
      <c r="D4244"/>
      <c r="E4244"/>
      <c r="F4244"/>
      <c r="G4244"/>
      <c r="H4244"/>
      <c r="I4244"/>
      <c r="J4244"/>
      <c r="K4244"/>
    </row>
    <row r="4245" spans="1:11" x14ac:dyDescent="0.3">
      <c r="A4245"/>
      <c r="B4245"/>
      <c r="C4245"/>
      <c r="D4245"/>
      <c r="E4245"/>
      <c r="F4245"/>
      <c r="G4245"/>
      <c r="H4245"/>
      <c r="I4245"/>
      <c r="J4245"/>
      <c r="K4245"/>
    </row>
    <row r="4246" spans="1:11" x14ac:dyDescent="0.3">
      <c r="A4246"/>
      <c r="B4246"/>
      <c r="C4246"/>
      <c r="D4246"/>
      <c r="E4246"/>
      <c r="F4246"/>
      <c r="G4246"/>
      <c r="H4246"/>
      <c r="I4246"/>
      <c r="J4246"/>
      <c r="K4246"/>
    </row>
    <row r="4247" spans="1:11" x14ac:dyDescent="0.3">
      <c r="A4247"/>
      <c r="B4247"/>
      <c r="C4247"/>
      <c r="D4247"/>
      <c r="E4247"/>
      <c r="F4247"/>
      <c r="G4247"/>
      <c r="H4247"/>
      <c r="I4247"/>
      <c r="J4247"/>
      <c r="K4247"/>
    </row>
    <row r="4248" spans="1:11" x14ac:dyDescent="0.3">
      <c r="A4248"/>
      <c r="B4248"/>
      <c r="C4248"/>
      <c r="D4248"/>
      <c r="E4248"/>
      <c r="F4248"/>
      <c r="G4248"/>
      <c r="H4248"/>
      <c r="I4248"/>
      <c r="J4248"/>
      <c r="K4248"/>
    </row>
    <row r="4249" spans="1:11" x14ac:dyDescent="0.3">
      <c r="A4249"/>
      <c r="B4249"/>
      <c r="C4249"/>
      <c r="D4249"/>
      <c r="E4249"/>
      <c r="F4249"/>
      <c r="G4249"/>
      <c r="H4249"/>
      <c r="I4249"/>
      <c r="J4249"/>
      <c r="K4249"/>
    </row>
    <row r="4250" spans="1:11" x14ac:dyDescent="0.3">
      <c r="A4250"/>
      <c r="B4250"/>
      <c r="C4250"/>
      <c r="D4250"/>
      <c r="E4250"/>
      <c r="F4250"/>
      <c r="G4250"/>
      <c r="H4250"/>
      <c r="I4250"/>
      <c r="J4250"/>
      <c r="K4250"/>
    </row>
    <row r="4251" spans="1:11" x14ac:dyDescent="0.3">
      <c r="A4251"/>
      <c r="B4251"/>
      <c r="C4251"/>
      <c r="D4251"/>
      <c r="E4251"/>
      <c r="F4251"/>
      <c r="G4251"/>
      <c r="H4251"/>
      <c r="I4251"/>
      <c r="J4251"/>
      <c r="K4251"/>
    </row>
    <row r="4252" spans="1:11" x14ac:dyDescent="0.3">
      <c r="A4252"/>
      <c r="B4252"/>
      <c r="C4252"/>
      <c r="D4252"/>
      <c r="E4252"/>
      <c r="F4252"/>
      <c r="G4252"/>
      <c r="H4252"/>
      <c r="I4252"/>
      <c r="J4252"/>
      <c r="K4252"/>
    </row>
    <row r="4253" spans="1:11" x14ac:dyDescent="0.3">
      <c r="A4253"/>
      <c r="B4253"/>
      <c r="C4253"/>
      <c r="D4253"/>
      <c r="E4253"/>
      <c r="F4253"/>
      <c r="G4253"/>
      <c r="H4253"/>
      <c r="I4253"/>
      <c r="J4253"/>
      <c r="K4253"/>
    </row>
    <row r="4254" spans="1:11" x14ac:dyDescent="0.3">
      <c r="A4254"/>
      <c r="B4254"/>
      <c r="C4254"/>
      <c r="D4254"/>
      <c r="E4254"/>
      <c r="F4254"/>
      <c r="G4254"/>
      <c r="H4254"/>
      <c r="I4254"/>
      <c r="J4254"/>
      <c r="K4254"/>
    </row>
    <row r="4255" spans="1:11" x14ac:dyDescent="0.3">
      <c r="A4255"/>
      <c r="B4255"/>
      <c r="C4255"/>
      <c r="D4255"/>
      <c r="E4255"/>
      <c r="F4255"/>
      <c r="G4255"/>
      <c r="H4255"/>
      <c r="I4255"/>
      <c r="J4255"/>
      <c r="K4255"/>
    </row>
    <row r="4256" spans="1:11" x14ac:dyDescent="0.3">
      <c r="A4256"/>
      <c r="B4256"/>
      <c r="C4256"/>
      <c r="D4256"/>
      <c r="E4256"/>
      <c r="F4256"/>
      <c r="G4256"/>
      <c r="H4256"/>
      <c r="I4256"/>
      <c r="J4256"/>
      <c r="K4256"/>
    </row>
    <row r="4257" spans="1:11" x14ac:dyDescent="0.3">
      <c r="A4257"/>
      <c r="B4257"/>
      <c r="C4257"/>
      <c r="D4257"/>
      <c r="E4257"/>
      <c r="F4257"/>
      <c r="G4257"/>
      <c r="H4257"/>
      <c r="I4257"/>
      <c r="J4257"/>
      <c r="K4257"/>
    </row>
    <row r="4258" spans="1:11" x14ac:dyDescent="0.3">
      <c r="A4258"/>
      <c r="B4258"/>
      <c r="C4258"/>
      <c r="D4258"/>
      <c r="E4258"/>
      <c r="F4258"/>
      <c r="G4258"/>
      <c r="H4258"/>
      <c r="I4258"/>
      <c r="J4258"/>
      <c r="K4258"/>
    </row>
    <row r="4259" spans="1:11" x14ac:dyDescent="0.3">
      <c r="A4259"/>
      <c r="B4259"/>
      <c r="C4259"/>
      <c r="D4259"/>
      <c r="E4259"/>
      <c r="F4259"/>
      <c r="G4259"/>
      <c r="H4259"/>
      <c r="I4259"/>
      <c r="J4259"/>
      <c r="K4259"/>
    </row>
    <row r="4260" spans="1:11" x14ac:dyDescent="0.3">
      <c r="A4260"/>
      <c r="B4260"/>
      <c r="C4260"/>
      <c r="D4260"/>
      <c r="E4260"/>
      <c r="F4260"/>
      <c r="G4260"/>
      <c r="H4260"/>
      <c r="I4260"/>
      <c r="J4260"/>
      <c r="K4260"/>
    </row>
    <row r="4261" spans="1:11" x14ac:dyDescent="0.3">
      <c r="A4261"/>
      <c r="B4261"/>
      <c r="C4261"/>
      <c r="D4261"/>
      <c r="E4261"/>
      <c r="F4261"/>
      <c r="G4261"/>
      <c r="H4261"/>
      <c r="I4261"/>
      <c r="J4261"/>
      <c r="K4261"/>
    </row>
    <row r="4262" spans="1:11" x14ac:dyDescent="0.3">
      <c r="A4262"/>
      <c r="B4262"/>
      <c r="C4262"/>
      <c r="D4262"/>
      <c r="E4262"/>
      <c r="F4262"/>
      <c r="G4262"/>
      <c r="H4262"/>
      <c r="I4262"/>
      <c r="J4262"/>
      <c r="K4262"/>
    </row>
    <row r="4263" spans="1:11" x14ac:dyDescent="0.3">
      <c r="A4263"/>
      <c r="B4263"/>
      <c r="C4263"/>
      <c r="D4263"/>
      <c r="E4263"/>
      <c r="F4263"/>
      <c r="G4263"/>
      <c r="H4263"/>
      <c r="I4263"/>
      <c r="J4263"/>
      <c r="K4263"/>
    </row>
    <row r="4264" spans="1:11" x14ac:dyDescent="0.3">
      <c r="A4264"/>
      <c r="B4264"/>
      <c r="C4264"/>
      <c r="D4264"/>
      <c r="E4264"/>
      <c r="F4264"/>
      <c r="G4264"/>
      <c r="H4264"/>
      <c r="I4264"/>
      <c r="J4264"/>
      <c r="K4264"/>
    </row>
    <row r="4265" spans="1:11" x14ac:dyDescent="0.3">
      <c r="A4265"/>
      <c r="B4265"/>
      <c r="C4265"/>
      <c r="D4265"/>
      <c r="E4265"/>
      <c r="F4265"/>
      <c r="G4265"/>
      <c r="H4265"/>
      <c r="I4265"/>
      <c r="J4265"/>
      <c r="K4265"/>
    </row>
    <row r="4266" spans="1:11" x14ac:dyDescent="0.3">
      <c r="A4266"/>
      <c r="B4266"/>
      <c r="C4266"/>
      <c r="D4266"/>
      <c r="E4266"/>
      <c r="F4266"/>
      <c r="G4266"/>
      <c r="H4266"/>
      <c r="I4266"/>
      <c r="J4266"/>
      <c r="K4266"/>
    </row>
    <row r="4267" spans="1:11" x14ac:dyDescent="0.3">
      <c r="A4267"/>
      <c r="B4267"/>
      <c r="C4267"/>
      <c r="D4267"/>
      <c r="E4267"/>
      <c r="F4267"/>
      <c r="G4267"/>
      <c r="H4267"/>
      <c r="I4267"/>
      <c r="J4267"/>
      <c r="K4267"/>
    </row>
    <row r="4268" spans="1:11" x14ac:dyDescent="0.3">
      <c r="A4268"/>
      <c r="B4268"/>
      <c r="C4268"/>
      <c r="D4268"/>
      <c r="E4268"/>
      <c r="F4268"/>
      <c r="G4268"/>
      <c r="H4268"/>
      <c r="I4268"/>
      <c r="J4268"/>
      <c r="K4268"/>
    </row>
    <row r="4269" spans="1:11" x14ac:dyDescent="0.3">
      <c r="A4269"/>
      <c r="B4269"/>
      <c r="C4269"/>
      <c r="D4269"/>
      <c r="E4269"/>
      <c r="F4269"/>
      <c r="G4269"/>
      <c r="H4269"/>
      <c r="I4269"/>
      <c r="J4269"/>
      <c r="K4269"/>
    </row>
    <row r="4270" spans="1:11" x14ac:dyDescent="0.3">
      <c r="A4270"/>
      <c r="B4270"/>
      <c r="C4270"/>
      <c r="D4270"/>
      <c r="E4270"/>
      <c r="F4270"/>
      <c r="G4270"/>
      <c r="H4270"/>
      <c r="I4270"/>
      <c r="J4270"/>
      <c r="K4270"/>
    </row>
    <row r="4271" spans="1:11" x14ac:dyDescent="0.3">
      <c r="A4271"/>
      <c r="B4271"/>
      <c r="C4271"/>
      <c r="D4271"/>
      <c r="E4271"/>
      <c r="F4271"/>
      <c r="G4271"/>
      <c r="H4271"/>
      <c r="I4271"/>
      <c r="J4271"/>
      <c r="K4271"/>
    </row>
    <row r="4272" spans="1:11" x14ac:dyDescent="0.3">
      <c r="A4272"/>
      <c r="B4272"/>
      <c r="C4272"/>
      <c r="D4272"/>
      <c r="E4272"/>
      <c r="F4272"/>
      <c r="G4272"/>
      <c r="H4272"/>
      <c r="I4272"/>
      <c r="J4272"/>
      <c r="K4272"/>
    </row>
    <row r="4273" spans="1:11" x14ac:dyDescent="0.3">
      <c r="A4273"/>
      <c r="B4273"/>
      <c r="C4273"/>
      <c r="D4273"/>
      <c r="E4273"/>
      <c r="F4273"/>
      <c r="G4273"/>
      <c r="H4273"/>
      <c r="I4273"/>
      <c r="J4273"/>
      <c r="K4273"/>
    </row>
    <row r="4274" spans="1:11" x14ac:dyDescent="0.3">
      <c r="A4274"/>
      <c r="B4274"/>
      <c r="C4274"/>
      <c r="D4274"/>
      <c r="E4274"/>
      <c r="F4274"/>
      <c r="G4274"/>
      <c r="H4274"/>
      <c r="I4274"/>
      <c r="J4274"/>
      <c r="K4274"/>
    </row>
    <row r="4275" spans="1:11" x14ac:dyDescent="0.3">
      <c r="A4275"/>
      <c r="B4275"/>
      <c r="C4275"/>
      <c r="D4275"/>
      <c r="E4275"/>
      <c r="F4275"/>
      <c r="G4275"/>
      <c r="H4275"/>
      <c r="I4275"/>
      <c r="J4275"/>
      <c r="K4275"/>
    </row>
    <row r="4276" spans="1:11" x14ac:dyDescent="0.3">
      <c r="A4276"/>
      <c r="B4276"/>
      <c r="C4276"/>
      <c r="D4276"/>
      <c r="E4276"/>
      <c r="F4276"/>
      <c r="G4276"/>
      <c r="H4276"/>
      <c r="I4276"/>
      <c r="J4276"/>
      <c r="K4276"/>
    </row>
    <row r="4277" spans="1:11" x14ac:dyDescent="0.3">
      <c r="A4277"/>
      <c r="B4277"/>
      <c r="C4277"/>
      <c r="D4277"/>
      <c r="E4277"/>
      <c r="F4277"/>
      <c r="G4277"/>
      <c r="H4277"/>
      <c r="I4277"/>
      <c r="J4277"/>
      <c r="K4277"/>
    </row>
    <row r="4278" spans="1:11" x14ac:dyDescent="0.3">
      <c r="A4278"/>
      <c r="B4278"/>
      <c r="C4278"/>
      <c r="D4278"/>
      <c r="E4278"/>
      <c r="F4278"/>
      <c r="G4278"/>
      <c r="H4278"/>
      <c r="I4278"/>
      <c r="J4278"/>
      <c r="K4278"/>
    </row>
    <row r="4279" spans="1:11" x14ac:dyDescent="0.3">
      <c r="A4279"/>
      <c r="B4279"/>
      <c r="C4279"/>
      <c r="D4279"/>
      <c r="E4279"/>
      <c r="F4279"/>
      <c r="G4279"/>
      <c r="H4279"/>
      <c r="I4279"/>
      <c r="J4279"/>
      <c r="K4279"/>
    </row>
    <row r="4280" spans="1:11" x14ac:dyDescent="0.3">
      <c r="A4280"/>
      <c r="B4280"/>
      <c r="C4280"/>
      <c r="D4280"/>
      <c r="E4280"/>
      <c r="F4280"/>
      <c r="G4280"/>
      <c r="H4280"/>
      <c r="I4280"/>
      <c r="J4280"/>
      <c r="K4280"/>
    </row>
    <row r="4281" spans="1:11" x14ac:dyDescent="0.3">
      <c r="A4281"/>
      <c r="B4281"/>
      <c r="C4281"/>
      <c r="D4281"/>
      <c r="E4281"/>
      <c r="F4281"/>
      <c r="G4281"/>
      <c r="H4281"/>
      <c r="I4281"/>
      <c r="J4281"/>
      <c r="K4281"/>
    </row>
    <row r="4282" spans="1:11" x14ac:dyDescent="0.3">
      <c r="A4282"/>
      <c r="B4282"/>
      <c r="C4282"/>
      <c r="D4282"/>
      <c r="E4282"/>
      <c r="F4282"/>
      <c r="G4282"/>
      <c r="H4282"/>
      <c r="I4282"/>
      <c r="J4282"/>
      <c r="K4282"/>
    </row>
    <row r="4283" spans="1:11" x14ac:dyDescent="0.3">
      <c r="A4283"/>
      <c r="B4283"/>
      <c r="C4283"/>
      <c r="D4283"/>
      <c r="E4283"/>
      <c r="F4283"/>
      <c r="G4283"/>
      <c r="H4283"/>
      <c r="I4283"/>
      <c r="J4283"/>
      <c r="K4283"/>
    </row>
    <row r="4284" spans="1:11" x14ac:dyDescent="0.3">
      <c r="A4284"/>
      <c r="B4284"/>
      <c r="C4284"/>
      <c r="D4284"/>
      <c r="E4284"/>
      <c r="F4284"/>
      <c r="G4284"/>
      <c r="H4284"/>
      <c r="I4284"/>
      <c r="J4284"/>
      <c r="K4284"/>
    </row>
    <row r="4285" spans="1:11" x14ac:dyDescent="0.3">
      <c r="A4285"/>
      <c r="B4285"/>
      <c r="C4285"/>
      <c r="D4285"/>
      <c r="E4285"/>
      <c r="F4285"/>
      <c r="G4285"/>
      <c r="H4285"/>
      <c r="I4285"/>
      <c r="J4285"/>
      <c r="K4285"/>
    </row>
    <row r="4286" spans="1:11" x14ac:dyDescent="0.3">
      <c r="A4286"/>
      <c r="B4286"/>
      <c r="C4286"/>
      <c r="D4286"/>
      <c r="E4286"/>
      <c r="F4286"/>
      <c r="G4286"/>
      <c r="H4286"/>
      <c r="I4286"/>
      <c r="J4286"/>
      <c r="K4286"/>
    </row>
    <row r="4287" spans="1:11" x14ac:dyDescent="0.3">
      <c r="A4287"/>
      <c r="B4287"/>
      <c r="C4287"/>
      <c r="D4287"/>
      <c r="E4287"/>
      <c r="F4287"/>
      <c r="G4287"/>
      <c r="H4287"/>
      <c r="I4287"/>
      <c r="J4287"/>
      <c r="K4287"/>
    </row>
    <row r="4288" spans="1:11" x14ac:dyDescent="0.3">
      <c r="A4288"/>
      <c r="B4288"/>
      <c r="C4288"/>
      <c r="D4288"/>
      <c r="E4288"/>
      <c r="F4288"/>
      <c r="G4288"/>
      <c r="H4288"/>
      <c r="I4288"/>
      <c r="J4288"/>
      <c r="K4288"/>
    </row>
    <row r="4289" spans="1:11" x14ac:dyDescent="0.3">
      <c r="A4289"/>
      <c r="B4289"/>
      <c r="C4289"/>
      <c r="D4289"/>
      <c r="E4289"/>
      <c r="F4289"/>
      <c r="G4289"/>
      <c r="H4289"/>
      <c r="I4289"/>
      <c r="J4289"/>
      <c r="K4289"/>
    </row>
    <row r="4290" spans="1:11" x14ac:dyDescent="0.3">
      <c r="A4290"/>
      <c r="B4290"/>
      <c r="C4290"/>
      <c r="D4290"/>
      <c r="E4290"/>
      <c r="F4290"/>
      <c r="G4290"/>
      <c r="H4290"/>
      <c r="I4290"/>
      <c r="J4290"/>
      <c r="K4290"/>
    </row>
    <row r="4291" spans="1:11" x14ac:dyDescent="0.3">
      <c r="A4291"/>
      <c r="B4291"/>
      <c r="C4291"/>
      <c r="D4291"/>
      <c r="E4291"/>
      <c r="F4291"/>
      <c r="G4291"/>
      <c r="H4291"/>
      <c r="I4291"/>
      <c r="J4291"/>
      <c r="K4291"/>
    </row>
    <row r="4292" spans="1:11" x14ac:dyDescent="0.3">
      <c r="A4292"/>
      <c r="B4292"/>
      <c r="C4292"/>
      <c r="D4292"/>
      <c r="E4292"/>
      <c r="F4292"/>
      <c r="G4292"/>
      <c r="H4292"/>
      <c r="I4292"/>
      <c r="J4292"/>
      <c r="K4292"/>
    </row>
    <row r="4293" spans="1:11" x14ac:dyDescent="0.3">
      <c r="A4293"/>
      <c r="B4293"/>
      <c r="C4293"/>
      <c r="D4293"/>
      <c r="E4293"/>
      <c r="F4293"/>
      <c r="G4293"/>
      <c r="H4293"/>
      <c r="I4293"/>
      <c r="J4293"/>
      <c r="K4293"/>
    </row>
    <row r="4294" spans="1:11" x14ac:dyDescent="0.3">
      <c r="A4294"/>
      <c r="B4294"/>
      <c r="C4294"/>
      <c r="D4294"/>
      <c r="E4294"/>
      <c r="F4294"/>
      <c r="G4294"/>
      <c r="H4294"/>
      <c r="I4294"/>
      <c r="J4294"/>
      <c r="K4294"/>
    </row>
    <row r="4295" spans="1:11" x14ac:dyDescent="0.3">
      <c r="A4295"/>
      <c r="B4295"/>
      <c r="C4295"/>
      <c r="D4295"/>
      <c r="E4295"/>
      <c r="F4295"/>
      <c r="G4295"/>
      <c r="H4295"/>
      <c r="I4295"/>
      <c r="J4295"/>
      <c r="K4295"/>
    </row>
    <row r="4296" spans="1:11" x14ac:dyDescent="0.3">
      <c r="A4296"/>
      <c r="B4296"/>
      <c r="C4296"/>
      <c r="D4296"/>
      <c r="E4296"/>
      <c r="F4296"/>
      <c r="G4296"/>
      <c r="H4296"/>
      <c r="I4296"/>
      <c r="J4296"/>
      <c r="K4296"/>
    </row>
    <row r="4297" spans="1:11" x14ac:dyDescent="0.3">
      <c r="A4297"/>
      <c r="B4297"/>
      <c r="C4297"/>
      <c r="D4297"/>
      <c r="E4297"/>
      <c r="F4297"/>
      <c r="G4297"/>
      <c r="H4297"/>
      <c r="I4297"/>
      <c r="J4297"/>
      <c r="K4297"/>
    </row>
    <row r="4298" spans="1:11" x14ac:dyDescent="0.3">
      <c r="A4298"/>
      <c r="B4298"/>
      <c r="C4298"/>
      <c r="D4298"/>
      <c r="E4298"/>
      <c r="F4298"/>
      <c r="G4298"/>
      <c r="H4298"/>
      <c r="I4298"/>
      <c r="J4298"/>
      <c r="K4298"/>
    </row>
    <row r="4299" spans="1:11" x14ac:dyDescent="0.3">
      <c r="A4299"/>
      <c r="B4299"/>
      <c r="C4299"/>
      <c r="D4299"/>
      <c r="E4299"/>
      <c r="F4299"/>
      <c r="G4299"/>
      <c r="H4299"/>
      <c r="I4299"/>
      <c r="J4299"/>
      <c r="K4299"/>
    </row>
    <row r="4300" spans="1:11" x14ac:dyDescent="0.3">
      <c r="A4300"/>
      <c r="B4300"/>
      <c r="C4300"/>
      <c r="D4300"/>
      <c r="E4300"/>
      <c r="F4300"/>
      <c r="G4300"/>
      <c r="H4300"/>
      <c r="I4300"/>
      <c r="J4300"/>
      <c r="K4300"/>
    </row>
    <row r="4301" spans="1:11" x14ac:dyDescent="0.3">
      <c r="A4301"/>
      <c r="B4301"/>
      <c r="C4301"/>
      <c r="D4301"/>
      <c r="E4301"/>
      <c r="F4301"/>
      <c r="G4301"/>
      <c r="H4301"/>
      <c r="I4301"/>
      <c r="J4301"/>
      <c r="K4301"/>
    </row>
    <row r="4302" spans="1:11" x14ac:dyDescent="0.3">
      <c r="A4302"/>
      <c r="B4302"/>
      <c r="C4302"/>
      <c r="D4302"/>
      <c r="E4302"/>
      <c r="F4302"/>
      <c r="G4302"/>
      <c r="H4302"/>
      <c r="I4302"/>
      <c r="J4302"/>
      <c r="K4302"/>
    </row>
    <row r="4303" spans="1:11" x14ac:dyDescent="0.3">
      <c r="A4303"/>
      <c r="B4303"/>
      <c r="C4303"/>
      <c r="D4303"/>
      <c r="E4303"/>
      <c r="F4303"/>
      <c r="G4303"/>
      <c r="H4303"/>
      <c r="I4303"/>
      <c r="J4303"/>
      <c r="K4303"/>
    </row>
    <row r="4304" spans="1:11" x14ac:dyDescent="0.3">
      <c r="A4304"/>
      <c r="B4304"/>
      <c r="C4304"/>
      <c r="D4304"/>
      <c r="E4304"/>
      <c r="F4304"/>
      <c r="G4304"/>
      <c r="H4304"/>
      <c r="I4304"/>
      <c r="J4304"/>
      <c r="K4304"/>
    </row>
    <row r="4305" spans="1:11" x14ac:dyDescent="0.3">
      <c r="A4305"/>
      <c r="B4305"/>
      <c r="C4305"/>
      <c r="D4305"/>
      <c r="E4305"/>
      <c r="F4305"/>
      <c r="G4305"/>
      <c r="H4305"/>
      <c r="I4305"/>
      <c r="J4305"/>
      <c r="K4305"/>
    </row>
    <row r="4306" spans="1:11" x14ac:dyDescent="0.3">
      <c r="A4306"/>
      <c r="B4306"/>
      <c r="C4306"/>
      <c r="D4306"/>
      <c r="E4306"/>
      <c r="F4306"/>
      <c r="G4306"/>
      <c r="H4306"/>
      <c r="I4306"/>
      <c r="J4306"/>
      <c r="K4306"/>
    </row>
    <row r="4307" spans="1:11" x14ac:dyDescent="0.3">
      <c r="A4307"/>
      <c r="B4307"/>
      <c r="C4307"/>
      <c r="D4307"/>
      <c r="E4307"/>
      <c r="F4307"/>
      <c r="G4307"/>
      <c r="H4307"/>
      <c r="I4307"/>
      <c r="J4307"/>
      <c r="K4307"/>
    </row>
    <row r="4308" spans="1:11" x14ac:dyDescent="0.3">
      <c r="A4308"/>
      <c r="B4308"/>
      <c r="C4308"/>
      <c r="D4308"/>
      <c r="E4308"/>
      <c r="F4308"/>
      <c r="G4308"/>
      <c r="H4308"/>
      <c r="I4308"/>
      <c r="J4308"/>
      <c r="K4308"/>
    </row>
    <row r="4309" spans="1:11" x14ac:dyDescent="0.3">
      <c r="A4309"/>
      <c r="B4309"/>
      <c r="C4309"/>
      <c r="D4309"/>
      <c r="E4309"/>
      <c r="F4309"/>
      <c r="G4309"/>
      <c r="H4309"/>
      <c r="I4309"/>
      <c r="J4309"/>
      <c r="K4309"/>
    </row>
    <row r="4310" spans="1:11" x14ac:dyDescent="0.3">
      <c r="A4310"/>
      <c r="B4310"/>
      <c r="C4310"/>
      <c r="D4310"/>
      <c r="E4310"/>
      <c r="F4310"/>
      <c r="G4310"/>
      <c r="H4310"/>
      <c r="I4310"/>
      <c r="J4310"/>
      <c r="K4310"/>
    </row>
    <row r="4311" spans="1:11" x14ac:dyDescent="0.3">
      <c r="A4311"/>
      <c r="B4311"/>
      <c r="C4311"/>
      <c r="D4311"/>
      <c r="E4311"/>
      <c r="F4311"/>
      <c r="G4311"/>
      <c r="H4311"/>
      <c r="I4311"/>
      <c r="J4311"/>
      <c r="K4311"/>
    </row>
    <row r="4312" spans="1:11" x14ac:dyDescent="0.3">
      <c r="A4312"/>
      <c r="B4312"/>
      <c r="C4312"/>
      <c r="D4312"/>
      <c r="E4312"/>
      <c r="F4312"/>
      <c r="G4312"/>
      <c r="H4312"/>
      <c r="I4312"/>
      <c r="J4312"/>
      <c r="K4312"/>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3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32" xr:uid="{00000000-0002-0000-0000-000001000000}"/>
    <dataValidation allowBlank="1" showErrorMessage="1" sqref="N2:N43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3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32" xr:uid="{00000000-0002-0000-0000-000004000000}"/>
    <dataValidation allowBlank="1" showInputMessage="1" promptTitle="Edge Color" prompt="To select an optional edge color, right-click and select Select Color on the right-click menu." sqref="C3:C432" xr:uid="{00000000-0002-0000-0000-000005000000}"/>
    <dataValidation allowBlank="1" showInputMessage="1" errorTitle="Invalid Edge Width" error="The optional edge width must be a whole number between 1 and 10." promptTitle="Edge Width" prompt="Enter an optional edge width between 1 and 10." sqref="D3:D43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3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32" xr:uid="{00000000-0002-0000-0000-000008000000}">
      <formula1>ValidEdgeVisibilities</formula1>
    </dataValidation>
    <dataValidation allowBlank="1" showInputMessage="1" showErrorMessage="1" promptTitle="Vertex 1 Name" prompt="Enter the name of the edge's first vertex." sqref="A3:A432" xr:uid="{00000000-0002-0000-0000-000009000000}"/>
    <dataValidation allowBlank="1" showInputMessage="1" showErrorMessage="1" promptTitle="Vertex 2 Name" prompt="Enter the name of the edge's second vertex." sqref="B3:B43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43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3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32" xr:uid="{00000000-0002-0000-0000-00000D000000}"/>
  </dataValidations>
  <hyperlinks>
    <hyperlink ref="R64" r:id="rId1" xr:uid="{40A9DD03-78AD-4AA2-B6EF-422E249A93DC}"/>
    <hyperlink ref="R170" r:id="rId2" xr:uid="{81780C07-3C86-47F7-A31F-C6AD8FB6CF51}"/>
    <hyperlink ref="R213" r:id="rId3" xr:uid="{C7AD5C30-667F-4437-A5DF-9359E8D7BE00}"/>
    <hyperlink ref="R248" r:id="rId4" xr:uid="{E388AC97-3F62-41F6-986F-6F26F1F9767F}"/>
    <hyperlink ref="U20" r:id="rId5" xr:uid="{AFD96149-AFCE-4940-AEE4-150129B1699D}"/>
    <hyperlink ref="U44" r:id="rId6" xr:uid="{32103F56-376B-4BAA-BF82-B66B525D76AF}"/>
    <hyperlink ref="U111" r:id="rId7" xr:uid="{BA7E5ED3-A6C1-4E4F-99C7-3920B11415C1}"/>
    <hyperlink ref="U147" r:id="rId8" xr:uid="{8600C6D5-CED6-4363-96D1-A1CA2841AF14}"/>
    <hyperlink ref="U148" r:id="rId9" xr:uid="{BD24061E-2772-4ED0-AB31-A78CFBC10BF0}"/>
    <hyperlink ref="U170" r:id="rId10" xr:uid="{7DDF7DE1-B9EE-446E-B491-2A23E3534FD9}"/>
    <hyperlink ref="U184" r:id="rId11" xr:uid="{3C695406-AABE-482F-ADCB-02B3CDFE8BD4}"/>
    <hyperlink ref="U189" r:id="rId12" xr:uid="{EC094D4F-3AE5-4C9A-BF92-8A322B9FB472}"/>
    <hyperlink ref="U205" r:id="rId13" xr:uid="{558C68BF-E6F7-49B1-ACA3-8F22D2FB2338}"/>
    <hyperlink ref="U266" r:id="rId14" xr:uid="{5FDEF545-8C3D-4D37-AAEB-4FFD744593AD}"/>
    <hyperlink ref="U267" r:id="rId15" xr:uid="{17836C15-FA66-42CE-9603-04E18F27E438}"/>
    <hyperlink ref="U326" r:id="rId16" xr:uid="{908B6A98-AD96-43BC-8427-FB9436A9672B}"/>
    <hyperlink ref="U327" r:id="rId17" xr:uid="{CF0A8603-C2DB-4B17-99C0-F379CEA6F410}"/>
    <hyperlink ref="U379" r:id="rId18" xr:uid="{2DAA0DEC-BC25-4FB3-8365-7AC6501DAC5F}"/>
    <hyperlink ref="U389" r:id="rId19" xr:uid="{5A82A8C1-FA78-421A-A925-754A578EFA58}"/>
    <hyperlink ref="U407" r:id="rId20" xr:uid="{5C636639-E619-4854-9D02-6AB4D042647A}"/>
    <hyperlink ref="V3" r:id="rId21" xr:uid="{5A2CE53C-8C6E-414C-9874-B103F0718A7B}"/>
    <hyperlink ref="V4" r:id="rId22" xr:uid="{05DEEB62-5EE9-49C9-A387-E8C9DCC01282}"/>
    <hyperlink ref="V5" r:id="rId23" xr:uid="{D01BD345-4D0E-4C78-828D-C0BB07E96DCF}"/>
    <hyperlink ref="V6" r:id="rId24" xr:uid="{B2D5C7A2-E0F5-4475-BB0E-9994F5AA2C31}"/>
    <hyperlink ref="V7" r:id="rId25" xr:uid="{205D640D-5357-4BB5-899E-3CD2F842D787}"/>
    <hyperlink ref="V8" r:id="rId26" xr:uid="{BA42A4DF-DEF5-4962-82D7-4F6368CF3134}"/>
    <hyperlink ref="V9" r:id="rId27" xr:uid="{D8C07945-8792-48A2-A9BB-4B92E2C2719B}"/>
    <hyperlink ref="V10" r:id="rId28" xr:uid="{BF72EF22-A24D-4088-B416-A3B2ABB7C29C}"/>
    <hyperlink ref="V11" r:id="rId29" xr:uid="{A46D990D-4A6E-479D-B9A5-60BDB2BB3E0B}"/>
    <hyperlink ref="V12" r:id="rId30" xr:uid="{600DBEDB-80EA-40E6-BA7B-1BC03FE776F5}"/>
    <hyperlink ref="V13" r:id="rId31" xr:uid="{5AC0AD24-3BDF-4871-B3B8-E8059641038C}"/>
    <hyperlink ref="V14" r:id="rId32" xr:uid="{C5CA72AD-0CBF-4823-88F4-3F7F5E4BEE41}"/>
    <hyperlink ref="V15" r:id="rId33" xr:uid="{371BE4DA-ED76-4EE3-A5A0-82E631C307FD}"/>
    <hyperlink ref="V16" r:id="rId34" xr:uid="{65E3B1E6-4726-4386-B2B7-654130552995}"/>
    <hyperlink ref="V17" r:id="rId35" xr:uid="{C9F55B40-E2FA-4B97-96EE-1B144169BD0F}"/>
    <hyperlink ref="V18" r:id="rId36" xr:uid="{3F84D50C-71E8-48EB-A927-09AA7FC1B3A1}"/>
    <hyperlink ref="V19" r:id="rId37" xr:uid="{D990D13D-1A5D-41BD-BE8B-46D3E658DF5D}"/>
    <hyperlink ref="V20" r:id="rId38" xr:uid="{6FF00AB2-147C-43CB-A2E5-9AAE4ACDF586}"/>
    <hyperlink ref="V21" r:id="rId39" xr:uid="{9FB99D36-9EEC-45D4-9193-A15FFEB8A457}"/>
    <hyperlink ref="V22" r:id="rId40" xr:uid="{89061140-78F4-4381-A5E2-B7CD897E6B53}"/>
    <hyperlink ref="V23" r:id="rId41" xr:uid="{5651ACBC-600B-42CD-8238-AD8A79CC568F}"/>
    <hyperlink ref="V24" r:id="rId42" xr:uid="{37F73092-39C1-4ABB-A491-BEE28B1DD2E6}"/>
    <hyperlink ref="V25" r:id="rId43" xr:uid="{6E3E76EA-64FE-4B84-AD4B-8DE0367D2390}"/>
    <hyperlink ref="V26" r:id="rId44" xr:uid="{F3BD4347-09B0-498E-BA6E-02052C6E40FA}"/>
    <hyperlink ref="V27" r:id="rId45" xr:uid="{B3557636-B780-4F65-828E-AFDA1083583D}"/>
    <hyperlink ref="V28" r:id="rId46" xr:uid="{76AB6D3D-D46C-4CA1-ADB5-C25A5EB68645}"/>
    <hyperlink ref="V29" r:id="rId47" xr:uid="{8A395DEA-768B-4CBD-83E4-45A63D70D1A5}"/>
    <hyperlink ref="V30" r:id="rId48" xr:uid="{B664827D-9D6C-4D07-9180-17684F80B0F1}"/>
    <hyperlink ref="V31" r:id="rId49" xr:uid="{D7B19D92-D74D-4E26-97FB-D5470735C7FB}"/>
    <hyperlink ref="V32" r:id="rId50" xr:uid="{F440CCAE-90EE-4A21-A945-CD2F913E0DE0}"/>
    <hyperlink ref="V33" r:id="rId51" xr:uid="{5575A35F-ACC5-46F8-AE2A-F32E3760717B}"/>
    <hyperlink ref="V34" r:id="rId52" xr:uid="{5F9DD427-C1AB-4DFF-945D-AAFC49F445FE}"/>
    <hyperlink ref="V35" r:id="rId53" xr:uid="{AC78758E-74E3-41F4-9A03-77A85FF8F1B2}"/>
    <hyperlink ref="V36" r:id="rId54" xr:uid="{316CA698-27A4-42D9-A9B3-8C2766E15C01}"/>
    <hyperlink ref="V37" r:id="rId55" xr:uid="{A8840AEB-0CC3-490C-8476-35B53641760E}"/>
    <hyperlink ref="V38" r:id="rId56" xr:uid="{C3B1B0C3-1B23-47CA-A545-B55B036190BA}"/>
    <hyperlink ref="V39" r:id="rId57" xr:uid="{C21C73C6-1FE5-483D-B1C5-4AC401762772}"/>
    <hyperlink ref="V40" r:id="rId58" xr:uid="{47FACFDD-C380-4209-930B-5F54319F4B15}"/>
    <hyperlink ref="V41" r:id="rId59" xr:uid="{0818DAE9-8257-4D76-A23B-0BC3FA23E152}"/>
    <hyperlink ref="V42" r:id="rId60" xr:uid="{7B900289-CB6C-481A-9A5B-7CE874E756E5}"/>
    <hyperlink ref="V43" r:id="rId61" xr:uid="{D9B5D5E7-3761-4361-B402-844904494E3B}"/>
    <hyperlink ref="V44" r:id="rId62" xr:uid="{C86CA03D-972F-49EE-A1BD-6533D85B0285}"/>
    <hyperlink ref="V45" r:id="rId63" xr:uid="{E87FE411-31D6-4B5F-AEFB-BB60B52FD660}"/>
    <hyperlink ref="V46" r:id="rId64" xr:uid="{A2639A85-ADA8-4EE2-97F0-2E4C49A885AC}"/>
    <hyperlink ref="V47" r:id="rId65" xr:uid="{4ABFE231-BF3C-44DC-ABCB-13B65DBABC19}"/>
    <hyperlink ref="V48" r:id="rId66" xr:uid="{64DA5923-0F5D-4DD3-A1C2-A66C74429172}"/>
    <hyperlink ref="V49" r:id="rId67" xr:uid="{7AE03850-6CCA-45F6-8DA3-EA7FB0D4E873}"/>
    <hyperlink ref="V50" r:id="rId68" xr:uid="{5E6BC4B3-7736-4E14-9C5B-DC3BDBF53EBC}"/>
    <hyperlink ref="V51" r:id="rId69" xr:uid="{0098D628-A145-444C-9654-75DFD399752B}"/>
    <hyperlink ref="V52" r:id="rId70" xr:uid="{D1F0DE8C-64BC-45D4-804E-F66967CCD192}"/>
    <hyperlink ref="V53" r:id="rId71" xr:uid="{68D6526F-FCEB-4E21-9442-86627E2FB71E}"/>
    <hyperlink ref="V54" r:id="rId72" xr:uid="{91332C79-F87C-4A9A-BAA0-7DB987604B48}"/>
    <hyperlink ref="V55" r:id="rId73" xr:uid="{18AFF1E5-534A-4228-BF79-C99DBDE0A8D3}"/>
    <hyperlink ref="V56" r:id="rId74" xr:uid="{63433615-A95D-45C0-9690-A3C87D7CEDDC}"/>
    <hyperlink ref="V57" r:id="rId75" xr:uid="{EB8A4144-992A-4A7B-80D3-EC619E0BE7D3}"/>
    <hyperlink ref="V58" r:id="rId76" xr:uid="{033EA74B-CA01-4CD4-8493-789304F9C73C}"/>
    <hyperlink ref="V59" r:id="rId77" xr:uid="{A94EDFDF-2194-4732-8966-AF3AD5BB8FAF}"/>
    <hyperlink ref="V60" r:id="rId78" xr:uid="{1C202D6F-B50C-4C44-9CC4-6310C232211A}"/>
    <hyperlink ref="V61" r:id="rId79" xr:uid="{FCDE7D98-12AD-4FA1-A0A1-14A716F1F736}"/>
    <hyperlink ref="V62" r:id="rId80" xr:uid="{0C3CDE06-4AD8-4F5A-A57D-562DF45D58DA}"/>
    <hyperlink ref="V63" r:id="rId81" xr:uid="{F67BAAC5-FB4D-47DC-9A86-21BFCC806EB3}"/>
    <hyperlink ref="V64" r:id="rId82" xr:uid="{F0025848-B515-448E-ACED-569D839E9C31}"/>
    <hyperlink ref="V65" r:id="rId83" xr:uid="{3618A0C5-ACD3-487F-837F-29FF2CC6B599}"/>
    <hyperlink ref="V66" r:id="rId84" xr:uid="{70C16186-11DB-488B-AA97-D43459A22EE1}"/>
    <hyperlink ref="V67" r:id="rId85" xr:uid="{EACB205B-59BE-4DA8-8B82-B45D63A41AE7}"/>
    <hyperlink ref="V68" r:id="rId86" xr:uid="{0D525585-5989-470D-87CF-EC414C630CF8}"/>
    <hyperlink ref="V69" r:id="rId87" xr:uid="{793236D5-DFD2-466D-A59B-EC4CCEC4A5F8}"/>
    <hyperlink ref="V70" r:id="rId88" xr:uid="{00DAAAB5-0F02-4EA5-8972-594397E5A355}"/>
    <hyperlink ref="V71" r:id="rId89" xr:uid="{24CCE897-554D-41D9-8B84-55C59CCBB177}"/>
    <hyperlink ref="V72" r:id="rId90" xr:uid="{FC2100A3-3584-44B8-9640-028B8879BC15}"/>
    <hyperlink ref="V73" r:id="rId91" xr:uid="{0FC254A5-75B0-44FC-9A39-CDB001AEABDE}"/>
    <hyperlink ref="V74" r:id="rId92" xr:uid="{156680FB-3C5A-4BB3-BAC1-78CE8691543A}"/>
    <hyperlink ref="V75" r:id="rId93" xr:uid="{E7FD56AF-C611-4CE8-89F6-E0C7CC25A074}"/>
    <hyperlink ref="V76" r:id="rId94" xr:uid="{7BA9A8F6-56DF-453C-8FA4-6E4EC124D600}"/>
    <hyperlink ref="V77" r:id="rId95" xr:uid="{555F4E04-7480-470C-B419-56C3F6D26F28}"/>
    <hyperlink ref="V78" r:id="rId96" xr:uid="{5FFEFE41-D881-4D8D-B401-BF5E4EA2F5FE}"/>
    <hyperlink ref="V79" r:id="rId97" xr:uid="{97BCFBCE-2043-412A-A977-6AE046C0459D}"/>
    <hyperlink ref="V80" r:id="rId98" xr:uid="{51396BD0-D337-4912-8529-664466679552}"/>
    <hyperlink ref="V81" r:id="rId99" xr:uid="{C8CF5C00-23B0-44E7-B385-A283E8D39AF3}"/>
    <hyperlink ref="V82" r:id="rId100" xr:uid="{25C6825B-82A4-4A3E-A059-1A666F52C7E4}"/>
    <hyperlink ref="V83" r:id="rId101" xr:uid="{5C88EDD4-E2D6-4642-BE75-E2D27A311741}"/>
    <hyperlink ref="V84" r:id="rId102" xr:uid="{C897DB20-5235-48F7-A2FC-7E3FD0CA2022}"/>
    <hyperlink ref="V85" r:id="rId103" xr:uid="{4905DE28-0FE4-4CE6-88D2-AF9537DDE6BA}"/>
    <hyperlink ref="V86" r:id="rId104" xr:uid="{87F48646-41FC-4E6C-89C0-93F5D65BC404}"/>
    <hyperlink ref="V87" r:id="rId105" xr:uid="{5101E093-B545-45B4-8032-548AD49569F5}"/>
    <hyperlink ref="V88" r:id="rId106" xr:uid="{DF423398-6BDC-491F-9D79-EDB1D14068E2}"/>
    <hyperlink ref="V89" r:id="rId107" xr:uid="{4C52297A-BC2E-4DDC-92BF-9FE3C3858398}"/>
    <hyperlink ref="V90" r:id="rId108" xr:uid="{641163DC-273A-4544-ADA7-7D6173850684}"/>
    <hyperlink ref="V91" r:id="rId109" xr:uid="{C545EFE0-60D0-45B3-B58A-0A6CDCC86A2A}"/>
    <hyperlink ref="V92" r:id="rId110" xr:uid="{64A26B1B-4491-4E76-8011-FED05F8E423B}"/>
    <hyperlink ref="V93" r:id="rId111" xr:uid="{DE22797A-D0B9-4697-A3F7-F5D7FEF51059}"/>
    <hyperlink ref="V94" r:id="rId112" xr:uid="{2C78C209-7098-475B-95A1-F8277B29AD1F}"/>
    <hyperlink ref="V95" r:id="rId113" xr:uid="{BC45257B-E70E-4E9B-A43C-64C79B91EF21}"/>
    <hyperlink ref="V96" r:id="rId114" xr:uid="{26A1975E-F1AA-42FE-B479-A020178795AF}"/>
    <hyperlink ref="V97" r:id="rId115" xr:uid="{90CFB5A4-52FF-434F-AD35-62110268D93B}"/>
    <hyperlink ref="V98" r:id="rId116" xr:uid="{9C17132A-FEA4-4405-A54D-F4A3F6754602}"/>
    <hyperlink ref="V99" r:id="rId117" xr:uid="{8CEEF0A2-B4AD-41D7-8137-82F11A60794C}"/>
    <hyperlink ref="V100" r:id="rId118" xr:uid="{8C066FF8-C250-45D3-9B80-AF6197E699A2}"/>
    <hyperlink ref="V101" r:id="rId119" xr:uid="{93BE115D-0360-4912-BEF4-8A86E7613D41}"/>
    <hyperlink ref="V102" r:id="rId120" xr:uid="{E221DDC5-CF2D-43F8-8138-56D438FE19EF}"/>
    <hyperlink ref="V103" r:id="rId121" xr:uid="{103E3F20-E407-47D0-8F0A-39AC290BC3C7}"/>
    <hyperlink ref="V104" r:id="rId122" xr:uid="{A37DC139-B5A3-40F8-94D9-BCC7364159D8}"/>
    <hyperlink ref="V105" r:id="rId123" xr:uid="{9CBEB0CC-47CC-4A29-8B9C-34DAC3E17CF1}"/>
    <hyperlink ref="V106" r:id="rId124" xr:uid="{D42AC4A0-0A26-4416-9ACC-7C519153BCAD}"/>
    <hyperlink ref="V107" r:id="rId125" xr:uid="{FA87ABFF-71F3-41CA-8B81-51355132E987}"/>
    <hyperlink ref="V108" r:id="rId126" xr:uid="{AB40129C-D6CB-49CB-B50A-9219837DC6E8}"/>
    <hyperlink ref="V109" r:id="rId127" xr:uid="{85FE9255-125D-43F7-96AC-BF352CD00119}"/>
    <hyperlink ref="V110" r:id="rId128" xr:uid="{026EC3F2-E4CF-4A06-8602-D581D44EA2A8}"/>
    <hyperlink ref="V111" r:id="rId129" xr:uid="{2B461958-C223-4F42-BF78-89848865DFFC}"/>
    <hyperlink ref="V112" r:id="rId130" xr:uid="{63656DD4-FB5A-425E-8562-CA9A17D2F74F}"/>
    <hyperlink ref="V113" r:id="rId131" xr:uid="{47658725-07AC-4F52-8458-2EDFC28478FA}"/>
    <hyperlink ref="V114" r:id="rId132" xr:uid="{A18DE2E7-D39F-4DD5-8A46-DC270488294F}"/>
    <hyperlink ref="V115" r:id="rId133" xr:uid="{5BC6C248-9E2E-4959-9ADA-7761E1DCF15F}"/>
    <hyperlink ref="V116" r:id="rId134" xr:uid="{A967CA76-5968-4451-9F24-FDBCFFF05714}"/>
    <hyperlink ref="V117" r:id="rId135" xr:uid="{B4B0D59D-EA4B-48AF-866C-9E2459FD67EE}"/>
    <hyperlink ref="V118" r:id="rId136" xr:uid="{6EA717C7-3B67-438C-AA92-8466D1754B91}"/>
    <hyperlink ref="V119" r:id="rId137" xr:uid="{FF803EEC-E55B-4875-BE54-6715CABB1888}"/>
    <hyperlink ref="V120" r:id="rId138" xr:uid="{E277EB6B-145E-4C44-B624-DC415F699C75}"/>
    <hyperlink ref="V121" r:id="rId139" xr:uid="{0C24DD53-EAE9-4E59-927A-08CAF9D68189}"/>
    <hyperlink ref="V122" r:id="rId140" xr:uid="{F45C52B5-7C53-47FD-AC39-C5DA16A6FDAE}"/>
    <hyperlink ref="V123" r:id="rId141" xr:uid="{80412FEE-217E-4AE4-86DC-7DC90D17E954}"/>
    <hyperlink ref="V124" r:id="rId142" xr:uid="{8B1F5932-2C4C-424E-B867-59B3EBCA4641}"/>
    <hyperlink ref="V125" r:id="rId143" xr:uid="{707DA6D3-B63A-4EA5-9666-B033CD91DE9D}"/>
    <hyperlink ref="V126" r:id="rId144" xr:uid="{B7EEE7BB-837F-432E-8F0C-101FB32939ED}"/>
    <hyperlink ref="V127" r:id="rId145" xr:uid="{B5AF7EC7-3149-4784-B344-273F0C1963F4}"/>
    <hyperlink ref="V128" r:id="rId146" xr:uid="{BA8DBA91-8B7A-4163-856B-F531D39A4B36}"/>
    <hyperlink ref="V129" r:id="rId147" xr:uid="{5F14455A-F8ED-4964-834F-36075148EFA1}"/>
    <hyperlink ref="V130" r:id="rId148" xr:uid="{A8A1EDFF-4EE8-472B-9C61-AE2DAA7E42AD}"/>
    <hyperlink ref="V131" r:id="rId149" xr:uid="{B06A4C68-9C7D-4DA9-821F-A81B0A1F442E}"/>
    <hyperlink ref="V132" r:id="rId150" xr:uid="{C7F05D82-0A5C-4C39-BDE7-728024464233}"/>
    <hyperlink ref="V133" r:id="rId151" xr:uid="{2FEBBD25-360C-4519-B0D9-BD48F0DCEC63}"/>
    <hyperlink ref="V134" r:id="rId152" xr:uid="{71C25623-2F32-4CB5-B696-EB31F40FCEC6}"/>
    <hyperlink ref="V135" r:id="rId153" xr:uid="{DED10426-2030-4F85-949C-5CB56665D3E4}"/>
    <hyperlink ref="V136" r:id="rId154" xr:uid="{785E8FDF-D50A-441E-A239-0D6DC5C7F424}"/>
    <hyperlink ref="V137" r:id="rId155" xr:uid="{537B0D10-3128-4DFE-88A0-195D04003716}"/>
    <hyperlink ref="V138" r:id="rId156" xr:uid="{2906D61D-FA94-437A-8B64-6FDF87ADFBB8}"/>
    <hyperlink ref="V139" r:id="rId157" xr:uid="{50B5FF33-C457-4FDB-B76E-1DBB95D92C49}"/>
    <hyperlink ref="V140" r:id="rId158" xr:uid="{DC8CA1A9-38A4-40D3-996F-FA700F40E662}"/>
    <hyperlink ref="V141" r:id="rId159" xr:uid="{AC7E2D9D-6C9A-4D14-BC61-6D38B8863809}"/>
    <hyperlink ref="V142" r:id="rId160" xr:uid="{C53B90CD-AD1F-443E-855D-386028268ABC}"/>
    <hyperlink ref="V143" r:id="rId161" xr:uid="{51285460-90D3-479A-98D6-52DEFB0D2F40}"/>
    <hyperlink ref="V144" r:id="rId162" xr:uid="{0D65EC81-3CA0-466D-BF09-3D55E16E2843}"/>
    <hyperlink ref="V145" r:id="rId163" xr:uid="{D3B85B52-5C20-46B0-BE62-DA6AAC6FB363}"/>
    <hyperlink ref="V146" r:id="rId164" xr:uid="{915A39F0-A3EE-456D-B823-FA9A54A47487}"/>
    <hyperlink ref="V147" r:id="rId165" xr:uid="{6CCEE5BA-6881-42EA-AAF0-E9E5CDEA08A6}"/>
    <hyperlink ref="V148" r:id="rId166" xr:uid="{FE7FACBC-35CB-4AE6-AB88-9C5296B018E7}"/>
    <hyperlink ref="V149" r:id="rId167" xr:uid="{42EFC317-A85A-4CD3-9A68-D48FC26357B0}"/>
    <hyperlink ref="V150" r:id="rId168" xr:uid="{6D0A1D9F-5833-41AA-BA42-ECC10AB72E8C}"/>
    <hyperlink ref="V151" r:id="rId169" xr:uid="{50B5A814-1B01-4E04-952F-FD1F29E9783D}"/>
    <hyperlink ref="V152" r:id="rId170" xr:uid="{5E85295A-577A-4C3D-A326-7764A80273D1}"/>
    <hyperlink ref="V153" r:id="rId171" xr:uid="{0D1BA978-5C78-42D4-BE8B-6A8380D138BE}"/>
    <hyperlink ref="V154" r:id="rId172" xr:uid="{E4B18FD7-B3A8-419A-99AA-AC63194DDC6A}"/>
    <hyperlink ref="V155" r:id="rId173" xr:uid="{798291A7-6550-468B-B9E0-90BBA039B875}"/>
    <hyperlink ref="V156" r:id="rId174" xr:uid="{1C11C457-4A80-4675-BBB0-505466E9532B}"/>
    <hyperlink ref="V157" r:id="rId175" xr:uid="{107B592D-645A-40FD-BEA8-91545EB1937C}"/>
    <hyperlink ref="V158" r:id="rId176" xr:uid="{F47BC56C-E88D-478D-AD8F-B6D99D49BC2A}"/>
    <hyperlink ref="V159" r:id="rId177" xr:uid="{FA7AA8CA-2849-4A35-96B3-C69F5F6F45A5}"/>
    <hyperlink ref="V160" r:id="rId178" xr:uid="{51363F5D-9D18-40E1-8916-D991BF74041E}"/>
    <hyperlink ref="V161" r:id="rId179" xr:uid="{B96AC2E8-3B56-432F-AE0E-EBDFEE5BD735}"/>
    <hyperlink ref="V162" r:id="rId180" xr:uid="{6B8BE99C-CF41-41DE-B00F-CF4C84FA2446}"/>
    <hyperlink ref="V163" r:id="rId181" xr:uid="{D0CB7E9A-B0BD-48FF-9F7C-2747A0927A2D}"/>
    <hyperlink ref="V164" r:id="rId182" xr:uid="{E7DA884D-4A97-4E2F-B85E-D5EE05EECC6A}"/>
    <hyperlink ref="V165" r:id="rId183" xr:uid="{A69ED8A1-FD4D-480A-B4C9-69A41BE87884}"/>
    <hyperlink ref="V166" r:id="rId184" xr:uid="{6BF7C48F-B8C7-4756-8BC6-A1D112E4394F}"/>
    <hyperlink ref="V167" r:id="rId185" xr:uid="{C3947278-95AE-4C5E-889A-D6F1D559F2FD}"/>
    <hyperlink ref="V168" r:id="rId186" xr:uid="{00A74BF2-8609-47A1-A497-F91FD9DB9BA9}"/>
    <hyperlink ref="V169" r:id="rId187" xr:uid="{A7CAF665-D9CA-4816-B3D4-9E80E52703C0}"/>
    <hyperlink ref="V170" r:id="rId188" xr:uid="{79AB2495-8D99-4D7D-93C4-CC3CFCFE32E1}"/>
    <hyperlink ref="V171" r:id="rId189" xr:uid="{1545C914-AE9C-4239-A8C3-3736907EA1FC}"/>
    <hyperlink ref="V172" r:id="rId190" xr:uid="{7B52DC8E-9166-4A9B-921C-F7114DC4D65F}"/>
    <hyperlink ref="V173" r:id="rId191" xr:uid="{431B2C8F-B32E-4940-9E1F-AD6C0382CFF2}"/>
    <hyperlink ref="V174" r:id="rId192" xr:uid="{9BB2B5C8-C9D0-47F1-B2D8-5443BDCFA41E}"/>
    <hyperlink ref="V175" r:id="rId193" xr:uid="{63BB1F6F-D553-4DED-869A-C22002979E8F}"/>
    <hyperlink ref="V176" r:id="rId194" xr:uid="{A93222EA-15C6-41CF-9A7D-6F4DC3D5578B}"/>
    <hyperlink ref="V177" r:id="rId195" xr:uid="{BF7ACB58-E8DE-4B87-B479-6530AAAC921A}"/>
    <hyperlink ref="V178" r:id="rId196" xr:uid="{819842A3-F085-45E2-A482-35CC2F3E32D7}"/>
    <hyperlink ref="V179" r:id="rId197" xr:uid="{8D53BDA7-32D1-48DE-A459-84D5960ED642}"/>
    <hyperlink ref="V180" r:id="rId198" xr:uid="{1CD40F4D-6A22-467B-9803-A3B09F454DB4}"/>
    <hyperlink ref="V181" r:id="rId199" xr:uid="{40331622-4509-4932-ACF8-8D9E0C8FD415}"/>
    <hyperlink ref="V182" r:id="rId200" xr:uid="{3FB9146A-3DE0-4E0F-BAEF-C8E5DE58296B}"/>
    <hyperlink ref="V183" r:id="rId201" xr:uid="{4E3AC6E7-C735-455E-9295-48330FDE5E1C}"/>
    <hyperlink ref="V184" r:id="rId202" xr:uid="{265D5B20-1EA5-4146-99B0-964CE9BEC9B6}"/>
    <hyperlink ref="V185" r:id="rId203" xr:uid="{F2DCE7EB-9315-4BB4-9728-8E7265D885A1}"/>
    <hyperlink ref="V186" r:id="rId204" xr:uid="{A7953AFE-4CBC-4EBF-B682-D0D6592D8B51}"/>
    <hyperlink ref="V187" r:id="rId205" xr:uid="{47FC4CA9-B27F-410A-B10F-E7B23EFCEB99}"/>
    <hyperlink ref="V188" r:id="rId206" xr:uid="{5D5A8C4E-E91F-4338-852A-7D06448E6576}"/>
    <hyperlink ref="V189" r:id="rId207" xr:uid="{CCA61078-3AE2-400A-B7F1-5CF7B3B5BF3C}"/>
    <hyperlink ref="V190" r:id="rId208" xr:uid="{F30B0863-2122-4B50-8841-EE3D7D23B0A9}"/>
    <hyperlink ref="V191" r:id="rId209" xr:uid="{1D57B767-037F-4368-B2A7-7576E48D98EF}"/>
    <hyperlink ref="V192" r:id="rId210" xr:uid="{DA736EE6-FE8B-45DB-A8B9-10509D3094EC}"/>
    <hyperlink ref="V193" r:id="rId211" xr:uid="{408A36F8-4BE6-4FDB-BF8F-3C22B6B11E07}"/>
    <hyperlink ref="V194" r:id="rId212" xr:uid="{C3D3622A-F447-46D7-9FB0-C67C40836C82}"/>
    <hyperlink ref="V195" r:id="rId213" xr:uid="{5EBAD2AE-B3A2-439F-A64D-20D637CEAB94}"/>
    <hyperlink ref="V196" r:id="rId214" xr:uid="{9C9B3038-F2B4-4B02-805D-8BF7CFD37484}"/>
    <hyperlink ref="V197" r:id="rId215" xr:uid="{C2A039F4-B0D6-483C-B859-60B4EBFD01CE}"/>
    <hyperlink ref="V198" r:id="rId216" xr:uid="{3AF57331-173A-4ED6-9AD5-4F436D986404}"/>
    <hyperlink ref="V199" r:id="rId217" xr:uid="{FE8C429E-E548-4AD8-8FC0-5D98B6F5DF13}"/>
    <hyperlink ref="V200" r:id="rId218" xr:uid="{8F9D0083-94EE-482D-A6F0-75A1322D0B4F}"/>
    <hyperlink ref="V201" r:id="rId219" xr:uid="{8AB9461E-0A17-4B79-8874-22403588C6E3}"/>
    <hyperlink ref="V202" r:id="rId220" xr:uid="{0A916757-E97E-4612-889B-AACD018D75EE}"/>
    <hyperlink ref="V203" r:id="rId221" xr:uid="{6C40C125-5B1C-49A6-ABD1-561D015D3D5A}"/>
    <hyperlink ref="V204" r:id="rId222" xr:uid="{51BFD6E9-1A25-44EE-B360-5C6BD59176F9}"/>
    <hyperlink ref="V205" r:id="rId223" xr:uid="{B341308E-06EA-4C27-B43C-A7CAC802B4F2}"/>
    <hyperlink ref="V206" r:id="rId224" xr:uid="{4EE71E6B-59A4-495A-987F-BC17D3508B25}"/>
    <hyperlink ref="V207" r:id="rId225" xr:uid="{CAC4B796-AC78-4518-9BA4-45206061F638}"/>
    <hyperlink ref="V208" r:id="rId226" xr:uid="{053DC936-E250-4CA3-B808-2DDE6AE01B76}"/>
    <hyperlink ref="V209" r:id="rId227" xr:uid="{006BD830-588C-4F3E-8CB2-8C2B5A90CB38}"/>
    <hyperlink ref="V210" r:id="rId228" xr:uid="{CC65D4CD-2E65-4C80-8C7F-AD5DE0053CA5}"/>
    <hyperlink ref="V211" r:id="rId229" xr:uid="{AD220ECC-A84B-4164-BA37-C56AA27B0A62}"/>
    <hyperlink ref="V212" r:id="rId230" xr:uid="{4CFF039C-7CC1-45F7-80C9-5B787F209211}"/>
    <hyperlink ref="V213" r:id="rId231" xr:uid="{72F8F634-6959-42A7-89AC-05AA42B8412C}"/>
    <hyperlink ref="V214" r:id="rId232" xr:uid="{9CC6CBC6-C998-46C7-B5C9-168F59057C48}"/>
    <hyperlink ref="V215" r:id="rId233" xr:uid="{497A1AAF-56A2-404C-982D-321CDBD2926B}"/>
    <hyperlink ref="V216" r:id="rId234" xr:uid="{709C5C95-378B-48B4-93F8-685B960A51A5}"/>
    <hyperlink ref="V217" r:id="rId235" xr:uid="{45489AD2-3AB6-494A-8672-DDC3E657D598}"/>
    <hyperlink ref="V218" r:id="rId236" xr:uid="{14CD4A2D-4580-4A7D-A2EF-E8E8673AE9E4}"/>
    <hyperlink ref="V219" r:id="rId237" xr:uid="{1D8756AE-8BF6-4AB5-A80A-742D3571366D}"/>
    <hyperlink ref="V220" r:id="rId238" xr:uid="{3E9556B2-F225-4D04-9037-B51070529885}"/>
    <hyperlink ref="V221" r:id="rId239" xr:uid="{746BD27E-0C71-4A20-A142-D6FCB64BDBE1}"/>
    <hyperlink ref="V222" r:id="rId240" xr:uid="{692160D1-7D90-48A5-A988-91DB59960781}"/>
    <hyperlink ref="V223" r:id="rId241" xr:uid="{8F5CA37A-6D26-422B-B97E-AD33026C90D9}"/>
    <hyperlink ref="V224" r:id="rId242" xr:uid="{1512614E-BC9C-46A0-88C8-FEB719C09FCF}"/>
    <hyperlink ref="V225" r:id="rId243" xr:uid="{A5CB0613-32AF-43AF-A21D-BF62E48D3675}"/>
    <hyperlink ref="V226" r:id="rId244" xr:uid="{C1A2B5BA-EA91-4298-B4AA-FB35D2E3731B}"/>
    <hyperlink ref="V227" r:id="rId245" xr:uid="{C76BDEE4-F08C-40BF-BB38-8CE07DB95EFB}"/>
    <hyperlink ref="V228" r:id="rId246" xr:uid="{946FC642-3C5B-49FA-983F-0B76089AD88A}"/>
    <hyperlink ref="V229" r:id="rId247" xr:uid="{7A00D722-A24D-4CF3-A03F-54CB774AF068}"/>
    <hyperlink ref="V230" r:id="rId248" xr:uid="{801D1737-7845-4AC3-B1F6-D6A0A60C06BF}"/>
    <hyperlink ref="V231" r:id="rId249" xr:uid="{4EBBC074-34F3-4925-8CC2-CA012783656E}"/>
    <hyperlink ref="V232" r:id="rId250" xr:uid="{B14FB5A6-D50E-4A06-B85A-E32EA4F7D58E}"/>
    <hyperlink ref="V233" r:id="rId251" xr:uid="{265664B6-0811-4A72-B010-147075B2290C}"/>
    <hyperlink ref="V234" r:id="rId252" xr:uid="{DFDBBE72-70F9-4B0A-AC93-F9C45613B8AA}"/>
    <hyperlink ref="V235" r:id="rId253" xr:uid="{EECEB043-4381-44EF-99E0-8C6BDD547994}"/>
    <hyperlink ref="V236" r:id="rId254" xr:uid="{E599DF5F-4B05-44BE-AAC8-B47103A44615}"/>
    <hyperlink ref="V237" r:id="rId255" xr:uid="{99B6D263-1B4E-4EEC-BDB0-A667F3C57872}"/>
    <hyperlink ref="V238" r:id="rId256" xr:uid="{B75F6538-E81B-4591-A041-922542DA6E98}"/>
    <hyperlink ref="V239" r:id="rId257" xr:uid="{EE9C7401-3404-432F-A37E-FF1ED5CD8EF0}"/>
    <hyperlink ref="V240" r:id="rId258" xr:uid="{C4A99570-E099-4FA5-8BFE-6CD7FDA0F0CE}"/>
    <hyperlink ref="V241" r:id="rId259" xr:uid="{03CBD32B-1E6A-46C4-88F6-9C631E147B56}"/>
    <hyperlink ref="V242" r:id="rId260" xr:uid="{F59E4796-0F37-4809-B6C6-FE495BEE0C07}"/>
    <hyperlink ref="V243" r:id="rId261" xr:uid="{67172C40-247C-45B3-90C1-F3C2664DEB8A}"/>
    <hyperlink ref="V244" r:id="rId262" xr:uid="{9678B2BF-ECF6-42F1-90FA-D424A95B609D}"/>
    <hyperlink ref="V245" r:id="rId263" xr:uid="{3CD5C57B-C5AE-4167-99CF-FC6AD4DC59AE}"/>
    <hyperlink ref="V246" r:id="rId264" xr:uid="{15CE0139-B998-4FC3-9643-04DD03E1FFE8}"/>
    <hyperlink ref="V247" r:id="rId265" xr:uid="{DEE37A32-7ADB-42CC-A176-F498C95BE345}"/>
    <hyperlink ref="V248" r:id="rId266" xr:uid="{DFD4F04C-D767-4D20-BB46-B8E33C6EF2A6}"/>
    <hyperlink ref="V249" r:id="rId267" xr:uid="{8D1C0199-E501-4279-9C31-F0D0F702DADF}"/>
    <hyperlink ref="V250" r:id="rId268" xr:uid="{A26544EF-556C-4BA0-8D19-308390F3BA94}"/>
    <hyperlink ref="V251" r:id="rId269" xr:uid="{902A6A16-46A8-4E70-9E81-60E44B79C43D}"/>
    <hyperlink ref="V252" r:id="rId270" xr:uid="{C4CF29C9-15C9-467E-A995-836C1BD145A0}"/>
    <hyperlink ref="V253" r:id="rId271" xr:uid="{8334D117-C2B4-43CD-A5CB-3F25F1F938E5}"/>
    <hyperlink ref="V254" r:id="rId272" xr:uid="{AF1D4BD3-497C-4D08-8851-78529BFFB8DD}"/>
    <hyperlink ref="V255" r:id="rId273" xr:uid="{3A83FC1A-543A-4CFC-93B3-0F584696B476}"/>
    <hyperlink ref="V256" r:id="rId274" xr:uid="{3494DC59-07CB-4537-86D6-C278CAA1D651}"/>
    <hyperlink ref="V257" r:id="rId275" xr:uid="{82C18141-2EBD-4B2D-9ED2-5FC4483D75B0}"/>
    <hyperlink ref="V258" r:id="rId276" xr:uid="{1573081D-00C0-4099-ABD8-D1A0EF73FBDA}"/>
    <hyperlink ref="V259" r:id="rId277" xr:uid="{A7DE00C7-BB54-4171-82B6-422E4BEC3555}"/>
    <hyperlink ref="V260" r:id="rId278" xr:uid="{EC5DCC5E-7CC4-4DA5-BD9C-B4573F4F5BA7}"/>
    <hyperlink ref="V261" r:id="rId279" xr:uid="{27A9C25A-6452-4303-8DAA-FED785DEDD84}"/>
    <hyperlink ref="V262" r:id="rId280" xr:uid="{98726185-E967-4D4D-8288-C28BD2ABE662}"/>
    <hyperlink ref="V263" r:id="rId281" xr:uid="{7884CBD0-5003-4B0C-9C0B-D7EF22B78841}"/>
    <hyperlink ref="V264" r:id="rId282" xr:uid="{D71F57B2-BF5E-4766-B64B-BC3C4EF59981}"/>
    <hyperlink ref="V265" r:id="rId283" xr:uid="{FFDEDF91-CC4A-4FF6-B798-A1363264C679}"/>
    <hyperlink ref="V266" r:id="rId284" xr:uid="{886A8015-73E1-4FCA-9BC9-9A2527480034}"/>
    <hyperlink ref="V267" r:id="rId285" xr:uid="{8E531E93-3990-41D7-95DB-037DF88FE145}"/>
    <hyperlink ref="V268" r:id="rId286" xr:uid="{97D3EB59-0C1F-4D13-B364-A5A32D162AAD}"/>
    <hyperlink ref="V269" r:id="rId287" xr:uid="{FB610489-F7BD-4152-AE2B-6B0ACE730CDB}"/>
    <hyperlink ref="V270" r:id="rId288" xr:uid="{00E4AB65-8E1A-40D7-8D63-1A9B3EE35A81}"/>
    <hyperlink ref="V271" r:id="rId289" xr:uid="{D5483941-6116-4E18-B233-11834DC1B666}"/>
    <hyperlink ref="V272" r:id="rId290" xr:uid="{773CF1B1-FB88-4C50-AB61-074A8D6EB53A}"/>
    <hyperlink ref="V273" r:id="rId291" xr:uid="{1C78050E-DF3D-4DC8-92E2-56972ED63D96}"/>
    <hyperlink ref="V274" r:id="rId292" xr:uid="{CF3254D6-9979-47EC-9C94-65C5CF8FA32D}"/>
    <hyperlink ref="V275" r:id="rId293" xr:uid="{DC8543C1-D110-4CFE-B1F5-87BF3189E6DE}"/>
    <hyperlink ref="V276" r:id="rId294" xr:uid="{73DE5A74-8D09-4D25-923F-CA6336C50917}"/>
    <hyperlink ref="V277" r:id="rId295" xr:uid="{985B9E76-B533-4EDA-8A5C-60DF63637845}"/>
    <hyperlink ref="V278" r:id="rId296" xr:uid="{E3191A2F-92C4-4502-9DAA-84A4E739AC6B}"/>
    <hyperlink ref="V279" r:id="rId297" xr:uid="{7035BED6-C215-4F9F-9B25-71D61E1BC56B}"/>
    <hyperlink ref="V280" r:id="rId298" xr:uid="{504E2907-ECE5-49D4-AE12-3CEF916C4683}"/>
    <hyperlink ref="V281" r:id="rId299" xr:uid="{54687C07-16A5-4231-9326-EE02A953E3F9}"/>
    <hyperlink ref="V282" r:id="rId300" xr:uid="{F3E47849-DB07-42C8-937A-1362D21575B6}"/>
    <hyperlink ref="V283" r:id="rId301" xr:uid="{FA01D864-4662-416D-894C-06D6C8C06A6A}"/>
    <hyperlink ref="V284" r:id="rId302" xr:uid="{329F6670-875D-47B4-8756-348D25832CE5}"/>
    <hyperlink ref="V285" r:id="rId303" xr:uid="{EDE82285-6CFA-412A-9B2F-C5EF49F968C0}"/>
    <hyperlink ref="V286" r:id="rId304" xr:uid="{00A72D89-A32D-4D90-BEF0-DE66077AE1B7}"/>
    <hyperlink ref="V287" r:id="rId305" xr:uid="{27634282-80FA-4BF1-9C32-7F5DD5AD39F9}"/>
    <hyperlink ref="V288" r:id="rId306" xr:uid="{9350C67B-9A2A-403A-9041-F83275166A24}"/>
    <hyperlink ref="V289" r:id="rId307" xr:uid="{C7CCDF48-3CCA-4FAA-B2F9-522A1E5F5194}"/>
    <hyperlink ref="V290" r:id="rId308" xr:uid="{72A45019-76B0-4089-A828-644FE325FEA3}"/>
    <hyperlink ref="V291" r:id="rId309" xr:uid="{8D72764B-8A84-4019-9D5B-02AD5CDEEA78}"/>
    <hyperlink ref="V292" r:id="rId310" xr:uid="{4673EE54-FF91-4714-B167-6092494E20B1}"/>
    <hyperlink ref="V293" r:id="rId311" xr:uid="{87911F99-3895-4092-98D3-658100E51CBD}"/>
    <hyperlink ref="V294" r:id="rId312" xr:uid="{72095E7E-6A50-45C2-9D05-7DA2B0EF4A7E}"/>
    <hyperlink ref="V295" r:id="rId313" xr:uid="{E0AEF46D-0B21-4D6E-9870-40706A01E338}"/>
    <hyperlink ref="V296" r:id="rId314" xr:uid="{FD5E8070-9649-4924-873D-D65061EED257}"/>
    <hyperlink ref="V297" r:id="rId315" xr:uid="{B06D7AFF-0F4D-44BA-987E-1212150724E4}"/>
    <hyperlink ref="V298" r:id="rId316" xr:uid="{92BE34E7-8CD6-4A46-8389-4EF6C3E90CE9}"/>
    <hyperlink ref="V299" r:id="rId317" xr:uid="{283CCAEA-21B1-4323-BD3F-1E9272E352A9}"/>
    <hyperlink ref="V300" r:id="rId318" xr:uid="{92591F5A-ABB2-4746-9986-64A52A3AE4DA}"/>
    <hyperlink ref="V301" r:id="rId319" xr:uid="{D19A52ED-97A8-44B1-86E1-0260B3710866}"/>
    <hyperlink ref="V302" r:id="rId320" xr:uid="{868FD706-6614-4BF6-8B7F-CFF026435E1C}"/>
    <hyperlink ref="V303" r:id="rId321" xr:uid="{CCBDD01B-74F2-4C2E-B5AD-D84D9BE809A2}"/>
    <hyperlink ref="V304" r:id="rId322" xr:uid="{798EF12C-7884-43E1-A020-A1C2F3465011}"/>
    <hyperlink ref="V305" r:id="rId323" xr:uid="{65B4BEBC-8296-4A28-B6B0-DACF03A28B75}"/>
    <hyperlink ref="V306" r:id="rId324" xr:uid="{38CE5C83-3101-4870-A071-DEE4696BBCDF}"/>
    <hyperlink ref="V307" r:id="rId325" xr:uid="{1EC3E4ED-CA46-48C8-9AEC-03538ED05A1F}"/>
    <hyperlink ref="V308" r:id="rId326" xr:uid="{49016A69-31FE-409A-B8E1-63E34B354FC0}"/>
    <hyperlink ref="V309" r:id="rId327" xr:uid="{F1D48089-5B90-4116-B2CE-191150434771}"/>
    <hyperlink ref="V310" r:id="rId328" xr:uid="{143F1370-ABD5-4E8C-8D97-F5E50F4499FD}"/>
    <hyperlink ref="V311" r:id="rId329" xr:uid="{5225105E-D899-42E0-9DF0-78AD48A953EB}"/>
    <hyperlink ref="V312" r:id="rId330" xr:uid="{B2AC00A3-2952-45B8-81B2-B1FCF04ED76E}"/>
    <hyperlink ref="V313" r:id="rId331" xr:uid="{C858BEC1-9CA1-4D97-BA32-67A62D54970A}"/>
    <hyperlink ref="V314" r:id="rId332" xr:uid="{51329CF8-5310-4E40-A377-60150D64EE62}"/>
    <hyperlink ref="V315" r:id="rId333" xr:uid="{8F6DE794-D246-4FAB-9D81-ED2FB006ED46}"/>
    <hyperlink ref="V316" r:id="rId334" xr:uid="{906CA33D-870E-4702-A6C2-FC65E0A59943}"/>
    <hyperlink ref="V317" r:id="rId335" xr:uid="{6784BC62-234F-4353-A043-D5541BA80915}"/>
    <hyperlink ref="V318" r:id="rId336" xr:uid="{3CD618BE-8097-4DFD-82DA-DB1E0EA787BC}"/>
    <hyperlink ref="V319" r:id="rId337" xr:uid="{81254934-15B0-45BF-9E1F-DD9F9F4C24EF}"/>
    <hyperlink ref="V320" r:id="rId338" xr:uid="{B85B49D9-7722-4630-83A9-163B57CA752B}"/>
    <hyperlink ref="V321" r:id="rId339" xr:uid="{B9DEC9C0-2485-49F1-ADF0-5D0C318D3AAA}"/>
    <hyperlink ref="V322" r:id="rId340" xr:uid="{B05FAEF9-9B6E-4A14-AF5E-D5A606672468}"/>
    <hyperlink ref="V323" r:id="rId341" xr:uid="{C05ADE41-B5B9-40EA-8350-E429EB7AC602}"/>
    <hyperlink ref="V324" r:id="rId342" xr:uid="{3AB4A2E6-B4F1-4BF9-ACB5-D2E67C873E9A}"/>
    <hyperlink ref="V325" r:id="rId343" xr:uid="{F5551A69-7E9D-4FA3-881E-DA0D3A314D96}"/>
    <hyperlink ref="V326" r:id="rId344" xr:uid="{494377C1-2B76-46F8-B6D3-D13B7CC986E0}"/>
    <hyperlink ref="V327" r:id="rId345" xr:uid="{1A7FB59C-A502-4151-A1C6-A60BE2D16672}"/>
    <hyperlink ref="V328" r:id="rId346" xr:uid="{94B879C1-D668-40A2-9A2F-BB363A411145}"/>
    <hyperlink ref="V329" r:id="rId347" xr:uid="{B1469531-8905-4AC9-A998-4EE051781899}"/>
    <hyperlink ref="V330" r:id="rId348" xr:uid="{D73ED94E-5A71-4058-B691-1E46EAB0A157}"/>
    <hyperlink ref="V331" r:id="rId349" xr:uid="{5A56337A-9440-4251-9A4E-A5A2FDF0FA0E}"/>
    <hyperlink ref="V332" r:id="rId350" xr:uid="{616B4F1A-AA6C-4B90-8C63-EBAF9EFACB05}"/>
    <hyperlink ref="V333" r:id="rId351" xr:uid="{E7DFE8AF-D336-4A9D-8E48-B891A1C192C5}"/>
    <hyperlink ref="V334" r:id="rId352" xr:uid="{D10B9474-A50A-4FAC-B69F-8A99077E8AF2}"/>
    <hyperlink ref="V335" r:id="rId353" xr:uid="{C9E7C84E-F69F-4911-97E2-96327FFE1A74}"/>
    <hyperlink ref="V336" r:id="rId354" xr:uid="{8913F614-556C-4A92-9475-873CDD296BC3}"/>
    <hyperlink ref="V337" r:id="rId355" xr:uid="{1015001F-6222-4399-BAA2-CD9C65041E7E}"/>
    <hyperlink ref="V338" r:id="rId356" xr:uid="{C7973722-E3A4-4656-B0DD-E50597321543}"/>
    <hyperlink ref="V339" r:id="rId357" xr:uid="{DD78DADE-D84B-4E49-B7B2-48398B836406}"/>
    <hyperlink ref="V340" r:id="rId358" xr:uid="{69307B68-FDEC-4F42-A95F-90F4BBBA1ECC}"/>
    <hyperlink ref="V341" r:id="rId359" xr:uid="{3118944D-76FF-47C8-9EF3-C4B304877C8D}"/>
    <hyperlink ref="V342" r:id="rId360" xr:uid="{CBFFD7FD-0D12-4404-B764-DD736874FFA9}"/>
    <hyperlink ref="V343" r:id="rId361" xr:uid="{4964030F-9EB8-4A4D-9C85-3DA9F76AD931}"/>
    <hyperlink ref="V344" r:id="rId362" xr:uid="{12D12A4A-B7DE-4CB9-9507-9C76C69258B2}"/>
    <hyperlink ref="V345" r:id="rId363" xr:uid="{EB6DA4BA-B567-4CB8-9DC1-9E92E8513476}"/>
    <hyperlink ref="V346" r:id="rId364" xr:uid="{DF2EA049-8F9D-4D47-9805-96CC685586FB}"/>
    <hyperlink ref="V347" r:id="rId365" xr:uid="{4BD1B92B-0621-4154-B3F1-3880A515BEAE}"/>
    <hyperlink ref="V348" r:id="rId366" xr:uid="{13E2339D-33D6-4029-ADAB-23BD860090A5}"/>
    <hyperlink ref="V349" r:id="rId367" xr:uid="{654B174B-DF9D-47DF-85CA-D7E19E2748A9}"/>
    <hyperlink ref="V350" r:id="rId368" xr:uid="{F5A8D3A7-C9F2-4128-B026-C75EE41550C0}"/>
    <hyperlink ref="V351" r:id="rId369" xr:uid="{1B125F56-5CA9-4D0D-9875-00392FC26D49}"/>
    <hyperlink ref="V352" r:id="rId370" xr:uid="{A6251348-FEB5-4938-AD45-A2EC906903A9}"/>
    <hyperlink ref="V353" r:id="rId371" xr:uid="{97C608BB-7614-4BCA-8828-0443ADCB24DD}"/>
    <hyperlink ref="V354" r:id="rId372" xr:uid="{2F186142-A6A0-4F45-A521-0512CF6C9DEE}"/>
    <hyperlink ref="V355" r:id="rId373" xr:uid="{76F05248-AF40-4043-90AE-E433DBDA6911}"/>
    <hyperlink ref="V356" r:id="rId374" xr:uid="{C0428768-81B6-4021-94F0-D25D8A62EE91}"/>
    <hyperlink ref="V357" r:id="rId375" xr:uid="{E7F58856-7703-4629-B9EF-C70BB22C75FC}"/>
    <hyperlink ref="V358" r:id="rId376" xr:uid="{682A8B64-B0D2-44E1-A43F-FF040CAA81DE}"/>
    <hyperlink ref="V359" r:id="rId377" xr:uid="{60A38471-7C12-49DB-ABFB-4468E543CACB}"/>
    <hyperlink ref="V360" r:id="rId378" xr:uid="{563C39B8-E878-47D0-B665-713A883E666D}"/>
    <hyperlink ref="V361" r:id="rId379" xr:uid="{CD0BA7FD-48D7-4405-9698-18380EB6F88E}"/>
    <hyperlink ref="V362" r:id="rId380" xr:uid="{88F31F9A-50FC-4E0B-B9F4-2863AA66E9F5}"/>
    <hyperlink ref="V363" r:id="rId381" xr:uid="{468DD845-BA9B-43D9-A842-1C4DF9BD37DD}"/>
    <hyperlink ref="V364" r:id="rId382" xr:uid="{B002294F-9725-4F50-9046-84229DD92930}"/>
    <hyperlink ref="V365" r:id="rId383" xr:uid="{D8E14954-FED5-4732-BA36-D4126C45A56D}"/>
    <hyperlink ref="V366" r:id="rId384" xr:uid="{65BD54EE-17FC-4055-AB13-DB28F0AF5FBE}"/>
    <hyperlink ref="V367" r:id="rId385" xr:uid="{BC0DD02E-5524-4A1D-BF73-E39519BD8DC3}"/>
    <hyperlink ref="V368" r:id="rId386" xr:uid="{C753C775-E9A4-4C0C-9DEB-B6D8632DD9D0}"/>
    <hyperlink ref="V369" r:id="rId387" xr:uid="{DF0D8B67-03C2-4CF3-9D71-B267780235C9}"/>
    <hyperlink ref="V370" r:id="rId388" xr:uid="{F8E11C5B-6696-4D34-A30D-9A699C5E76D0}"/>
    <hyperlink ref="V371" r:id="rId389" xr:uid="{27639F7F-C4CE-4C4D-ACF0-0CF24D83EBD6}"/>
    <hyperlink ref="V372" r:id="rId390" xr:uid="{EBE98E4E-2F15-4252-8552-EBEC23C4198E}"/>
    <hyperlink ref="V373" r:id="rId391" xr:uid="{34EFF87E-3725-4C10-9835-B0DBB4F7689E}"/>
    <hyperlink ref="V374" r:id="rId392" xr:uid="{306BA55A-27D8-4362-9861-46FF4905F873}"/>
    <hyperlink ref="V375" r:id="rId393" xr:uid="{DA95EB7C-3B7F-44CB-AF97-29D17DEFC7DC}"/>
    <hyperlink ref="V376" r:id="rId394" xr:uid="{201E4CE6-1EA7-477D-9D9A-2DBC04A63998}"/>
    <hyperlink ref="V377" r:id="rId395" xr:uid="{BFF38130-5850-4B17-90D0-2BEF010F36DF}"/>
    <hyperlink ref="V378" r:id="rId396" xr:uid="{092C54B5-C62A-40F2-90E8-6D98C1F1135B}"/>
    <hyperlink ref="V379" r:id="rId397" xr:uid="{91233E11-D70F-4DEB-B8BA-BDF048D48E1C}"/>
    <hyperlink ref="V380" r:id="rId398" xr:uid="{F3F0AC00-DDB2-46CD-8F84-250649A0868A}"/>
    <hyperlink ref="V381" r:id="rId399" xr:uid="{9B526CE4-FCAF-49B4-94F5-B34939C2AD68}"/>
    <hyperlink ref="V382" r:id="rId400" xr:uid="{CFAC773C-8CF1-4F95-904D-124C2972CC46}"/>
    <hyperlink ref="V383" r:id="rId401" xr:uid="{68EA10C8-BCEC-414B-B990-7AA78848E23F}"/>
    <hyperlink ref="V384" r:id="rId402" xr:uid="{8EC9E94D-B269-4116-8AE4-C73EED11E2C6}"/>
    <hyperlink ref="V385" r:id="rId403" xr:uid="{7C4B4FEA-CC00-4AC8-88BC-7CE0EB776D05}"/>
    <hyperlink ref="V386" r:id="rId404" xr:uid="{C4560FEA-AEE5-4FFB-B31B-182FC61B3D99}"/>
    <hyperlink ref="V387" r:id="rId405" xr:uid="{C5BD9889-6C62-48A4-879E-5A10AFFADA0A}"/>
    <hyperlink ref="V388" r:id="rId406" xr:uid="{C9E387AA-1DF7-4481-B1FC-FFD6C480F8F8}"/>
    <hyperlink ref="V389" r:id="rId407" xr:uid="{CEC88C40-03DD-477D-BF67-FF02769B289D}"/>
    <hyperlink ref="V390" r:id="rId408" xr:uid="{E717A179-DAF5-45BC-BEE7-43C43BF860F6}"/>
    <hyperlink ref="V391" r:id="rId409" xr:uid="{3ACE8F79-C6DA-4C79-B514-C297CD7242C0}"/>
    <hyperlink ref="V392" r:id="rId410" xr:uid="{7FB2851D-BD7A-425C-99F3-EB5BD2E7CF6E}"/>
    <hyperlink ref="V393" r:id="rId411" xr:uid="{BF8F47DF-B519-4A58-9A72-C697632D9D17}"/>
    <hyperlink ref="V394" r:id="rId412" xr:uid="{9DD13C37-DE2E-4152-BBA8-2FF56290D4B3}"/>
    <hyperlink ref="V395" r:id="rId413" xr:uid="{B9810079-6C3B-487E-88A6-9D1DE3AD79DF}"/>
    <hyperlink ref="V396" r:id="rId414" xr:uid="{42865AD6-3126-45F3-BE58-65D700423BE4}"/>
    <hyperlink ref="V397" r:id="rId415" xr:uid="{4F4BB67F-6F81-418B-BF06-EE9769DB92EF}"/>
    <hyperlink ref="V398" r:id="rId416" xr:uid="{77E43B4F-71FD-4BFD-AE07-2C2502249006}"/>
    <hyperlink ref="V399" r:id="rId417" xr:uid="{67B902BA-F590-48A6-A146-20B84756BD02}"/>
    <hyperlink ref="V400" r:id="rId418" xr:uid="{B810E74A-8383-407E-BB98-019ECF535BCB}"/>
    <hyperlink ref="V401" r:id="rId419" xr:uid="{F6A11DC4-9E55-4413-A8C3-4A6543D110D3}"/>
    <hyperlink ref="V402" r:id="rId420" xr:uid="{5AA69805-D2B3-4B04-91D1-5BF630416E3A}"/>
    <hyperlink ref="V403" r:id="rId421" xr:uid="{CF56D885-5CB8-47A6-9803-848E8B44F445}"/>
    <hyperlink ref="V404" r:id="rId422" xr:uid="{61EAD849-1355-408D-9157-1A5D5AFFA0FE}"/>
    <hyperlink ref="V405" r:id="rId423" xr:uid="{7F92DBD4-1457-42B1-9B84-FB5C191182C1}"/>
    <hyperlink ref="V406" r:id="rId424" xr:uid="{03CCE792-BA79-4219-8BFD-8DA1882394D8}"/>
    <hyperlink ref="V407" r:id="rId425" xr:uid="{8948FFAF-C057-4F85-B4C8-F09A0D67CE84}"/>
    <hyperlink ref="V408" r:id="rId426" xr:uid="{76C752D5-90B0-4B7B-BBA9-E31A8F656D1B}"/>
    <hyperlink ref="V409" r:id="rId427" xr:uid="{22C600B5-5412-498D-BB58-4F20736E600D}"/>
    <hyperlink ref="V410" r:id="rId428" xr:uid="{4AC86CCE-3CE8-4FE2-9C27-20116C85DBE6}"/>
    <hyperlink ref="V411" r:id="rId429" xr:uid="{77FF2649-9641-4E8D-9D46-AF8EB9C221EF}"/>
    <hyperlink ref="V412" r:id="rId430" xr:uid="{4618A2E2-DE04-4D34-B921-3963E38E7B05}"/>
    <hyperlink ref="V413" r:id="rId431" xr:uid="{608A7697-4E6E-45B2-8504-ABD3EF91046C}"/>
    <hyperlink ref="V414" r:id="rId432" xr:uid="{2BC1EE8B-620E-4EE6-BBD9-E47CFAD2DB6A}"/>
    <hyperlink ref="V415" r:id="rId433" xr:uid="{CB046313-19FD-43CC-A48F-53AEF5644A16}"/>
    <hyperlink ref="V416" r:id="rId434" xr:uid="{F599344C-4F0D-40D0-BA77-1BD7ED03683F}"/>
    <hyperlink ref="V417" r:id="rId435" xr:uid="{2D75A33E-0C3A-498B-B6A7-5C21717658D5}"/>
    <hyperlink ref="V418" r:id="rId436" xr:uid="{FF3A0472-4A42-4064-9BB3-0E995858CFE5}"/>
    <hyperlink ref="V419" r:id="rId437" xr:uid="{E89B9168-CBBB-401D-985C-E1CD1B5C3A1F}"/>
    <hyperlink ref="V420" r:id="rId438" xr:uid="{B2D29051-DBAD-4D56-9044-17E1DCFEADA7}"/>
    <hyperlink ref="V421" r:id="rId439" xr:uid="{9C74FD8A-F145-4FE3-BE62-CDE927C7ECD5}"/>
    <hyperlink ref="V422" r:id="rId440" xr:uid="{F14BED56-B0AB-456B-8A79-2929C4AD9A0D}"/>
    <hyperlink ref="V423" r:id="rId441" xr:uid="{85DFB5E6-5616-4EE5-886B-0D0D146C3BEF}"/>
    <hyperlink ref="V424" r:id="rId442" xr:uid="{742AEAA4-CB4E-4E8B-9949-F731D27AE88E}"/>
    <hyperlink ref="V425" r:id="rId443" xr:uid="{C92757E2-D7D7-46A2-8942-752D1454F316}"/>
    <hyperlink ref="V426" r:id="rId444" xr:uid="{42DE2271-AF80-4510-9817-AD33F14BC775}"/>
    <hyperlink ref="V427" r:id="rId445" xr:uid="{7101EF19-AD2C-4557-9CAD-BBC5AF6A4E69}"/>
    <hyperlink ref="V428" r:id="rId446" xr:uid="{3FAAF3A1-923B-409C-BE45-2C5FE000B923}"/>
    <hyperlink ref="V429" r:id="rId447" xr:uid="{8DDEADA7-064D-4F4A-98CC-FF1B24B1854B}"/>
    <hyperlink ref="V430" r:id="rId448" xr:uid="{42CEF03F-9090-4F22-96AE-22765E445201}"/>
    <hyperlink ref="V431" r:id="rId449" xr:uid="{8009D76B-F41D-4C2C-91BC-03424A5F18B0}"/>
    <hyperlink ref="V432" r:id="rId450" xr:uid="{DF9B0355-EC0A-4F2D-98E0-6738BB11F4B2}"/>
    <hyperlink ref="Z3" r:id="rId451" xr:uid="{A6621BB4-A682-4CAB-AD05-7664DA1A59E7}"/>
    <hyperlink ref="Z4" r:id="rId452" xr:uid="{707151B9-145A-4864-BDC7-CC994093FF02}"/>
    <hyperlink ref="Z5" r:id="rId453" xr:uid="{25625CF8-EAAC-4F20-8782-169494B205B5}"/>
    <hyperlink ref="Z6" r:id="rId454" xr:uid="{2C743ED2-61C3-47D7-8BB7-32704A66B571}"/>
    <hyperlink ref="Z7" r:id="rId455" xr:uid="{E0352085-4570-4228-A6ED-BA58A058C46B}"/>
    <hyperlink ref="Z8" r:id="rId456" xr:uid="{F7BD1F77-3DF2-455E-8FA6-35B3FD155E2D}"/>
    <hyperlink ref="Z9" r:id="rId457" xr:uid="{8608E602-41FD-4395-A9ED-B467BB8D41EB}"/>
    <hyperlink ref="Z10" r:id="rId458" xr:uid="{3A8579EF-8AA2-4680-9C19-C058BE8F0772}"/>
    <hyperlink ref="Z11" r:id="rId459" xr:uid="{D53C7E30-8987-41D6-9A3A-882398093A20}"/>
    <hyperlink ref="Z12" r:id="rId460" xr:uid="{61A07FC0-35D3-42F4-BBD4-5AD28359C07D}"/>
    <hyperlink ref="Z13" r:id="rId461" xr:uid="{9AF046F8-C870-42A3-89C3-1E8D1DDA66AD}"/>
    <hyperlink ref="Z14" r:id="rId462" xr:uid="{9D04E8B2-1CFC-4868-A5E9-B0FEC4CE93DD}"/>
    <hyperlink ref="Z15" r:id="rId463" xr:uid="{96846B26-9182-4538-B3F3-0C8412CC601A}"/>
    <hyperlink ref="Z16" r:id="rId464" xr:uid="{47F16299-DD79-4622-96AE-72F20C67FE17}"/>
    <hyperlink ref="Z17" r:id="rId465" xr:uid="{70B0B749-F4F8-4448-B29D-49C31534FC54}"/>
    <hyperlink ref="Z18" r:id="rId466" xr:uid="{A21DDA63-A3EB-4D0E-B11F-D87925C1A686}"/>
    <hyperlink ref="Z19" r:id="rId467" xr:uid="{C3FB2361-85AF-4BB5-8CFE-9A0522ED94EE}"/>
    <hyperlink ref="Z20" r:id="rId468" xr:uid="{92EF7526-8DF2-415A-BC14-22F324A4C9DF}"/>
    <hyperlink ref="Z21" r:id="rId469" xr:uid="{740012CC-663E-4C30-913D-C776A21E8BF1}"/>
    <hyperlink ref="Z22" r:id="rId470" xr:uid="{7F2AFF48-C60D-4698-8589-7F1AE29EE700}"/>
    <hyperlink ref="Z23" r:id="rId471" xr:uid="{02AA977B-3EB5-4756-B296-E584675A50B2}"/>
    <hyperlink ref="Z24" r:id="rId472" xr:uid="{A8B9BAA0-2A43-42A2-B8D6-E9157D811CF8}"/>
    <hyperlink ref="Z25" r:id="rId473" xr:uid="{4044F087-0A43-4CA2-84A2-F822E10909E7}"/>
    <hyperlink ref="Z26" r:id="rId474" xr:uid="{256270C1-BBA4-4CD8-BD00-20F37C9A89A8}"/>
    <hyperlink ref="Z27" r:id="rId475" xr:uid="{94A96A37-F455-479D-8A67-D7ED97A4D534}"/>
    <hyperlink ref="Z28" r:id="rId476" xr:uid="{B4539DE7-549B-4827-974D-A3E0BCA8BEB5}"/>
    <hyperlink ref="Z29" r:id="rId477" xr:uid="{ED0C96C8-5D36-4173-AD38-CDED802BA176}"/>
    <hyperlink ref="Z30" r:id="rId478" xr:uid="{016C4495-818C-4166-96B4-474C16DA00EF}"/>
    <hyperlink ref="Z31" r:id="rId479" xr:uid="{ADAEC652-DDE7-420F-A14C-42F60B01D108}"/>
    <hyperlink ref="Z32" r:id="rId480" xr:uid="{F3D857BA-AABA-4BB2-A049-3F0227E571C5}"/>
    <hyperlink ref="Z33" r:id="rId481" xr:uid="{9B539717-3809-497D-B5D0-1BB907BEEEC3}"/>
    <hyperlink ref="Z34" r:id="rId482" xr:uid="{1A945874-08C5-40B7-B2E4-B77F8C18F5DC}"/>
    <hyperlink ref="Z35" r:id="rId483" xr:uid="{308F5EF7-B796-4752-BA94-35C14B17D860}"/>
    <hyperlink ref="Z36" r:id="rId484" xr:uid="{0A80AF7B-9525-4725-A169-3FC3C9228941}"/>
    <hyperlink ref="Z37" r:id="rId485" xr:uid="{43786B39-DE2D-4D69-9F5D-1F6F85E08350}"/>
    <hyperlink ref="Z38" r:id="rId486" xr:uid="{BD1FB9C6-C6EB-4D51-866D-F9E65737AF41}"/>
    <hyperlink ref="Z39" r:id="rId487" xr:uid="{4639558F-D111-4382-A1E0-16FBAA30FC27}"/>
    <hyperlink ref="Z40" r:id="rId488" xr:uid="{E0230854-75D7-48E0-9782-9A85DB6AFD3F}"/>
    <hyperlink ref="Z41" r:id="rId489" xr:uid="{A9B343AB-E0CD-4994-B38D-E4464CB5EBB1}"/>
    <hyperlink ref="Z42" r:id="rId490" xr:uid="{64CA4B77-266C-4B45-945B-C6A82AE79C59}"/>
    <hyperlink ref="Z43" r:id="rId491" xr:uid="{1FF58DD2-2A27-4DBC-8592-72C402FD4065}"/>
    <hyperlink ref="Z44" r:id="rId492" xr:uid="{558A4483-C59E-497D-93BA-506D3F918B00}"/>
    <hyperlink ref="Z45" r:id="rId493" xr:uid="{25543BC0-F21D-4A6A-9C0D-8624BBEE8E81}"/>
    <hyperlink ref="Z46" r:id="rId494" xr:uid="{D75F4963-9E41-461E-8456-F00BAB93A46F}"/>
    <hyperlink ref="Z47" r:id="rId495" xr:uid="{5D24617B-FFCF-4DB5-AD4F-6FEE339C0E05}"/>
    <hyperlink ref="Z48" r:id="rId496" xr:uid="{15B835AA-8FA3-4984-9F59-DCEC858C48D3}"/>
    <hyperlink ref="Z49" r:id="rId497" xr:uid="{0F9B3F2B-790D-4956-B99C-8FBC8DE2438C}"/>
    <hyperlink ref="Z50" r:id="rId498" xr:uid="{4D61F6D3-57EC-47CF-B0A8-E83BF3901AE8}"/>
    <hyperlink ref="Z51" r:id="rId499" xr:uid="{F2120751-8C9C-4FA0-8FC4-A2A0C00C0779}"/>
    <hyperlink ref="Z52" r:id="rId500" xr:uid="{93FE9BC0-A83A-4208-AA2A-A8FA6535755D}"/>
    <hyperlink ref="Z53" r:id="rId501" xr:uid="{70A67B60-704F-4DEE-8849-B0AEDF76EB9B}"/>
    <hyperlink ref="Z54" r:id="rId502" xr:uid="{3BF9E97B-A77C-4485-B4FA-AD6168B8D8F4}"/>
    <hyperlink ref="Z55" r:id="rId503" xr:uid="{81423782-0B0F-4B36-914E-7219E9913921}"/>
    <hyperlink ref="Z56" r:id="rId504" xr:uid="{F2DF9386-ADF2-453E-B09C-34EA6F63E31C}"/>
    <hyperlink ref="Z57" r:id="rId505" xr:uid="{6C751EFB-2FD9-4359-95C1-0144FF92749E}"/>
    <hyperlink ref="Z58" r:id="rId506" xr:uid="{B700F23F-D162-46AF-8C33-182D862DE378}"/>
    <hyperlink ref="Z59" r:id="rId507" xr:uid="{F1BFC543-FD3D-4FD1-9782-9D6F932CBBAE}"/>
    <hyperlink ref="Z60" r:id="rId508" xr:uid="{75EEC012-498F-4A83-B662-033114F89AE6}"/>
    <hyperlink ref="Z61" r:id="rId509" xr:uid="{8C4ADB1E-45E5-43E5-B715-982BD21605F9}"/>
    <hyperlink ref="Z62" r:id="rId510" xr:uid="{3D7D9588-1D82-4577-A814-6FAC264B100C}"/>
    <hyperlink ref="Z63" r:id="rId511" xr:uid="{A2AFB307-2151-4D63-970C-526886A4301C}"/>
    <hyperlink ref="Z64" r:id="rId512" xr:uid="{CED65017-CD19-4CE7-A30C-064B4CC6F43A}"/>
    <hyperlink ref="Z65" r:id="rId513" xr:uid="{937E991B-4735-4020-B275-2D7884322723}"/>
    <hyperlink ref="Z66" r:id="rId514" xr:uid="{CF0C026D-00EA-4A32-AB86-E13394CF52C1}"/>
    <hyperlink ref="Z67" r:id="rId515" xr:uid="{9F0B2BDA-9F85-4BF6-81B0-CCECEC6FBF02}"/>
    <hyperlink ref="Z68" r:id="rId516" xr:uid="{4898A320-7A9F-4556-B36D-CBD4ADAF404B}"/>
    <hyperlink ref="Z69" r:id="rId517" xr:uid="{13B478EC-F46D-4F09-BBAB-457D012B9687}"/>
    <hyperlink ref="Z70" r:id="rId518" xr:uid="{4B7511B6-9E91-467E-B32A-40856B8B89FF}"/>
    <hyperlink ref="Z71" r:id="rId519" xr:uid="{E0D82BDE-8F6F-4DE4-BEBD-B9B52186665D}"/>
    <hyperlink ref="Z72" r:id="rId520" xr:uid="{93FBB368-CD58-4B22-804F-0B4F0AD33A08}"/>
    <hyperlink ref="Z73" r:id="rId521" xr:uid="{AB06797B-9954-4CEB-A40C-D3253A79E4FD}"/>
    <hyperlink ref="Z74" r:id="rId522" xr:uid="{3519903D-372A-4554-B48B-8C3238C6B708}"/>
    <hyperlink ref="Z75" r:id="rId523" xr:uid="{FA92A1F0-A8DE-4DB0-A78D-6EEEB12B52E9}"/>
    <hyperlink ref="Z76" r:id="rId524" xr:uid="{DE36C9BF-3396-40D3-A7DE-CE91323453AC}"/>
    <hyperlink ref="Z77" r:id="rId525" xr:uid="{3F490947-49F5-42D5-984A-A2DDB2799803}"/>
    <hyperlink ref="Z78" r:id="rId526" xr:uid="{A7863420-EBC6-4FE9-B773-39B3B26FDEE2}"/>
    <hyperlink ref="Z79" r:id="rId527" xr:uid="{18F92725-DE0F-4BD5-A263-0ADCFED2CA0A}"/>
    <hyperlink ref="Z80" r:id="rId528" xr:uid="{5AFBE8FA-F257-4D1F-86C6-30820529ED01}"/>
    <hyperlink ref="Z81" r:id="rId529" xr:uid="{A543249E-75D4-4EE5-928B-0A3023162B6D}"/>
    <hyperlink ref="Z82" r:id="rId530" xr:uid="{1607A385-BCF6-44CE-B15F-1FCC7172F012}"/>
    <hyperlink ref="Z83" r:id="rId531" xr:uid="{8C889A22-54E7-406B-90A7-4278DBF9E009}"/>
    <hyperlink ref="Z84" r:id="rId532" xr:uid="{5EA951B7-685E-48A6-A875-7552384B53D7}"/>
    <hyperlink ref="Z85" r:id="rId533" xr:uid="{B8611079-99EB-464B-826C-2E5A521D73AB}"/>
    <hyperlink ref="Z86" r:id="rId534" xr:uid="{9EEA6E39-F17B-4F92-BF6A-C937BC050BBF}"/>
    <hyperlink ref="Z87" r:id="rId535" xr:uid="{DFD16AD4-C444-4D24-9F76-05EC71CE37E9}"/>
    <hyperlink ref="Z88" r:id="rId536" xr:uid="{466F6BCB-8376-461B-88D2-A38FFBD41EAF}"/>
    <hyperlink ref="Z89" r:id="rId537" xr:uid="{393D3571-80D7-4F43-854A-EBE56D80ADDF}"/>
    <hyperlink ref="Z90" r:id="rId538" xr:uid="{3C219993-A2A5-4AE9-88CD-447D3078B0BD}"/>
    <hyperlink ref="Z91" r:id="rId539" xr:uid="{9C6ABB26-6AA3-4E4D-9C96-77D47B8E4E26}"/>
    <hyperlink ref="Z92" r:id="rId540" xr:uid="{B6033011-7285-4A0E-BBEA-8096DC30C6C6}"/>
    <hyperlink ref="Z93" r:id="rId541" xr:uid="{2DAC5209-E5E2-4D90-B574-93B5E73FE46D}"/>
    <hyperlink ref="Z94" r:id="rId542" xr:uid="{1DCDC50B-9A83-4EFC-A90B-8DFDD109EBF3}"/>
    <hyperlink ref="Z95" r:id="rId543" xr:uid="{4D2DE69A-2876-4FA0-BB2D-C791B3FD1ED8}"/>
    <hyperlink ref="Z96" r:id="rId544" xr:uid="{CC251462-4B76-4B59-8CF0-FDC5368CB7C6}"/>
    <hyperlink ref="Z97" r:id="rId545" xr:uid="{46288750-49CF-4164-B99B-357859A69806}"/>
    <hyperlink ref="Z98" r:id="rId546" xr:uid="{8B2B9232-275A-4F5E-96D5-A7BEB4B430B1}"/>
    <hyperlink ref="Z99" r:id="rId547" xr:uid="{D2AFDF23-2035-4552-B7E6-C90AB78F1871}"/>
    <hyperlink ref="Z100" r:id="rId548" xr:uid="{EEC67D64-E2F5-4B5C-9563-A1389DAB88E8}"/>
    <hyperlink ref="Z101" r:id="rId549" xr:uid="{81178BBB-4C9B-4B96-AB10-BD9DDBBF1CDB}"/>
    <hyperlink ref="Z102" r:id="rId550" xr:uid="{97DFE420-F4E9-42E0-9DEE-295876D51DC5}"/>
    <hyperlink ref="Z103" r:id="rId551" xr:uid="{0F210C9D-06DE-4892-B930-078695827FA5}"/>
    <hyperlink ref="Z104" r:id="rId552" xr:uid="{15EE3A21-AA38-4E19-8C54-7BD077C44E6D}"/>
    <hyperlink ref="Z105" r:id="rId553" xr:uid="{56FBBB93-4BC2-4092-9863-500141B54BE1}"/>
    <hyperlink ref="Z106" r:id="rId554" xr:uid="{0EDF3159-B61C-49F8-A265-42A4EBEF4096}"/>
    <hyperlink ref="Z107" r:id="rId555" xr:uid="{3302F2D0-0A9C-4803-82BB-7EF91E3ED1D2}"/>
    <hyperlink ref="Z108" r:id="rId556" xr:uid="{3211F796-C66E-431A-A7D9-C8CEBD532E06}"/>
    <hyperlink ref="Z109" r:id="rId557" xr:uid="{0804A341-55CA-45BF-B3EA-F3B879B9E9FE}"/>
    <hyperlink ref="Z110" r:id="rId558" xr:uid="{90823C71-73DE-4073-AB70-5FA8ABD2609B}"/>
    <hyperlink ref="Z111" r:id="rId559" xr:uid="{6EC1F33A-6F53-4F66-B500-8138DC756F9A}"/>
    <hyperlink ref="Z112" r:id="rId560" xr:uid="{2B97C9A8-7B7B-4581-AE23-CC13D04D1642}"/>
    <hyperlink ref="Z113" r:id="rId561" xr:uid="{D5DE1722-7C54-48B7-BA3A-8554E7C3115B}"/>
    <hyperlink ref="Z114" r:id="rId562" xr:uid="{8E7C020D-725E-4386-A862-9AFCE64D2CC2}"/>
    <hyperlink ref="Z115" r:id="rId563" xr:uid="{17EF734F-D7F0-42D4-885E-C82AAD1410C0}"/>
    <hyperlink ref="Z116" r:id="rId564" xr:uid="{9D41E50D-1C3D-4929-8D74-8B08FF466D9C}"/>
    <hyperlink ref="Z117" r:id="rId565" xr:uid="{D78CDA45-C392-47DF-A34D-6DD220C61C54}"/>
    <hyperlink ref="Z118" r:id="rId566" xr:uid="{AC742F37-662E-4D7F-9612-9E0ED9FCF34E}"/>
    <hyperlink ref="Z119" r:id="rId567" xr:uid="{A2B54A82-C0C7-416B-988F-07CD521F349C}"/>
    <hyperlink ref="Z120" r:id="rId568" xr:uid="{A56C9C2B-C02D-49DD-B60C-3D507520C0BB}"/>
    <hyperlink ref="Z121" r:id="rId569" xr:uid="{AF1E2987-AD98-485F-AF8F-00FADC93B93D}"/>
    <hyperlink ref="Z122" r:id="rId570" xr:uid="{2DC13ADD-18D7-4638-90C0-CB709D2C0F36}"/>
    <hyperlink ref="Z123" r:id="rId571" xr:uid="{E1A0C8D2-E4AF-41E7-BE2F-DF1F5862D3B7}"/>
    <hyperlink ref="Z124" r:id="rId572" xr:uid="{3ADBE350-D195-447D-9E68-BDAC4A0C399D}"/>
    <hyperlink ref="Z125" r:id="rId573" xr:uid="{81F8C210-8A66-4140-9E9C-AA0B32978A32}"/>
    <hyperlink ref="Z126" r:id="rId574" xr:uid="{C2A2FAA2-D23E-46A5-897C-2775A1EF1A7D}"/>
    <hyperlink ref="Z127" r:id="rId575" xr:uid="{0F45AD9B-1F71-4DB1-99EC-0F4D9C16C679}"/>
    <hyperlink ref="Z128" r:id="rId576" xr:uid="{E82A4FF6-8B0D-4CBB-91A0-13FBBB72CFF5}"/>
    <hyperlink ref="Z129" r:id="rId577" xr:uid="{DB38F28D-FA61-4263-9DBA-1AC8063358C5}"/>
    <hyperlink ref="Z130" r:id="rId578" xr:uid="{9F1FECDE-6FF4-4C4D-804B-FC50E9D2366C}"/>
    <hyperlink ref="Z131" r:id="rId579" xr:uid="{63933FC7-855F-40EE-9A98-2360C8A3391D}"/>
    <hyperlink ref="Z132" r:id="rId580" xr:uid="{542C15E0-497D-4942-9A83-23BD09DC33B0}"/>
    <hyperlink ref="Z133" r:id="rId581" xr:uid="{C1D6D18A-ADB3-4A22-AB1C-69FF399BCC14}"/>
    <hyperlink ref="Z134" r:id="rId582" xr:uid="{71330DDE-E621-4E99-8D22-1E0E6D0BFB1C}"/>
    <hyperlink ref="Z135" r:id="rId583" xr:uid="{A2D57748-E1FF-4FF5-A28D-FA539F906067}"/>
    <hyperlink ref="Z136" r:id="rId584" xr:uid="{1A8E4DC5-38EB-4A6F-8C57-B34A6AE109FA}"/>
    <hyperlink ref="Z137" r:id="rId585" xr:uid="{B6802303-FF47-4AE8-92C5-1DF459126F1B}"/>
    <hyperlink ref="Z138" r:id="rId586" xr:uid="{5D5EEE54-8090-499D-AC80-49D4001BECE9}"/>
    <hyperlink ref="Z139" r:id="rId587" xr:uid="{7AE031FB-D16D-458B-9655-FFBA0EFF1B15}"/>
    <hyperlink ref="Z140" r:id="rId588" xr:uid="{0702041F-F8E7-4D78-8084-510C1099EC6F}"/>
    <hyperlink ref="Z141" r:id="rId589" xr:uid="{9A0E41E9-ACA5-41FC-8BA7-8168CA49DEB1}"/>
    <hyperlink ref="Z142" r:id="rId590" xr:uid="{496C6953-3BC8-4DC3-94C0-7DD84FB0774D}"/>
    <hyperlink ref="Z143" r:id="rId591" xr:uid="{4C7BC657-F423-4897-8E67-ECE2A46ACAFD}"/>
    <hyperlink ref="Z144" r:id="rId592" xr:uid="{0CEEFBBC-6F29-4D21-8A17-22BCC56395BA}"/>
    <hyperlink ref="Z145" r:id="rId593" xr:uid="{AEB69EEB-1503-4953-BE99-F3A9ECF4D7D0}"/>
    <hyperlink ref="Z146" r:id="rId594" xr:uid="{A88A184F-D1F6-49A3-8424-FDB2560FB76E}"/>
    <hyperlink ref="Z147" r:id="rId595" xr:uid="{944FEEF1-2370-4248-B4EF-BA09E8A7B6A6}"/>
    <hyperlink ref="Z148" r:id="rId596" xr:uid="{18BD3D2D-0661-4D33-9457-66D64FE437DD}"/>
    <hyperlink ref="Z149" r:id="rId597" xr:uid="{467E5B7F-A558-4B67-899F-F5EA67EEFF8E}"/>
    <hyperlink ref="Z150" r:id="rId598" xr:uid="{48E4F3A6-B3E3-440B-BCA8-45437FD5925F}"/>
    <hyperlink ref="Z151" r:id="rId599" xr:uid="{D47BBBAF-1CA6-4BD5-AF3B-0802C57A76C8}"/>
    <hyperlink ref="Z152" r:id="rId600" xr:uid="{4D27C224-5024-4A5A-9907-DD41814CD008}"/>
    <hyperlink ref="Z153" r:id="rId601" xr:uid="{CE2EF958-52F7-4C44-A7A1-4DD163149F50}"/>
    <hyperlink ref="Z154" r:id="rId602" xr:uid="{1D39238D-A301-417D-ABE7-21522A98C7BF}"/>
    <hyperlink ref="Z155" r:id="rId603" xr:uid="{1454E4DB-47B3-4D4D-97B8-4661F82022A4}"/>
    <hyperlink ref="Z156" r:id="rId604" xr:uid="{7CE14556-261B-4832-BD87-9E0E8120268B}"/>
    <hyperlink ref="Z157" r:id="rId605" xr:uid="{0C6E1E8F-EE3D-4F07-A1FA-EAB6E03AA498}"/>
    <hyperlink ref="Z158" r:id="rId606" xr:uid="{69432176-A186-4F2E-8317-52669196ED10}"/>
    <hyperlink ref="Z159" r:id="rId607" xr:uid="{2D36DDE6-1172-485E-AF00-2ABF12E608F8}"/>
    <hyperlink ref="Z160" r:id="rId608" xr:uid="{DBE2520F-3910-4598-82FB-CAA735EB4136}"/>
    <hyperlink ref="Z161" r:id="rId609" xr:uid="{59A376B0-7A08-41D4-9C76-5EEC9226BD55}"/>
    <hyperlink ref="Z162" r:id="rId610" xr:uid="{1C3C653C-C247-44AB-B661-61524183A012}"/>
    <hyperlink ref="Z163" r:id="rId611" xr:uid="{800137A2-4749-47A3-A27C-B1B895D72953}"/>
    <hyperlink ref="Z164" r:id="rId612" xr:uid="{684D8B98-AD08-4EB6-9C5E-18EAF50D8E11}"/>
    <hyperlink ref="Z165" r:id="rId613" xr:uid="{7E4712D2-014A-460F-B995-F6F67D7B4B83}"/>
    <hyperlink ref="Z166" r:id="rId614" xr:uid="{E868ECFC-91A1-4DE0-8DD9-5E1F55B59A87}"/>
    <hyperlink ref="Z167" r:id="rId615" xr:uid="{C48F10E9-3D7C-492C-8BE6-69D0E777C9A1}"/>
    <hyperlink ref="Z168" r:id="rId616" xr:uid="{770606E8-5BDC-45C1-AED3-0D25AD430577}"/>
    <hyperlink ref="Z169" r:id="rId617" xr:uid="{B1A171A1-D06D-41C2-8C56-16ECD372B61A}"/>
    <hyperlink ref="Z170" r:id="rId618" xr:uid="{0C001377-BC8E-4758-B134-4D8F4058A046}"/>
    <hyperlink ref="Z171" r:id="rId619" xr:uid="{24F75519-25E1-46ED-81BF-4CE74BA9D63A}"/>
    <hyperlink ref="Z172" r:id="rId620" xr:uid="{2EE6179D-A359-46DB-B10D-56C98CC5A217}"/>
    <hyperlink ref="Z173" r:id="rId621" xr:uid="{7BCA2E03-C6DB-4161-8F97-4F5008A98228}"/>
    <hyperlink ref="Z174" r:id="rId622" xr:uid="{F8F97021-407D-4BE4-A1EF-BA028D3B81EB}"/>
    <hyperlink ref="Z175" r:id="rId623" xr:uid="{6CBF301B-58A4-4729-A27E-CE06B050C6B0}"/>
    <hyperlink ref="Z176" r:id="rId624" xr:uid="{4AA3CEF1-EFA9-4320-9142-C55FA7F3DF88}"/>
    <hyperlink ref="Z177" r:id="rId625" xr:uid="{D65F41D0-E7E9-4227-B072-39D2F4441B1D}"/>
    <hyperlink ref="Z178" r:id="rId626" xr:uid="{D1D69D8E-A8E0-401F-BBEF-9B7D6310EDBE}"/>
    <hyperlink ref="Z179" r:id="rId627" xr:uid="{ECE541AA-1CE1-4B7B-9903-631F9F37BC56}"/>
    <hyperlink ref="Z180" r:id="rId628" xr:uid="{F4DC0B41-0EC2-41EB-95CB-86441BFD63ED}"/>
    <hyperlink ref="Z181" r:id="rId629" xr:uid="{C300AE4E-0E56-4C06-88E3-5CCEE49D6656}"/>
    <hyperlink ref="Z182" r:id="rId630" xr:uid="{1784A03E-A3E4-4886-A14C-1EB0D092B63E}"/>
    <hyperlink ref="Z183" r:id="rId631" xr:uid="{1418B9D2-BF3E-437F-9548-05ACF9F7440F}"/>
    <hyperlink ref="Z184" r:id="rId632" xr:uid="{2FA78619-0D1E-4DCC-9902-961C4B33CD89}"/>
    <hyperlink ref="Z185" r:id="rId633" xr:uid="{32336128-A8DA-4C7D-A448-EA89A3CF8F50}"/>
    <hyperlink ref="Z186" r:id="rId634" xr:uid="{3678A622-4375-4F46-AE23-5CD012FA69BD}"/>
    <hyperlink ref="Z187" r:id="rId635" xr:uid="{750DC313-3D89-4FF4-AFE7-DE12A0F81EDA}"/>
    <hyperlink ref="Z188" r:id="rId636" xr:uid="{826BFE64-776E-43BF-A154-EC86412A0886}"/>
    <hyperlink ref="Z189" r:id="rId637" xr:uid="{BE9ACCA2-888C-4BDA-8D02-7E52D8306173}"/>
    <hyperlink ref="Z190" r:id="rId638" xr:uid="{4F39E769-4D1E-498C-ABFB-8345996F6C23}"/>
    <hyperlink ref="Z191" r:id="rId639" xr:uid="{684963EE-FC16-4EEF-A1B3-9BE6B7A16034}"/>
    <hyperlink ref="Z192" r:id="rId640" xr:uid="{B4FF5826-3E8D-447B-B7C9-B8083AE63120}"/>
    <hyperlink ref="Z193" r:id="rId641" xr:uid="{32466F34-3986-4DB2-8C4C-2D7F73E03CBA}"/>
    <hyperlink ref="Z194" r:id="rId642" xr:uid="{FE9F4806-3C70-4D0C-8D80-7EB3FAF72D4B}"/>
    <hyperlink ref="Z195" r:id="rId643" xr:uid="{D0F3FAC8-4563-4607-9091-4E82F41963B0}"/>
    <hyperlink ref="Z196" r:id="rId644" xr:uid="{57EBC36B-BF85-4C5D-944B-2738E8357DC5}"/>
    <hyperlink ref="Z197" r:id="rId645" xr:uid="{396E773F-060B-461D-9BFF-7620472E55E6}"/>
    <hyperlink ref="Z198" r:id="rId646" xr:uid="{62B0BA38-9085-4A15-A4E7-DE964FC42387}"/>
    <hyperlink ref="Z199" r:id="rId647" xr:uid="{F1E02A74-E75E-4513-A723-C653216A4B6B}"/>
    <hyperlink ref="Z200" r:id="rId648" xr:uid="{A53E7902-A452-4E9E-BE65-C02FBE322AF3}"/>
    <hyperlink ref="Z201" r:id="rId649" xr:uid="{A812F6C1-C5C9-4923-8531-6953B648E6A1}"/>
    <hyperlink ref="Z202" r:id="rId650" xr:uid="{E6330DAC-B9D6-42A9-82C2-B954ED5CEDBA}"/>
    <hyperlink ref="Z203" r:id="rId651" xr:uid="{12B1DE69-E454-4493-8184-6F74C0442A7D}"/>
    <hyperlink ref="Z204" r:id="rId652" xr:uid="{43D6F43A-353B-4E1C-9DBA-D1BBDF69BE42}"/>
    <hyperlink ref="Z205" r:id="rId653" xr:uid="{F03DD085-BCC8-4BDB-B575-1305F839E578}"/>
    <hyperlink ref="Z206" r:id="rId654" xr:uid="{D77582AB-DA7D-4C37-98D1-DED68FF85613}"/>
    <hyperlink ref="Z207" r:id="rId655" xr:uid="{982ABDD3-6B00-43BE-AE0F-FEE3C5DD6C6B}"/>
    <hyperlink ref="Z208" r:id="rId656" xr:uid="{3EF3A8A1-5126-434B-A7DE-AD8D40051024}"/>
    <hyperlink ref="Z209" r:id="rId657" xr:uid="{EA18783F-A069-4B29-87EF-D3FA15282E53}"/>
    <hyperlink ref="Z210" r:id="rId658" xr:uid="{592FFD19-5CB7-4C06-BF30-82125F5F8949}"/>
    <hyperlink ref="Z211" r:id="rId659" xr:uid="{B76CCE8E-0D6E-4D08-9AE5-9F14C0DB87EC}"/>
    <hyperlink ref="Z212" r:id="rId660" xr:uid="{D543BE9E-A98E-4DF6-A438-E43570C373E4}"/>
    <hyperlink ref="Z213" r:id="rId661" xr:uid="{1C60E3EF-3183-4B43-A6E7-61CC86B9AFCE}"/>
    <hyperlink ref="Z214" r:id="rId662" xr:uid="{F7EE07B4-6DC5-4F58-A56D-DAFA931326D7}"/>
    <hyperlink ref="Z215" r:id="rId663" xr:uid="{B12375BA-804D-4EB9-939B-4BD3AC78064D}"/>
    <hyperlink ref="Z216" r:id="rId664" xr:uid="{04DE9B3B-7231-4E20-9E73-176DEBA53270}"/>
    <hyperlink ref="Z217" r:id="rId665" xr:uid="{16663C94-74A3-4646-90D3-3FDFDD388631}"/>
    <hyperlink ref="Z218" r:id="rId666" xr:uid="{BF792ABE-F01E-4F25-98CE-E4B574D425FD}"/>
    <hyperlink ref="Z219" r:id="rId667" xr:uid="{8F2578DF-D026-44BA-B857-8C72FE8D4F13}"/>
    <hyperlink ref="Z220" r:id="rId668" xr:uid="{5B0D3793-4375-4604-9513-771EBE4DA4FF}"/>
    <hyperlink ref="Z221" r:id="rId669" xr:uid="{DFAB2715-B8CF-44D8-9C67-3E49628BE3F1}"/>
    <hyperlink ref="Z222" r:id="rId670" xr:uid="{58FA4867-5B30-4C60-A773-3E907BBBD6EF}"/>
    <hyperlink ref="Z223" r:id="rId671" xr:uid="{84C475D0-C834-4FB0-8CC5-53BCD07A15F7}"/>
    <hyperlink ref="Z224" r:id="rId672" xr:uid="{3EBAB2D9-A728-479D-B0DC-0B84E577FE36}"/>
    <hyperlink ref="Z225" r:id="rId673" xr:uid="{9F1EFDC1-021C-4DAD-B243-952DF00534BD}"/>
    <hyperlink ref="Z226" r:id="rId674" xr:uid="{0BB88386-0C0A-4672-86D3-21D4D6469CA7}"/>
    <hyperlink ref="Z227" r:id="rId675" xr:uid="{9514C02A-D6F4-4ADF-A63C-8FB350345A61}"/>
    <hyperlink ref="Z228" r:id="rId676" xr:uid="{F4DF7F7D-F89E-4147-B925-756F16E65D76}"/>
    <hyperlink ref="Z229" r:id="rId677" xr:uid="{C5DA0F38-01ED-4D29-8016-1ED82B194EC4}"/>
    <hyperlink ref="Z230" r:id="rId678" xr:uid="{CC0B7690-00DE-470C-A0E7-8E3F85C89AF8}"/>
    <hyperlink ref="Z231" r:id="rId679" xr:uid="{FCC6E7E2-BA9A-4CF0-9BB2-224FAF82740B}"/>
    <hyperlink ref="Z232" r:id="rId680" xr:uid="{D8E62635-9D8C-4C2F-B1C1-7EB5DB04788B}"/>
    <hyperlink ref="Z233" r:id="rId681" xr:uid="{2BAC34E7-0859-434D-8C49-3C665B7EB85D}"/>
    <hyperlink ref="Z234" r:id="rId682" xr:uid="{E64AA110-86A7-416D-92FA-743DA1735AA5}"/>
    <hyperlink ref="Z235" r:id="rId683" xr:uid="{0C16D13F-85DB-4C50-88C5-F4E971F4A462}"/>
    <hyperlink ref="Z236" r:id="rId684" xr:uid="{7087DFC4-97ED-44B4-8234-9374A07B4650}"/>
    <hyperlink ref="Z237" r:id="rId685" xr:uid="{466B0105-10D0-4633-8CD0-0C4B13CAC84C}"/>
    <hyperlink ref="Z238" r:id="rId686" xr:uid="{890A9A16-7BBF-4BCC-B1B5-227A10464632}"/>
    <hyperlink ref="Z239" r:id="rId687" xr:uid="{FCC4FEBA-A3B8-4EB8-BBF5-69D37A71ED2B}"/>
    <hyperlink ref="Z240" r:id="rId688" xr:uid="{72DA9186-7FDC-477E-9C0C-AE1B309AED37}"/>
    <hyperlink ref="Z241" r:id="rId689" xr:uid="{A09EA7F0-330F-42E3-A2AF-CE1F0FB2C5C8}"/>
    <hyperlink ref="Z242" r:id="rId690" xr:uid="{3A0584A3-FFB5-484A-837A-FB16FD521252}"/>
    <hyperlink ref="Z243" r:id="rId691" xr:uid="{48E5A18E-CB74-4B1F-AC02-11E852ACA1B4}"/>
    <hyperlink ref="Z244" r:id="rId692" xr:uid="{A685690F-9198-4F4B-8E23-66FB7B15A632}"/>
    <hyperlink ref="Z245" r:id="rId693" xr:uid="{95226199-1233-4CD1-AF9D-1CB529FFFCFC}"/>
    <hyperlink ref="Z246" r:id="rId694" xr:uid="{30B17C80-34BF-45A8-A597-66976B262FFD}"/>
    <hyperlink ref="Z247" r:id="rId695" xr:uid="{522D8284-C9B9-4FFF-8182-57299643965B}"/>
    <hyperlink ref="Z248" r:id="rId696" xr:uid="{035A6C40-C924-4A93-BF2C-8DE88F1E7DBD}"/>
    <hyperlink ref="Z249" r:id="rId697" xr:uid="{CC00C583-6E49-4F3D-8510-4FB9A1BC3A1C}"/>
    <hyperlink ref="Z250" r:id="rId698" xr:uid="{0B3ACFD1-4CC3-4849-B4EE-5825BDBE52CB}"/>
    <hyperlink ref="Z251" r:id="rId699" xr:uid="{353B0C1A-FA97-4FA4-9EEC-592FC5D4592A}"/>
    <hyperlink ref="Z252" r:id="rId700" xr:uid="{A6C97D8F-E423-4F6D-9C5D-B3C475F8875F}"/>
    <hyperlink ref="Z253" r:id="rId701" xr:uid="{0D490121-6BA6-4909-9E4C-0FEB7AA91CE8}"/>
    <hyperlink ref="Z254" r:id="rId702" xr:uid="{2C347840-FE46-48C9-932D-5CF7DD686189}"/>
    <hyperlink ref="Z255" r:id="rId703" xr:uid="{9A29D879-E452-44D1-9272-08AD6AB217F6}"/>
    <hyperlink ref="Z256" r:id="rId704" xr:uid="{0E0F902B-AEA0-45CB-BD0C-4B94772BA6C7}"/>
    <hyperlink ref="Z257" r:id="rId705" xr:uid="{7C3D530C-547E-41AA-8C68-9E5431F3B0C6}"/>
    <hyperlink ref="Z258" r:id="rId706" xr:uid="{20438F51-389F-4CF0-8669-0A578B8CE159}"/>
    <hyperlink ref="Z259" r:id="rId707" xr:uid="{8E818074-94B3-459F-B700-28F9425DFB55}"/>
    <hyperlink ref="Z260" r:id="rId708" xr:uid="{C7BE814F-3DE9-4716-B707-3EB65D9C5B9C}"/>
    <hyperlink ref="Z261" r:id="rId709" xr:uid="{7F63A5CD-7BD6-4574-B5C4-A028D63110C5}"/>
    <hyperlink ref="Z262" r:id="rId710" xr:uid="{BE73CBEE-83FF-480A-97E4-DF7D5D12C462}"/>
    <hyperlink ref="Z263" r:id="rId711" xr:uid="{E235926F-BD8A-41B1-8F24-93C2A629F2F3}"/>
    <hyperlink ref="Z264" r:id="rId712" xr:uid="{39732AC9-C834-4EBA-A96C-F81C63788DC1}"/>
    <hyperlink ref="Z265" r:id="rId713" xr:uid="{6D51C0C5-A460-4D57-986E-A2DC6D125C40}"/>
    <hyperlink ref="Z266" r:id="rId714" xr:uid="{39291BFA-E7FA-497C-9917-9BE43EDFB454}"/>
    <hyperlink ref="Z267" r:id="rId715" xr:uid="{C594D446-5F81-4C04-8E94-89F1E9F60A72}"/>
    <hyperlink ref="Z268" r:id="rId716" xr:uid="{E8F2B70C-0015-4C6D-807D-850352DF2EAE}"/>
    <hyperlink ref="Z269" r:id="rId717" xr:uid="{4E7EE7DD-0135-4B1A-8BB0-E96F172ADC03}"/>
    <hyperlink ref="Z270" r:id="rId718" xr:uid="{42D1F79B-1CFC-43FC-B967-2CB9F672832F}"/>
    <hyperlink ref="Z271" r:id="rId719" xr:uid="{496B94D3-D743-4E3F-B86D-B87C0B247D84}"/>
    <hyperlink ref="Z272" r:id="rId720" xr:uid="{59B5DF11-94D5-4B25-AF07-6B4B87479406}"/>
    <hyperlink ref="Z273" r:id="rId721" xr:uid="{B01CA8EA-55FD-4C85-9A52-12AA74D6099E}"/>
    <hyperlink ref="Z274" r:id="rId722" xr:uid="{1AC4C36B-9CDD-4831-AFE2-DFBEDE2E93FF}"/>
    <hyperlink ref="Z275" r:id="rId723" xr:uid="{97CE378F-4035-4D43-B88A-B391EFFD32BE}"/>
    <hyperlink ref="Z276" r:id="rId724" xr:uid="{A232D461-5D89-40B8-8D35-6302D8F8D033}"/>
    <hyperlink ref="Z277" r:id="rId725" xr:uid="{DC40B3A4-53C8-449B-BAEC-3475734F796B}"/>
    <hyperlink ref="Z278" r:id="rId726" xr:uid="{41E3D7EF-B677-427C-9532-159F3AA0647F}"/>
    <hyperlink ref="Z279" r:id="rId727" xr:uid="{638BC4D2-100A-4097-A60D-6989221BA705}"/>
    <hyperlink ref="Z280" r:id="rId728" xr:uid="{0C0BF977-A386-4A3D-9E44-3EDE113BE9CF}"/>
    <hyperlink ref="Z281" r:id="rId729" xr:uid="{7C1076EE-3103-4A2C-A1A1-A757A82AB45F}"/>
    <hyperlink ref="Z282" r:id="rId730" xr:uid="{9D8B3EBF-4E52-48EC-86B1-0F8E7ADB11B0}"/>
    <hyperlink ref="Z283" r:id="rId731" xr:uid="{63829A88-C0C6-444A-BD0C-63DE8205A5D0}"/>
    <hyperlink ref="Z284" r:id="rId732" xr:uid="{980922BB-1CFA-4EA9-9591-015C09B613A8}"/>
    <hyperlink ref="Z285" r:id="rId733" xr:uid="{89BAC99F-BA55-46AC-A1C0-05B8377EC9BF}"/>
    <hyperlink ref="Z286" r:id="rId734" xr:uid="{8E76FE86-B317-4343-9EE9-967121978774}"/>
    <hyperlink ref="Z287" r:id="rId735" xr:uid="{8235ADD8-89FA-4047-8013-A86DC0A5D3CD}"/>
    <hyperlink ref="Z288" r:id="rId736" xr:uid="{87250AFD-5D1A-417B-8D2A-AB1F02D56BDF}"/>
    <hyperlink ref="Z289" r:id="rId737" xr:uid="{0858BBB1-EC5D-47A8-A8DD-54FC875A89CA}"/>
    <hyperlink ref="Z290" r:id="rId738" xr:uid="{A821BACD-CEEB-41B8-8FD5-9AC7F338E96F}"/>
    <hyperlink ref="Z291" r:id="rId739" xr:uid="{D3ABBD33-7471-45AA-9AAC-CBC1364EF56E}"/>
    <hyperlink ref="Z292" r:id="rId740" xr:uid="{980B0726-D2B4-4DBD-A562-01AC4B598279}"/>
    <hyperlink ref="Z293" r:id="rId741" xr:uid="{D0B913C9-F61C-48E9-93CE-B790C4AFCCA3}"/>
    <hyperlink ref="Z294" r:id="rId742" xr:uid="{E829793D-A3BD-48B9-B58E-DF71C349B2AA}"/>
    <hyperlink ref="Z295" r:id="rId743" xr:uid="{0DE5DFE4-BAC1-4C89-AE18-1706F05C1044}"/>
    <hyperlink ref="Z296" r:id="rId744" xr:uid="{0B824FC0-79D3-4194-B4FA-FD4806C29F1E}"/>
    <hyperlink ref="Z297" r:id="rId745" xr:uid="{6F1BDCEF-D702-4194-9B75-1FB02922E554}"/>
    <hyperlink ref="Z298" r:id="rId746" xr:uid="{8B87D25C-E3D4-4AA6-9A72-5519EFE1319C}"/>
    <hyperlink ref="Z299" r:id="rId747" xr:uid="{BF0510EE-33C2-459D-AA35-9E1B26099EAF}"/>
    <hyperlink ref="Z300" r:id="rId748" xr:uid="{7F4D3499-E3E4-41E0-B9D3-3AD62C51DB3D}"/>
    <hyperlink ref="Z301" r:id="rId749" xr:uid="{2530DAF9-823A-424D-AEF3-FD684EBC9F9D}"/>
    <hyperlink ref="Z302" r:id="rId750" xr:uid="{6AC1B557-5C28-4952-A80C-91D131304CBA}"/>
    <hyperlink ref="Z303" r:id="rId751" xr:uid="{7137C491-1A1F-460A-A041-FD3B5AECFF5D}"/>
    <hyperlink ref="Z304" r:id="rId752" xr:uid="{473C7E79-A22A-42BB-AED2-305E497DF597}"/>
    <hyperlink ref="Z305" r:id="rId753" xr:uid="{15267371-F639-49D0-A442-70DCEEB260B5}"/>
    <hyperlink ref="Z306" r:id="rId754" xr:uid="{3FA4BC52-4545-49D7-B04E-E3B595D7CA50}"/>
    <hyperlink ref="Z307" r:id="rId755" xr:uid="{6AA0DC69-BD1A-4D06-8021-C30EB652C335}"/>
    <hyperlink ref="Z308" r:id="rId756" xr:uid="{67DCCC62-75BD-4C8C-A042-A50690F8EC7D}"/>
    <hyperlink ref="Z309" r:id="rId757" xr:uid="{3159061D-F639-4C2C-ACC0-DCD6AFC6DBA4}"/>
    <hyperlink ref="Z310" r:id="rId758" xr:uid="{AF8B16B5-4407-4C9F-8C55-39CB989E9A22}"/>
    <hyperlink ref="Z311" r:id="rId759" xr:uid="{B26A765F-2276-4AAE-9A07-F01B080749BB}"/>
    <hyperlink ref="Z312" r:id="rId760" xr:uid="{D80C8E00-1D15-49CE-8E63-F063D1A4F534}"/>
    <hyperlink ref="Z313" r:id="rId761" xr:uid="{BC779D6B-4018-428B-906C-3C9A9F15D0D9}"/>
    <hyperlink ref="Z314" r:id="rId762" xr:uid="{31282286-BDDF-4020-83D1-9336B67CF936}"/>
    <hyperlink ref="Z315" r:id="rId763" xr:uid="{95A20015-4AC7-4F3D-9FC0-AD481D3DB55D}"/>
    <hyperlink ref="Z316" r:id="rId764" xr:uid="{C3618475-D08D-41E4-A1FB-BAEAE3E9C496}"/>
    <hyperlink ref="Z317" r:id="rId765" xr:uid="{9BAB824E-2CC1-4DE3-9CD5-58CC0B2FA2CC}"/>
    <hyperlink ref="Z318" r:id="rId766" xr:uid="{D3E881B4-8DFA-4206-B969-7AB4B4AC427F}"/>
    <hyperlink ref="Z319" r:id="rId767" xr:uid="{8C097313-D677-4677-AF40-F33BAB2682A3}"/>
    <hyperlink ref="Z320" r:id="rId768" xr:uid="{666E8121-5EE7-440F-884C-871252CC8CAE}"/>
    <hyperlink ref="Z321" r:id="rId769" xr:uid="{BADBF16F-BA17-4C5C-B9EC-4426B5422463}"/>
    <hyperlink ref="Z322" r:id="rId770" xr:uid="{5E9821BF-4B01-4118-9FB7-59C32F6F72E2}"/>
    <hyperlink ref="Z323" r:id="rId771" xr:uid="{1C8DC1B2-6A5B-4127-9A52-B6A08610624B}"/>
    <hyperlink ref="Z324" r:id="rId772" xr:uid="{DD537266-3C4C-4DFC-8CAA-871E4A3348CC}"/>
    <hyperlink ref="Z325" r:id="rId773" xr:uid="{C88DAF2A-0E46-4107-90AA-4CCB5951AE1A}"/>
    <hyperlink ref="Z326" r:id="rId774" xr:uid="{B45F5ED0-CF19-43FD-B1B1-CA052C056E55}"/>
    <hyperlink ref="Z327" r:id="rId775" xr:uid="{2C87DC22-37E9-4B98-8D88-66FA6895EB52}"/>
    <hyperlink ref="Z328" r:id="rId776" xr:uid="{DDEA3049-9A0D-4C43-9C3D-D7D620DAB098}"/>
    <hyperlink ref="Z329" r:id="rId777" xr:uid="{F9ED39B7-D2A9-4596-8619-1DD36CBAF394}"/>
    <hyperlink ref="Z330" r:id="rId778" xr:uid="{CD556E9B-5CD2-4AC9-918B-6F12B1C76247}"/>
    <hyperlink ref="Z331" r:id="rId779" xr:uid="{5D8A3A9C-05F6-4A49-A95A-3A14D790BF89}"/>
    <hyperlink ref="Z332" r:id="rId780" xr:uid="{5FAF158A-F8C7-40A8-91E0-821BB9D2D54F}"/>
    <hyperlink ref="Z333" r:id="rId781" xr:uid="{C05A3BE7-5DAC-47E0-A436-D7E88322A371}"/>
    <hyperlink ref="Z334" r:id="rId782" xr:uid="{AD130EBE-32C7-473B-B1C9-7282B5FC51A9}"/>
    <hyperlink ref="Z335" r:id="rId783" xr:uid="{19F3C96B-87BF-4C49-8796-C991B3C4327E}"/>
    <hyperlink ref="Z336" r:id="rId784" xr:uid="{23546474-9E14-4865-A0C0-85D1D25D65E2}"/>
    <hyperlink ref="Z337" r:id="rId785" xr:uid="{F2AA5541-E816-4FEE-950B-2B785D146BCE}"/>
    <hyperlink ref="Z338" r:id="rId786" xr:uid="{29E08CF9-2B16-4F71-BB73-B9F65B294A9B}"/>
    <hyperlink ref="Z339" r:id="rId787" xr:uid="{D65E5FFF-3E0B-4303-B946-60171A74CEE8}"/>
    <hyperlink ref="Z340" r:id="rId788" xr:uid="{612AEC44-7312-4419-9FFE-92CCC1B59441}"/>
    <hyperlink ref="Z341" r:id="rId789" xr:uid="{CACF8208-0630-4592-97A2-345E4BC88502}"/>
    <hyperlink ref="Z342" r:id="rId790" xr:uid="{BC40252E-24C5-4235-BBE8-84E0A67C9C11}"/>
    <hyperlink ref="Z343" r:id="rId791" xr:uid="{546E5CF6-AAE8-4331-AF68-2FA0D492A1E0}"/>
    <hyperlink ref="Z344" r:id="rId792" xr:uid="{962F2A41-3296-4639-9B33-AB7B850AEA70}"/>
    <hyperlink ref="Z345" r:id="rId793" xr:uid="{9E091BF6-8FF8-4BC9-BD42-DE3A449A0E00}"/>
    <hyperlink ref="Z346" r:id="rId794" xr:uid="{E65BB6C2-1873-4077-90AE-966470434BCB}"/>
    <hyperlink ref="Z347" r:id="rId795" xr:uid="{B4A29E02-DCD7-4F4A-BB81-627A5C525937}"/>
    <hyperlink ref="Z348" r:id="rId796" xr:uid="{33061E41-0145-4B4D-890F-4A5B2C1A1809}"/>
    <hyperlink ref="Z349" r:id="rId797" xr:uid="{A1D2E9BC-529C-46EE-96C5-259A3968C767}"/>
    <hyperlink ref="Z350" r:id="rId798" xr:uid="{AEAF60AC-236C-443B-ADCF-78F049A6DD2B}"/>
    <hyperlink ref="Z351" r:id="rId799" xr:uid="{3AF4F963-05E5-4020-9655-B5A0D35B9B2B}"/>
    <hyperlink ref="Z352" r:id="rId800" xr:uid="{4C493A9C-68FB-4F12-AF89-8EB0C1962C07}"/>
    <hyperlink ref="Z353" r:id="rId801" xr:uid="{EA74D814-5DE5-45B9-A269-A5BA6A56BDA2}"/>
    <hyperlink ref="Z354" r:id="rId802" xr:uid="{42FE4432-0AB4-4A7D-854E-935FB01A10F1}"/>
    <hyperlink ref="Z355" r:id="rId803" xr:uid="{4E0CF24F-12D2-444F-AE56-CA4D763753F5}"/>
    <hyperlink ref="Z356" r:id="rId804" xr:uid="{A2DA675B-52F8-495B-89AD-48F28A389AD9}"/>
    <hyperlink ref="Z357" r:id="rId805" xr:uid="{B5B6722A-C803-4B0E-822E-ACE018CD6D3E}"/>
    <hyperlink ref="Z358" r:id="rId806" xr:uid="{6D77C1F4-C53C-4475-8575-97CF098B5093}"/>
    <hyperlink ref="Z359" r:id="rId807" xr:uid="{9F7A6C6F-5DC0-43E8-9290-E33A6389F7F5}"/>
    <hyperlink ref="Z360" r:id="rId808" xr:uid="{9E417C77-52F1-4093-99FA-3F6FF4B89D04}"/>
    <hyperlink ref="Z361" r:id="rId809" xr:uid="{ED21303D-4704-4D08-B623-4C0284070B39}"/>
    <hyperlink ref="Z362" r:id="rId810" xr:uid="{1787007F-3A8A-45E2-BA8E-BA4771F90AEB}"/>
    <hyperlink ref="Z363" r:id="rId811" xr:uid="{C1A7966F-832D-4DE3-9B17-463740BD3006}"/>
    <hyperlink ref="Z364" r:id="rId812" xr:uid="{7B8493A6-0EA2-41E6-84C3-69F4C1F1B56C}"/>
    <hyperlink ref="Z365" r:id="rId813" xr:uid="{CD0E314B-28C6-40C3-AF63-172363D0F388}"/>
    <hyperlink ref="Z366" r:id="rId814" xr:uid="{E973ACAC-B834-42B9-AF84-6FD4ADE2D86C}"/>
    <hyperlink ref="Z367" r:id="rId815" xr:uid="{29285905-ED58-4362-A5E6-05A2AC70E6C3}"/>
    <hyperlink ref="Z368" r:id="rId816" xr:uid="{385E6567-7F7C-42AF-9504-882024E0DB73}"/>
    <hyperlink ref="Z369" r:id="rId817" xr:uid="{64212A6A-7E5E-4906-A2A4-D568260C8F3C}"/>
    <hyperlink ref="Z370" r:id="rId818" xr:uid="{47E37BA9-FC22-47C0-AB5B-DFF32DD5A11C}"/>
    <hyperlink ref="Z371" r:id="rId819" xr:uid="{FDC03408-386A-4A75-93DB-96869BCBB74A}"/>
    <hyperlink ref="Z372" r:id="rId820" xr:uid="{13783E76-A302-4259-9733-E2642DAF40C8}"/>
    <hyperlink ref="Z373" r:id="rId821" xr:uid="{45DB4304-4A0B-4E09-BC8B-138B01EF63C5}"/>
    <hyperlink ref="Z374" r:id="rId822" xr:uid="{FA3A3EB0-963C-43F2-9143-801A0EABFA6E}"/>
    <hyperlink ref="Z375" r:id="rId823" xr:uid="{FF744B54-EEDD-4FAD-8E7D-7777F66530B0}"/>
    <hyperlink ref="Z376" r:id="rId824" xr:uid="{6F268DA9-BAF7-458C-9CAE-3C3618101087}"/>
    <hyperlink ref="Z377" r:id="rId825" xr:uid="{FDB6243C-6337-4AD9-BC79-30F0598445C7}"/>
    <hyperlink ref="Z378" r:id="rId826" xr:uid="{0C1EBEBB-3857-4FB8-B6F0-7D410C683AA7}"/>
    <hyperlink ref="Z379" r:id="rId827" xr:uid="{615B9360-7CB2-4287-BA9F-AEF980699A97}"/>
    <hyperlink ref="Z380" r:id="rId828" xr:uid="{C613FD61-9017-4E52-B204-9467E12A1E23}"/>
    <hyperlink ref="Z381" r:id="rId829" xr:uid="{40F0F0B8-64E5-471B-8674-D5C742B365CD}"/>
    <hyperlink ref="Z382" r:id="rId830" xr:uid="{91B8A1ED-A351-4E29-A84B-A2E4EAD123FC}"/>
    <hyperlink ref="Z383" r:id="rId831" xr:uid="{9D70A34B-AED2-4B31-82C9-8492499A83C8}"/>
    <hyperlink ref="Z384" r:id="rId832" xr:uid="{97223806-3FE6-43FE-BB46-64BD6DC36552}"/>
    <hyperlink ref="Z385" r:id="rId833" xr:uid="{E26447A5-355D-48DA-BD49-9CBED08A560E}"/>
    <hyperlink ref="Z386" r:id="rId834" xr:uid="{27D3A028-EAC7-4EE7-9ED6-14AD7C1B98AC}"/>
    <hyperlink ref="Z387" r:id="rId835" xr:uid="{14FC3069-C77B-42BC-8FD5-302ADC0BBF0B}"/>
    <hyperlink ref="Z388" r:id="rId836" xr:uid="{88482575-05E5-46F2-A793-1E51BCF28BB7}"/>
    <hyperlink ref="Z389" r:id="rId837" xr:uid="{F4C0FD93-BD7A-491C-BDAE-EC843D009382}"/>
    <hyperlink ref="Z390" r:id="rId838" xr:uid="{F3EBEE30-6104-42A5-907D-2A853B325341}"/>
    <hyperlink ref="Z391" r:id="rId839" xr:uid="{DA75ACA7-00A2-4AF7-B29A-BA96CF02E07E}"/>
    <hyperlink ref="Z392" r:id="rId840" xr:uid="{1A6DB806-AA4B-45A4-9AF5-A3814390F705}"/>
    <hyperlink ref="Z393" r:id="rId841" xr:uid="{5AAC31E6-1A92-4B32-92EC-786C9BF05D92}"/>
    <hyperlink ref="Z394" r:id="rId842" xr:uid="{00E9F6A0-A676-4061-BB7C-2EB7D865D0F5}"/>
    <hyperlink ref="Z395" r:id="rId843" xr:uid="{9B454BCB-B6E2-4B7B-A453-8705D7952961}"/>
    <hyperlink ref="Z396" r:id="rId844" xr:uid="{D276CFD1-23C9-4CDC-9644-66818021B464}"/>
    <hyperlink ref="Z397" r:id="rId845" xr:uid="{83F65D3C-5E1E-4742-83CB-57318D2C9B34}"/>
    <hyperlink ref="Z398" r:id="rId846" xr:uid="{6D3F141D-E46E-4488-9E2E-72691F696692}"/>
    <hyperlink ref="Z399" r:id="rId847" xr:uid="{7B978BE6-06AC-4554-A5AD-21BA32357D8E}"/>
    <hyperlink ref="Z400" r:id="rId848" xr:uid="{5F297E4B-4248-454F-B5EF-314F2C9571C1}"/>
    <hyperlink ref="Z401" r:id="rId849" xr:uid="{24F4B2F5-F039-4403-BB06-5E0A6E7585D4}"/>
    <hyperlink ref="Z402" r:id="rId850" xr:uid="{A8252142-069C-4D23-94E6-1E4388B52E44}"/>
    <hyperlink ref="Z403" r:id="rId851" xr:uid="{5BD86142-D4A3-42B2-9C7D-4A15DAC1B163}"/>
    <hyperlink ref="Z404" r:id="rId852" xr:uid="{ACB80C3B-C00D-42A7-8569-4EDCDB2D7FB4}"/>
    <hyperlink ref="Z405" r:id="rId853" xr:uid="{EFF4CA6F-6BC9-43E3-84FC-64281FAB595B}"/>
    <hyperlink ref="Z406" r:id="rId854" xr:uid="{DE849580-9EA1-451C-88BC-073CA50EF207}"/>
    <hyperlink ref="Z407" r:id="rId855" xr:uid="{A806F2FA-E24B-462F-BEDE-022BB731DAAF}"/>
    <hyperlink ref="Z408" r:id="rId856" xr:uid="{9AC3D41E-89DC-43FA-B4DC-944C8941EF09}"/>
    <hyperlink ref="Z409" r:id="rId857" xr:uid="{FB1A6292-4292-4233-B32D-CAFA6E96A331}"/>
    <hyperlink ref="Z410" r:id="rId858" xr:uid="{68C1A43A-D01D-47F7-8638-0C807E2201E4}"/>
    <hyperlink ref="Z411" r:id="rId859" xr:uid="{870886CE-F66C-4A99-8C97-D569E8BF757D}"/>
    <hyperlink ref="Z412" r:id="rId860" xr:uid="{D66C9769-9D72-4B35-9FE9-C14929BCD0DF}"/>
    <hyperlink ref="Z413" r:id="rId861" xr:uid="{871E3C20-E066-4E68-B731-F3DEC4EA00E4}"/>
    <hyperlink ref="Z414" r:id="rId862" xr:uid="{8490BE1B-3489-479E-864E-EC800056CB03}"/>
    <hyperlink ref="Z415" r:id="rId863" xr:uid="{A33795CB-24B6-4502-A84D-EBFC33CDDF3E}"/>
    <hyperlink ref="Z416" r:id="rId864" xr:uid="{8A435AF9-4017-43FC-8DED-0D71E917B41D}"/>
    <hyperlink ref="Z417" r:id="rId865" xr:uid="{E638A554-F90D-4510-BC38-D8B953110A33}"/>
    <hyperlink ref="Z418" r:id="rId866" xr:uid="{CED16C4E-F6AE-4CD4-A915-06A6A9AE8EC6}"/>
    <hyperlink ref="Z419" r:id="rId867" xr:uid="{A228993A-5A6A-47BB-8E30-4A0196F19FF5}"/>
    <hyperlink ref="Z420" r:id="rId868" xr:uid="{1E6023FC-7ACD-47D9-90F9-65798C410256}"/>
    <hyperlink ref="Z421" r:id="rId869" xr:uid="{0EC6DEED-4E4F-47C2-BE62-249EA96F6CF5}"/>
    <hyperlink ref="Z422" r:id="rId870" xr:uid="{9BA93B66-803D-4DC5-8ADA-D04AD6A91D32}"/>
    <hyperlink ref="Z423" r:id="rId871" xr:uid="{C3176BA0-CEA6-4C2C-8D83-538CFACF37E3}"/>
    <hyperlink ref="Z424" r:id="rId872" xr:uid="{C29213B5-8B59-4733-AF50-4C35F4519AB6}"/>
    <hyperlink ref="Z425" r:id="rId873" xr:uid="{295017CB-8C2C-48A6-8497-76822CC6FEB5}"/>
    <hyperlink ref="Z426" r:id="rId874" xr:uid="{707653F7-B140-4602-BFA8-39875C878F62}"/>
    <hyperlink ref="Z427" r:id="rId875" xr:uid="{C1F1A265-8943-4059-BAA5-F7497189FF2E}"/>
    <hyperlink ref="Z428" r:id="rId876" xr:uid="{BAA9BB01-B1FC-4F7F-A0F2-484E86049864}"/>
    <hyperlink ref="Z429" r:id="rId877" xr:uid="{C34DE805-F5E0-4478-B508-E39B072A2355}"/>
    <hyperlink ref="Z430" r:id="rId878" xr:uid="{F10AF63B-4E00-4414-9FA4-C5CA2BE50AD6}"/>
    <hyperlink ref="Z431" r:id="rId879" xr:uid="{FEDEB011-E150-49B0-89D6-FACD1CBE4B55}"/>
    <hyperlink ref="Z432" r:id="rId880" xr:uid="{AE621741-E62F-4C73-8134-4FD7FF29AC5F}"/>
    <hyperlink ref="BB110" r:id="rId881" xr:uid="{8EB74080-29C2-46AB-9CB3-E1ACF8710B94}"/>
    <hyperlink ref="BB111" r:id="rId882" xr:uid="{D446C548-8363-462A-BAB6-BA354793F841}"/>
    <hyperlink ref="BB169" r:id="rId883" xr:uid="{77E73C5A-E905-41A0-912D-12A600AC8767}"/>
    <hyperlink ref="BB170" r:id="rId884" xr:uid="{823833C9-B267-430A-B55A-B14BB8685941}"/>
    <hyperlink ref="BB265" r:id="rId885" xr:uid="{A6A2C434-2DF1-40F0-8EA6-0566E918C210}"/>
    <hyperlink ref="BB266" r:id="rId886" xr:uid="{6A79A3F3-8591-4628-B506-F759D703E2B7}"/>
    <hyperlink ref="BB326" r:id="rId887" xr:uid="{96A687E9-F841-473E-A8F8-BEABA986C4A9}"/>
  </hyperlinks>
  <pageMargins left="0.7" right="0.7" top="0.75" bottom="0.75" header="0.3" footer="0.3"/>
  <pageSetup orientation="portrait" verticalDpi="300" r:id="rId888"/>
  <legacyDrawing r:id="rId889"/>
  <tableParts count="1">
    <tablePart r:id="rId89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D1953"/>
  <sheetViews>
    <sheetView workbookViewId="0">
      <pane xSplit="1" ySplit="2" topLeftCell="B1389" activePane="bottomRight" state="frozen"/>
      <selection pane="topRight" activeCell="B1" sqref="B1"/>
      <selection pane="bottomLeft" activeCell="A3" sqref="A3"/>
      <selection pane="bottomRight" activeCell="F1401" sqref="F1401"/>
    </sheetView>
  </sheetViews>
  <sheetFormatPr defaultRowHeight="14.4" x14ac:dyDescent="0.3"/>
  <cols>
    <col min="1" max="1" width="9.109375" style="1"/>
    <col min="2" max="2" width="7.88671875" customWidth="1"/>
    <col min="3" max="3" width="8.5546875" customWidth="1"/>
    <col min="4" max="4" width="6.6640625" customWidth="1"/>
    <col min="5" max="5" width="9.88671875" customWidth="1"/>
    <col min="6" max="6" width="7.6640625" customWidth="1"/>
    <col min="7" max="7" width="11" customWidth="1"/>
    <col min="8" max="8" width="8.5546875"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8.109375" style="2" bestFit="1" customWidth="1"/>
    <col min="31" max="31" width="10.6640625" style="3" bestFit="1" customWidth="1"/>
    <col min="32" max="32" width="11.109375" style="3" bestFit="1" customWidth="1"/>
    <col min="33" max="33" width="9.109375" style="3" bestFit="1" customWidth="1"/>
    <col min="34" max="34" width="10.6640625" style="3" bestFit="1" customWidth="1"/>
    <col min="35" max="35" width="16.6640625" bestFit="1" customWidth="1"/>
    <col min="36" max="36" width="12.44140625" bestFit="1" customWidth="1"/>
    <col min="37" max="37" width="10.33203125" bestFit="1" customWidth="1"/>
    <col min="38" max="38" width="7" bestFit="1" customWidth="1"/>
    <col min="39" max="39" width="7.6640625" bestFit="1" customWidth="1"/>
    <col min="40" max="40" width="15.33203125" bestFit="1" customWidth="1"/>
    <col min="41" max="41" width="11.88671875" bestFit="1" customWidth="1"/>
    <col min="42" max="42" width="9.6640625" bestFit="1" customWidth="1"/>
    <col min="43" max="43" width="15.5546875" bestFit="1" customWidth="1"/>
    <col min="44" max="44" width="9.6640625" bestFit="1" customWidth="1"/>
    <col min="45" max="45" width="10.88671875" bestFit="1" customWidth="1"/>
    <col min="46" max="46" width="8.44140625" bestFit="1" customWidth="1"/>
    <col min="47" max="47" width="19.109375" bestFit="1" customWidth="1"/>
    <col min="48" max="48" width="9.5546875" bestFit="1" customWidth="1"/>
    <col min="49" max="50" width="15" bestFit="1" customWidth="1"/>
    <col min="51" max="51" width="14.21875" bestFit="1" customWidth="1"/>
  </cols>
  <sheetData>
    <row r="1" spans="1:56" x14ac:dyDescent="0.3">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56" ht="30" customHeight="1" x14ac:dyDescent="0.3">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822</v>
      </c>
      <c r="AE2" s="13" t="s">
        <v>823</v>
      </c>
      <c r="AF2" s="13" t="s">
        <v>824</v>
      </c>
      <c r="AG2" s="13" t="s">
        <v>825</v>
      </c>
      <c r="AH2" s="13" t="s">
        <v>826</v>
      </c>
      <c r="AI2" s="13" t="s">
        <v>827</v>
      </c>
      <c r="AJ2" s="13" t="s">
        <v>828</v>
      </c>
      <c r="AK2" s="13" t="s">
        <v>829</v>
      </c>
      <c r="AL2" s="13" t="s">
        <v>830</v>
      </c>
      <c r="AM2" s="13" t="s">
        <v>831</v>
      </c>
      <c r="AN2" s="13" t="s">
        <v>832</v>
      </c>
      <c r="AO2" s="13" t="s">
        <v>833</v>
      </c>
      <c r="AP2" s="13" t="s">
        <v>834</v>
      </c>
      <c r="AQ2" s="13" t="s">
        <v>835</v>
      </c>
      <c r="AR2" s="13" t="s">
        <v>836</v>
      </c>
      <c r="AS2" s="13" t="s">
        <v>197</v>
      </c>
      <c r="AT2" s="13" t="s">
        <v>837</v>
      </c>
      <c r="AU2" s="13" t="s">
        <v>838</v>
      </c>
      <c r="AV2" s="13" t="s">
        <v>839</v>
      </c>
      <c r="AW2" s="13" t="s">
        <v>840</v>
      </c>
      <c r="AX2" s="13" t="s">
        <v>841</v>
      </c>
      <c r="AY2" s="13" t="s">
        <v>842</v>
      </c>
      <c r="AZ2" s="3"/>
      <c r="BA2" s="3"/>
    </row>
    <row r="3" spans="1:56" ht="15" customHeight="1" x14ac:dyDescent="0.3">
      <c r="A3" s="70" t="s">
        <v>1721</v>
      </c>
      <c r="B3" s="71"/>
      <c r="C3" s="71"/>
      <c r="D3" s="72"/>
      <c r="E3" s="74"/>
      <c r="F3" s="108" t="s">
        <v>1987</v>
      </c>
      <c r="G3" s="71"/>
      <c r="H3" s="75"/>
      <c r="I3" s="76"/>
      <c r="J3" s="76"/>
      <c r="K3" s="75" t="s">
        <v>3920</v>
      </c>
      <c r="L3" s="79"/>
      <c r="M3" s="80"/>
      <c r="N3" s="80"/>
      <c r="O3" s="81"/>
      <c r="P3" s="82"/>
      <c r="Q3" s="82"/>
      <c r="R3" s="50"/>
      <c r="S3" s="50"/>
      <c r="T3" s="50"/>
      <c r="U3" s="50"/>
      <c r="V3" s="51"/>
      <c r="W3" s="51"/>
      <c r="X3" s="52"/>
      <c r="Y3" s="51"/>
      <c r="Z3" s="51"/>
      <c r="AA3" s="77"/>
      <c r="AB3" s="77"/>
      <c r="AC3" s="78"/>
      <c r="AD3" s="84" t="s">
        <v>3291</v>
      </c>
      <c r="AE3" s="84">
        <v>376</v>
      </c>
      <c r="AF3" s="84">
        <v>201</v>
      </c>
      <c r="AG3" s="84">
        <v>1927</v>
      </c>
      <c r="AH3" s="84">
        <v>2228</v>
      </c>
      <c r="AI3" s="84"/>
      <c r="AJ3" s="84" t="s">
        <v>3445</v>
      </c>
      <c r="AK3" s="84"/>
      <c r="AL3" s="89"/>
      <c r="AM3" s="84"/>
      <c r="AN3" s="86">
        <v>42647.641539351855</v>
      </c>
      <c r="AO3" s="89" t="s">
        <v>3619</v>
      </c>
      <c r="AP3" s="84" t="b">
        <v>0</v>
      </c>
      <c r="AQ3" s="84" t="b">
        <v>0</v>
      </c>
      <c r="AR3" s="84" t="b">
        <v>1</v>
      </c>
      <c r="AS3" s="84"/>
      <c r="AT3" s="84">
        <v>0</v>
      </c>
      <c r="AU3" s="89" t="s">
        <v>1461</v>
      </c>
      <c r="AV3" s="84" t="b">
        <v>0</v>
      </c>
      <c r="AW3" s="84" t="s">
        <v>1488</v>
      </c>
      <c r="AX3" s="89" t="s">
        <v>3758</v>
      </c>
      <c r="AY3" s="84" t="s">
        <v>66</v>
      </c>
      <c r="AZ3" s="3"/>
      <c r="BA3" s="3"/>
    </row>
    <row r="4" spans="1:56" x14ac:dyDescent="0.3">
      <c r="A4" s="70" t="s">
        <v>1722</v>
      </c>
      <c r="B4" s="71"/>
      <c r="C4" s="71"/>
      <c r="D4" s="72"/>
      <c r="E4" s="117"/>
      <c r="F4" s="108" t="s">
        <v>1988</v>
      </c>
      <c r="G4" s="118"/>
      <c r="H4" s="75"/>
      <c r="I4" s="76"/>
      <c r="J4" s="119"/>
      <c r="K4" s="75" t="s">
        <v>3921</v>
      </c>
      <c r="L4" s="120"/>
      <c r="M4" s="80"/>
      <c r="N4" s="80"/>
      <c r="O4" s="81"/>
      <c r="P4" s="82"/>
      <c r="Q4" s="82"/>
      <c r="R4" s="92"/>
      <c r="S4" s="92"/>
      <c r="T4" s="92"/>
      <c r="U4" s="92"/>
      <c r="V4" s="52"/>
      <c r="W4" s="52"/>
      <c r="X4" s="52"/>
      <c r="Y4" s="52"/>
      <c r="Z4" s="51"/>
      <c r="AA4" s="77"/>
      <c r="AB4" s="77"/>
      <c r="AC4" s="78"/>
      <c r="AD4" s="85" t="s">
        <v>3292</v>
      </c>
      <c r="AE4" s="85">
        <v>171</v>
      </c>
      <c r="AF4" s="85">
        <v>229</v>
      </c>
      <c r="AG4" s="85">
        <v>5595</v>
      </c>
      <c r="AH4" s="85">
        <v>8000</v>
      </c>
      <c r="AI4" s="85"/>
      <c r="AJ4" s="85" t="s">
        <v>3446</v>
      </c>
      <c r="AK4" s="85"/>
      <c r="AL4" s="85"/>
      <c r="AM4" s="85"/>
      <c r="AN4" s="87">
        <v>41608.34516203704</v>
      </c>
      <c r="AO4" s="88" t="s">
        <v>3620</v>
      </c>
      <c r="AP4" s="85" t="b">
        <v>1</v>
      </c>
      <c r="AQ4" s="85" t="b">
        <v>0</v>
      </c>
      <c r="AR4" s="85" t="b">
        <v>1</v>
      </c>
      <c r="AS4" s="85"/>
      <c r="AT4" s="85">
        <v>4</v>
      </c>
      <c r="AU4" s="88" t="s">
        <v>1461</v>
      </c>
      <c r="AV4" s="85" t="b">
        <v>0</v>
      </c>
      <c r="AW4" s="85" t="s">
        <v>1488</v>
      </c>
      <c r="AX4" s="88" t="s">
        <v>3759</v>
      </c>
      <c r="AY4" s="85" t="s">
        <v>66</v>
      </c>
      <c r="AZ4" s="2"/>
      <c r="BA4" s="3"/>
      <c r="BB4" s="3"/>
      <c r="BC4" s="3"/>
      <c r="BD4" s="3"/>
    </row>
    <row r="5" spans="1:56" x14ac:dyDescent="0.3">
      <c r="A5" s="70" t="s">
        <v>233</v>
      </c>
      <c r="B5" s="71"/>
      <c r="C5" s="71"/>
      <c r="D5" s="72"/>
      <c r="E5" s="117"/>
      <c r="F5" s="108" t="s">
        <v>462</v>
      </c>
      <c r="G5" s="118"/>
      <c r="H5" s="75"/>
      <c r="I5" s="76"/>
      <c r="J5" s="119"/>
      <c r="K5" s="75" t="s">
        <v>3922</v>
      </c>
      <c r="L5" s="120"/>
      <c r="M5" s="80"/>
      <c r="N5" s="80"/>
      <c r="O5" s="81"/>
      <c r="P5" s="82"/>
      <c r="Q5" s="82"/>
      <c r="R5" s="92"/>
      <c r="S5" s="92"/>
      <c r="T5" s="92"/>
      <c r="U5" s="92"/>
      <c r="V5" s="52"/>
      <c r="W5" s="52"/>
      <c r="X5" s="52"/>
      <c r="Y5" s="52"/>
      <c r="Z5" s="51"/>
      <c r="AA5" s="77"/>
      <c r="AB5" s="77"/>
      <c r="AC5" s="78"/>
      <c r="AD5" s="85" t="s">
        <v>875</v>
      </c>
      <c r="AE5" s="85">
        <v>159</v>
      </c>
      <c r="AF5" s="85">
        <v>13</v>
      </c>
      <c r="AG5" s="85">
        <v>407</v>
      </c>
      <c r="AH5" s="85">
        <v>439</v>
      </c>
      <c r="AI5" s="85"/>
      <c r="AJ5" s="85" t="s">
        <v>1065</v>
      </c>
      <c r="AK5" s="85"/>
      <c r="AL5" s="88" t="s">
        <v>1275</v>
      </c>
      <c r="AM5" s="85"/>
      <c r="AN5" s="87">
        <v>43722.671087962961</v>
      </c>
      <c r="AO5" s="88" t="s">
        <v>1314</v>
      </c>
      <c r="AP5" s="85" t="b">
        <v>1</v>
      </c>
      <c r="AQ5" s="85" t="b">
        <v>0</v>
      </c>
      <c r="AR5" s="85" t="b">
        <v>0</v>
      </c>
      <c r="AS5" s="85"/>
      <c r="AT5" s="85">
        <v>0</v>
      </c>
      <c r="AU5" s="85"/>
      <c r="AV5" s="85" t="b">
        <v>0</v>
      </c>
      <c r="AW5" s="85" t="s">
        <v>1488</v>
      </c>
      <c r="AX5" s="88" t="s">
        <v>1514</v>
      </c>
      <c r="AY5" s="85" t="s">
        <v>66</v>
      </c>
      <c r="AZ5" s="2"/>
      <c r="BA5" s="3"/>
      <c r="BB5" s="3"/>
      <c r="BC5" s="3"/>
      <c r="BD5" s="3"/>
    </row>
    <row r="6" spans="1:56" x14ac:dyDescent="0.3">
      <c r="A6" s="70" t="s">
        <v>1723</v>
      </c>
      <c r="B6" s="71"/>
      <c r="C6" s="71"/>
      <c r="D6" s="72"/>
      <c r="E6" s="117"/>
      <c r="F6" s="108" t="s">
        <v>1989</v>
      </c>
      <c r="G6" s="118"/>
      <c r="H6" s="75"/>
      <c r="I6" s="76"/>
      <c r="J6" s="119"/>
      <c r="K6" s="75" t="s">
        <v>3923</v>
      </c>
      <c r="L6" s="120"/>
      <c r="M6" s="80"/>
      <c r="N6" s="80"/>
      <c r="O6" s="81"/>
      <c r="P6" s="82"/>
      <c r="Q6" s="82"/>
      <c r="R6" s="92"/>
      <c r="S6" s="92"/>
      <c r="T6" s="92"/>
      <c r="U6" s="92"/>
      <c r="V6" s="52"/>
      <c r="W6" s="52"/>
      <c r="X6" s="52"/>
      <c r="Y6" s="52"/>
      <c r="Z6" s="51"/>
      <c r="AA6" s="77"/>
      <c r="AB6" s="77"/>
      <c r="AC6" s="78"/>
      <c r="AD6" s="85" t="s">
        <v>3293</v>
      </c>
      <c r="AE6" s="85">
        <v>37</v>
      </c>
      <c r="AF6" s="85">
        <v>33</v>
      </c>
      <c r="AG6" s="85">
        <v>103</v>
      </c>
      <c r="AH6" s="85">
        <v>45</v>
      </c>
      <c r="AI6" s="85"/>
      <c r="AJ6" s="85"/>
      <c r="AK6" s="85" t="s">
        <v>803</v>
      </c>
      <c r="AL6" s="85"/>
      <c r="AM6" s="85"/>
      <c r="AN6" s="87">
        <v>42416.61519675926</v>
      </c>
      <c r="AO6" s="88" t="s">
        <v>3621</v>
      </c>
      <c r="AP6" s="85" t="b">
        <v>1</v>
      </c>
      <c r="AQ6" s="85" t="b">
        <v>0</v>
      </c>
      <c r="AR6" s="85" t="b">
        <v>0</v>
      </c>
      <c r="AS6" s="85"/>
      <c r="AT6" s="85">
        <v>0</v>
      </c>
      <c r="AU6" s="85"/>
      <c r="AV6" s="85" t="b">
        <v>0</v>
      </c>
      <c r="AW6" s="85" t="s">
        <v>1488</v>
      </c>
      <c r="AX6" s="88" t="s">
        <v>3760</v>
      </c>
      <c r="AY6" s="85" t="s">
        <v>66</v>
      </c>
      <c r="AZ6" s="2"/>
      <c r="BA6" s="3"/>
      <c r="BB6" s="3"/>
      <c r="BC6" s="3"/>
      <c r="BD6" s="3"/>
    </row>
    <row r="7" spans="1:56" x14ac:dyDescent="0.3">
      <c r="A7" s="70" t="s">
        <v>382</v>
      </c>
      <c r="B7" s="71"/>
      <c r="C7" s="71"/>
      <c r="D7" s="72"/>
      <c r="E7" s="117"/>
      <c r="F7" s="108" t="s">
        <v>1485</v>
      </c>
      <c r="G7" s="118"/>
      <c r="H7" s="75"/>
      <c r="I7" s="76"/>
      <c r="J7" s="119"/>
      <c r="K7" s="75" t="s">
        <v>1700</v>
      </c>
      <c r="L7" s="120"/>
      <c r="M7" s="80"/>
      <c r="N7" s="80"/>
      <c r="O7" s="81"/>
      <c r="P7" s="82"/>
      <c r="Q7" s="82"/>
      <c r="R7" s="92"/>
      <c r="S7" s="92"/>
      <c r="T7" s="92"/>
      <c r="U7" s="92"/>
      <c r="V7" s="52"/>
      <c r="W7" s="52"/>
      <c r="X7" s="52"/>
      <c r="Y7" s="52"/>
      <c r="Z7" s="51"/>
      <c r="AA7" s="77"/>
      <c r="AB7" s="77"/>
      <c r="AC7" s="78"/>
      <c r="AD7" s="85" t="s">
        <v>945</v>
      </c>
      <c r="AE7" s="85">
        <v>178</v>
      </c>
      <c r="AF7" s="85">
        <v>268</v>
      </c>
      <c r="AG7" s="85">
        <v>34916</v>
      </c>
      <c r="AH7" s="85">
        <v>2680</v>
      </c>
      <c r="AI7" s="85"/>
      <c r="AJ7" s="85" t="s">
        <v>1123</v>
      </c>
      <c r="AK7" s="85" t="s">
        <v>1238</v>
      </c>
      <c r="AL7" s="85"/>
      <c r="AM7" s="85"/>
      <c r="AN7" s="87">
        <v>40482.733356481483</v>
      </c>
      <c r="AO7" s="88" t="s">
        <v>1376</v>
      </c>
      <c r="AP7" s="85" t="b">
        <v>0</v>
      </c>
      <c r="AQ7" s="85" t="b">
        <v>0</v>
      </c>
      <c r="AR7" s="85" t="b">
        <v>1</v>
      </c>
      <c r="AS7" s="85"/>
      <c r="AT7" s="85">
        <v>2</v>
      </c>
      <c r="AU7" s="88" t="s">
        <v>1468</v>
      </c>
      <c r="AV7" s="85" t="b">
        <v>0</v>
      </c>
      <c r="AW7" s="85" t="s">
        <v>1488</v>
      </c>
      <c r="AX7" s="88" t="s">
        <v>1585</v>
      </c>
      <c r="AY7" s="85" t="s">
        <v>66</v>
      </c>
      <c r="AZ7" s="2"/>
      <c r="BA7" s="3"/>
      <c r="BB7" s="3"/>
      <c r="BC7" s="3"/>
      <c r="BD7" s="3"/>
    </row>
    <row r="8" spans="1:56" x14ac:dyDescent="0.3">
      <c r="A8" s="70" t="s">
        <v>252</v>
      </c>
      <c r="B8" s="71"/>
      <c r="C8" s="71"/>
      <c r="D8" s="72"/>
      <c r="E8" s="117"/>
      <c r="F8" s="108" t="s">
        <v>1990</v>
      </c>
      <c r="G8" s="118"/>
      <c r="H8" s="75"/>
      <c r="I8" s="76"/>
      <c r="J8" s="119"/>
      <c r="K8" s="75" t="s">
        <v>3924</v>
      </c>
      <c r="L8" s="120"/>
      <c r="M8" s="80"/>
      <c r="N8" s="80"/>
      <c r="O8" s="81"/>
      <c r="P8" s="82"/>
      <c r="Q8" s="82"/>
      <c r="R8" s="92"/>
      <c r="S8" s="92"/>
      <c r="T8" s="92"/>
      <c r="U8" s="92"/>
      <c r="V8" s="52"/>
      <c r="W8" s="52"/>
      <c r="X8" s="52"/>
      <c r="Y8" s="52"/>
      <c r="Z8" s="51"/>
      <c r="AA8" s="77"/>
      <c r="AB8" s="77"/>
      <c r="AC8" s="78"/>
      <c r="AD8" s="85" t="s">
        <v>896</v>
      </c>
      <c r="AE8" s="85">
        <v>612</v>
      </c>
      <c r="AF8" s="85">
        <v>247</v>
      </c>
      <c r="AG8" s="85">
        <v>6607</v>
      </c>
      <c r="AH8" s="85">
        <v>14220</v>
      </c>
      <c r="AI8" s="85"/>
      <c r="AJ8" s="85" t="s">
        <v>3447</v>
      </c>
      <c r="AK8" s="85" t="s">
        <v>3559</v>
      </c>
      <c r="AL8" s="85"/>
      <c r="AM8" s="85"/>
      <c r="AN8" s="87">
        <v>43727.826643518521</v>
      </c>
      <c r="AO8" s="88" t="s">
        <v>3622</v>
      </c>
      <c r="AP8" s="85" t="b">
        <v>1</v>
      </c>
      <c r="AQ8" s="85" t="b">
        <v>0</v>
      </c>
      <c r="AR8" s="85" t="b">
        <v>1</v>
      </c>
      <c r="AS8" s="85"/>
      <c r="AT8" s="85">
        <v>1</v>
      </c>
      <c r="AU8" s="85"/>
      <c r="AV8" s="85" t="b">
        <v>0</v>
      </c>
      <c r="AW8" s="85" t="s">
        <v>1488</v>
      </c>
      <c r="AX8" s="88" t="s">
        <v>1536</v>
      </c>
      <c r="AY8" s="85" t="s">
        <v>66</v>
      </c>
      <c r="AZ8" s="2"/>
      <c r="BA8" s="3"/>
      <c r="BB8" s="3"/>
      <c r="BC8" s="3"/>
      <c r="BD8" s="3"/>
    </row>
    <row r="9" spans="1:56" x14ac:dyDescent="0.3">
      <c r="A9" s="70" t="s">
        <v>292</v>
      </c>
      <c r="B9" s="71"/>
      <c r="C9" s="71"/>
      <c r="D9" s="72"/>
      <c r="E9" s="117"/>
      <c r="F9" s="108" t="s">
        <v>520</v>
      </c>
      <c r="G9" s="118"/>
      <c r="H9" s="75"/>
      <c r="I9" s="76"/>
      <c r="J9" s="119"/>
      <c r="K9" s="75" t="s">
        <v>3925</v>
      </c>
      <c r="L9" s="120"/>
      <c r="M9" s="80"/>
      <c r="N9" s="80"/>
      <c r="O9" s="81"/>
      <c r="P9" s="82"/>
      <c r="Q9" s="82"/>
      <c r="R9" s="92"/>
      <c r="S9" s="92"/>
      <c r="T9" s="92"/>
      <c r="U9" s="92"/>
      <c r="V9" s="52"/>
      <c r="W9" s="52"/>
      <c r="X9" s="52"/>
      <c r="Y9" s="52"/>
      <c r="Z9" s="51"/>
      <c r="AA9" s="77"/>
      <c r="AB9" s="77"/>
      <c r="AC9" s="78"/>
      <c r="AD9" s="85" t="s">
        <v>943</v>
      </c>
      <c r="AE9" s="85">
        <v>409</v>
      </c>
      <c r="AF9" s="85">
        <v>197</v>
      </c>
      <c r="AG9" s="85">
        <v>1017</v>
      </c>
      <c r="AH9" s="85">
        <v>1293</v>
      </c>
      <c r="AI9" s="85"/>
      <c r="AJ9" s="85" t="s">
        <v>1122</v>
      </c>
      <c r="AK9" s="85" t="s">
        <v>1237</v>
      </c>
      <c r="AL9" s="85"/>
      <c r="AM9" s="85"/>
      <c r="AN9" s="87">
        <v>40278.169560185182</v>
      </c>
      <c r="AO9" s="88" t="s">
        <v>1374</v>
      </c>
      <c r="AP9" s="85" t="b">
        <v>1</v>
      </c>
      <c r="AQ9" s="85" t="b">
        <v>0</v>
      </c>
      <c r="AR9" s="85" t="b">
        <v>0</v>
      </c>
      <c r="AS9" s="85"/>
      <c r="AT9" s="85">
        <v>1</v>
      </c>
      <c r="AU9" s="88" t="s">
        <v>1461</v>
      </c>
      <c r="AV9" s="85" t="b">
        <v>0</v>
      </c>
      <c r="AW9" s="85" t="s">
        <v>1488</v>
      </c>
      <c r="AX9" s="88" t="s">
        <v>1583</v>
      </c>
      <c r="AY9" s="85" t="s">
        <v>66</v>
      </c>
      <c r="AZ9" s="2"/>
      <c r="BA9" s="3"/>
      <c r="BB9" s="3"/>
      <c r="BC9" s="3"/>
      <c r="BD9" s="3"/>
    </row>
    <row r="10" spans="1:56" x14ac:dyDescent="0.3">
      <c r="A10" s="70" t="s">
        <v>255</v>
      </c>
      <c r="B10" s="71"/>
      <c r="C10" s="71"/>
      <c r="D10" s="72"/>
      <c r="E10" s="117"/>
      <c r="F10" s="108" t="s">
        <v>483</v>
      </c>
      <c r="G10" s="118"/>
      <c r="H10" s="75"/>
      <c r="I10" s="76"/>
      <c r="J10" s="119"/>
      <c r="K10" s="75" t="s">
        <v>3926</v>
      </c>
      <c r="L10" s="120"/>
      <c r="M10" s="80"/>
      <c r="N10" s="80"/>
      <c r="O10" s="81"/>
      <c r="P10" s="82"/>
      <c r="Q10" s="82"/>
      <c r="R10" s="92"/>
      <c r="S10" s="92"/>
      <c r="T10" s="92"/>
      <c r="U10" s="92"/>
      <c r="V10" s="52"/>
      <c r="W10" s="52"/>
      <c r="X10" s="52"/>
      <c r="Y10" s="52"/>
      <c r="Z10" s="51"/>
      <c r="AA10" s="77"/>
      <c r="AB10" s="77"/>
      <c r="AC10" s="78"/>
      <c r="AD10" s="85" t="s">
        <v>898</v>
      </c>
      <c r="AE10" s="85">
        <v>71</v>
      </c>
      <c r="AF10" s="85">
        <v>326</v>
      </c>
      <c r="AG10" s="85">
        <v>2489</v>
      </c>
      <c r="AH10" s="85">
        <v>7024</v>
      </c>
      <c r="AI10" s="85"/>
      <c r="AJ10" s="85" t="s">
        <v>1083</v>
      </c>
      <c r="AK10" s="85"/>
      <c r="AL10" s="85"/>
      <c r="AM10" s="85"/>
      <c r="AN10" s="87">
        <v>42915.912129629629</v>
      </c>
      <c r="AO10" s="88" t="s">
        <v>1332</v>
      </c>
      <c r="AP10" s="85" t="b">
        <v>1</v>
      </c>
      <c r="AQ10" s="85" t="b">
        <v>0</v>
      </c>
      <c r="AR10" s="85" t="b">
        <v>1</v>
      </c>
      <c r="AS10" s="85"/>
      <c r="AT10" s="85">
        <v>1</v>
      </c>
      <c r="AU10" s="85"/>
      <c r="AV10" s="85" t="b">
        <v>0</v>
      </c>
      <c r="AW10" s="85" t="s">
        <v>1488</v>
      </c>
      <c r="AX10" s="88" t="s">
        <v>1538</v>
      </c>
      <c r="AY10" s="85" t="s">
        <v>66</v>
      </c>
      <c r="AZ10" s="2"/>
      <c r="BA10" s="3"/>
      <c r="BB10" s="3"/>
      <c r="BC10" s="3"/>
      <c r="BD10" s="3"/>
    </row>
    <row r="11" spans="1:56" x14ac:dyDescent="0.3">
      <c r="A11" s="70" t="s">
        <v>253</v>
      </c>
      <c r="B11" s="71"/>
      <c r="C11" s="71"/>
      <c r="D11" s="72"/>
      <c r="E11" s="117"/>
      <c r="F11" s="108" t="s">
        <v>481</v>
      </c>
      <c r="G11" s="118"/>
      <c r="H11" s="75"/>
      <c r="I11" s="76"/>
      <c r="J11" s="119"/>
      <c r="K11" s="75" t="s">
        <v>3927</v>
      </c>
      <c r="L11" s="120"/>
      <c r="M11" s="80"/>
      <c r="N11" s="80"/>
      <c r="O11" s="81"/>
      <c r="P11" s="82"/>
      <c r="Q11" s="82"/>
      <c r="R11" s="92"/>
      <c r="S11" s="92"/>
      <c r="T11" s="92"/>
      <c r="U11" s="92"/>
      <c r="V11" s="52"/>
      <c r="W11" s="52"/>
      <c r="X11" s="52"/>
      <c r="Y11" s="52"/>
      <c r="Z11" s="51"/>
      <c r="AA11" s="77"/>
      <c r="AB11" s="77"/>
      <c r="AC11" s="78"/>
      <c r="AD11" s="85" t="s">
        <v>897</v>
      </c>
      <c r="AE11" s="85">
        <v>245</v>
      </c>
      <c r="AF11" s="85">
        <v>196</v>
      </c>
      <c r="AG11" s="85">
        <v>5590</v>
      </c>
      <c r="AH11" s="85">
        <v>18038</v>
      </c>
      <c r="AI11" s="85"/>
      <c r="AJ11" s="85"/>
      <c r="AK11" s="85" t="s">
        <v>797</v>
      </c>
      <c r="AL11" s="85"/>
      <c r="AM11" s="85"/>
      <c r="AN11" s="87">
        <v>40437.854421296295</v>
      </c>
      <c r="AO11" s="85"/>
      <c r="AP11" s="85" t="b">
        <v>1</v>
      </c>
      <c r="AQ11" s="85" t="b">
        <v>0</v>
      </c>
      <c r="AR11" s="85" t="b">
        <v>1</v>
      </c>
      <c r="AS11" s="85"/>
      <c r="AT11" s="85">
        <v>0</v>
      </c>
      <c r="AU11" s="88" t="s">
        <v>1461</v>
      </c>
      <c r="AV11" s="85" t="b">
        <v>0</v>
      </c>
      <c r="AW11" s="85" t="s">
        <v>1488</v>
      </c>
      <c r="AX11" s="88" t="s">
        <v>1537</v>
      </c>
      <c r="AY11" s="85" t="s">
        <v>66</v>
      </c>
      <c r="AZ11" s="2"/>
      <c r="BA11" s="3"/>
      <c r="BB11" s="3"/>
      <c r="BC11" s="3"/>
      <c r="BD11" s="3"/>
    </row>
    <row r="12" spans="1:56" x14ac:dyDescent="0.3">
      <c r="A12" s="70" t="s">
        <v>254</v>
      </c>
      <c r="B12" s="71"/>
      <c r="C12" s="71"/>
      <c r="D12" s="72"/>
      <c r="E12" s="117"/>
      <c r="F12" s="108" t="s">
        <v>482</v>
      </c>
      <c r="G12" s="118"/>
      <c r="H12" s="75"/>
      <c r="I12" s="76"/>
      <c r="J12" s="119"/>
      <c r="K12" s="75" t="s">
        <v>3928</v>
      </c>
      <c r="L12" s="120"/>
      <c r="M12" s="80"/>
      <c r="N12" s="80"/>
      <c r="O12" s="81"/>
      <c r="P12" s="82"/>
      <c r="Q12" s="82"/>
      <c r="R12" s="92"/>
      <c r="S12" s="92"/>
      <c r="T12" s="92"/>
      <c r="U12" s="92"/>
      <c r="V12" s="52"/>
      <c r="W12" s="52"/>
      <c r="X12" s="52"/>
      <c r="Y12" s="52"/>
      <c r="Z12" s="51"/>
      <c r="AA12" s="77"/>
      <c r="AB12" s="77"/>
      <c r="AC12" s="78"/>
      <c r="AD12" s="85" t="s">
        <v>899</v>
      </c>
      <c r="AE12" s="85">
        <v>142</v>
      </c>
      <c r="AF12" s="85">
        <v>158</v>
      </c>
      <c r="AG12" s="85">
        <v>914</v>
      </c>
      <c r="AH12" s="85">
        <v>3300</v>
      </c>
      <c r="AI12" s="85"/>
      <c r="AJ12" s="85" t="s">
        <v>1084</v>
      </c>
      <c r="AK12" s="85"/>
      <c r="AL12" s="85"/>
      <c r="AM12" s="85"/>
      <c r="AN12" s="87">
        <v>43680.745821759258</v>
      </c>
      <c r="AO12" s="88" t="s">
        <v>1333</v>
      </c>
      <c r="AP12" s="85" t="b">
        <v>1</v>
      </c>
      <c r="AQ12" s="85" t="b">
        <v>0</v>
      </c>
      <c r="AR12" s="85" t="b">
        <v>0</v>
      </c>
      <c r="AS12" s="85"/>
      <c r="AT12" s="85">
        <v>0</v>
      </c>
      <c r="AU12" s="85"/>
      <c r="AV12" s="85" t="b">
        <v>0</v>
      </c>
      <c r="AW12" s="85" t="s">
        <v>1488</v>
      </c>
      <c r="AX12" s="88" t="s">
        <v>1539</v>
      </c>
      <c r="AY12" s="85" t="s">
        <v>66</v>
      </c>
      <c r="AZ12" s="2"/>
      <c r="BA12" s="3"/>
      <c r="BB12" s="3"/>
      <c r="BC12" s="3"/>
      <c r="BD12" s="3"/>
    </row>
    <row r="13" spans="1:56" x14ac:dyDescent="0.3">
      <c r="A13" s="70" t="s">
        <v>416</v>
      </c>
      <c r="B13" s="71"/>
      <c r="C13" s="71"/>
      <c r="D13" s="72"/>
      <c r="E13" s="117"/>
      <c r="F13" s="108" t="s">
        <v>1484</v>
      </c>
      <c r="G13" s="118"/>
      <c r="H13" s="75"/>
      <c r="I13" s="76"/>
      <c r="J13" s="119"/>
      <c r="K13" s="75" t="s">
        <v>3929</v>
      </c>
      <c r="L13" s="120"/>
      <c r="M13" s="80"/>
      <c r="N13" s="80"/>
      <c r="O13" s="81"/>
      <c r="P13" s="82"/>
      <c r="Q13" s="82"/>
      <c r="R13" s="92"/>
      <c r="S13" s="92"/>
      <c r="T13" s="92"/>
      <c r="U13" s="92"/>
      <c r="V13" s="52"/>
      <c r="W13" s="52"/>
      <c r="X13" s="52"/>
      <c r="Y13" s="52"/>
      <c r="Z13" s="51"/>
      <c r="AA13" s="77"/>
      <c r="AB13" s="77"/>
      <c r="AC13" s="78"/>
      <c r="AD13" s="85" t="s">
        <v>3294</v>
      </c>
      <c r="AE13" s="85">
        <v>585</v>
      </c>
      <c r="AF13" s="85">
        <v>3075</v>
      </c>
      <c r="AG13" s="85">
        <v>6306</v>
      </c>
      <c r="AH13" s="85">
        <v>37220</v>
      </c>
      <c r="AI13" s="85"/>
      <c r="AJ13" s="85" t="s">
        <v>1081</v>
      </c>
      <c r="AK13" s="85" t="s">
        <v>1219</v>
      </c>
      <c r="AL13" s="85"/>
      <c r="AM13" s="85"/>
      <c r="AN13" s="87">
        <v>43498.340451388889</v>
      </c>
      <c r="AO13" s="88" t="s">
        <v>1330</v>
      </c>
      <c r="AP13" s="85" t="b">
        <v>0</v>
      </c>
      <c r="AQ13" s="85" t="b">
        <v>0</v>
      </c>
      <c r="AR13" s="85" t="b">
        <v>0</v>
      </c>
      <c r="AS13" s="85"/>
      <c r="AT13" s="85">
        <v>6</v>
      </c>
      <c r="AU13" s="88" t="s">
        <v>1461</v>
      </c>
      <c r="AV13" s="85" t="b">
        <v>0</v>
      </c>
      <c r="AW13" s="85" t="s">
        <v>1488</v>
      </c>
      <c r="AX13" s="88" t="s">
        <v>1533</v>
      </c>
      <c r="AY13" s="85" t="s">
        <v>66</v>
      </c>
      <c r="AZ13" s="2"/>
      <c r="BA13" s="3"/>
      <c r="BB13" s="3"/>
      <c r="BC13" s="3"/>
      <c r="BD13" s="3"/>
    </row>
    <row r="14" spans="1:56" x14ac:dyDescent="0.3">
      <c r="A14" s="70" t="s">
        <v>232</v>
      </c>
      <c r="B14" s="71"/>
      <c r="C14" s="71"/>
      <c r="D14" s="72"/>
      <c r="E14" s="117"/>
      <c r="F14" s="108" t="s">
        <v>461</v>
      </c>
      <c r="G14" s="118"/>
      <c r="H14" s="75"/>
      <c r="I14" s="76"/>
      <c r="J14" s="119"/>
      <c r="K14" s="75" t="s">
        <v>3930</v>
      </c>
      <c r="L14" s="120"/>
      <c r="M14" s="80"/>
      <c r="N14" s="80"/>
      <c r="O14" s="81"/>
      <c r="P14" s="82"/>
      <c r="Q14" s="82"/>
      <c r="R14" s="92"/>
      <c r="S14" s="92"/>
      <c r="T14" s="92"/>
      <c r="U14" s="92"/>
      <c r="V14" s="52"/>
      <c r="W14" s="52"/>
      <c r="X14" s="52"/>
      <c r="Y14" s="52"/>
      <c r="Z14" s="51"/>
      <c r="AA14" s="77"/>
      <c r="AB14" s="77"/>
      <c r="AC14" s="78"/>
      <c r="AD14" s="85" t="s">
        <v>874</v>
      </c>
      <c r="AE14" s="85">
        <v>828</v>
      </c>
      <c r="AF14" s="85">
        <v>167</v>
      </c>
      <c r="AG14" s="85">
        <v>1890</v>
      </c>
      <c r="AH14" s="85">
        <v>10023</v>
      </c>
      <c r="AI14" s="85"/>
      <c r="AJ14" s="85"/>
      <c r="AK14" s="85" t="s">
        <v>797</v>
      </c>
      <c r="AL14" s="88" t="s">
        <v>1274</v>
      </c>
      <c r="AM14" s="85"/>
      <c r="AN14" s="87">
        <v>42977.607893518521</v>
      </c>
      <c r="AO14" s="85"/>
      <c r="AP14" s="85" t="b">
        <v>1</v>
      </c>
      <c r="AQ14" s="85" t="b">
        <v>0</v>
      </c>
      <c r="AR14" s="85" t="b">
        <v>0</v>
      </c>
      <c r="AS14" s="85"/>
      <c r="AT14" s="85">
        <v>0</v>
      </c>
      <c r="AU14" s="85"/>
      <c r="AV14" s="85" t="b">
        <v>0</v>
      </c>
      <c r="AW14" s="85" t="s">
        <v>1488</v>
      </c>
      <c r="AX14" s="88" t="s">
        <v>1513</v>
      </c>
      <c r="AY14" s="85" t="s">
        <v>66</v>
      </c>
      <c r="AZ14" s="2"/>
      <c r="BA14" s="3"/>
      <c r="BB14" s="3"/>
      <c r="BC14" s="3"/>
      <c r="BD14" s="3"/>
    </row>
    <row r="15" spans="1:56" x14ac:dyDescent="0.3">
      <c r="A15" s="70" t="s">
        <v>1724</v>
      </c>
      <c r="B15" s="71"/>
      <c r="C15" s="71"/>
      <c r="D15" s="72"/>
      <c r="E15" s="117"/>
      <c r="F15" s="108" t="s">
        <v>1991</v>
      </c>
      <c r="G15" s="118"/>
      <c r="H15" s="75"/>
      <c r="I15" s="76"/>
      <c r="J15" s="119"/>
      <c r="K15" s="75" t="s">
        <v>3931</v>
      </c>
      <c r="L15" s="120"/>
      <c r="M15" s="80"/>
      <c r="N15" s="80"/>
      <c r="O15" s="81"/>
      <c r="P15" s="82"/>
      <c r="Q15" s="82"/>
      <c r="R15" s="92"/>
      <c r="S15" s="92"/>
      <c r="T15" s="92"/>
      <c r="U15" s="92"/>
      <c r="V15" s="52"/>
      <c r="W15" s="52"/>
      <c r="X15" s="52"/>
      <c r="Y15" s="52"/>
      <c r="Z15" s="51"/>
      <c r="AA15" s="77"/>
      <c r="AB15" s="77"/>
      <c r="AC15" s="78"/>
      <c r="AD15" s="85" t="s">
        <v>3295</v>
      </c>
      <c r="AE15" s="85">
        <v>77</v>
      </c>
      <c r="AF15" s="85">
        <v>62</v>
      </c>
      <c r="AG15" s="85">
        <v>258</v>
      </c>
      <c r="AH15" s="85">
        <v>108</v>
      </c>
      <c r="AI15" s="85"/>
      <c r="AJ15" s="85" t="s">
        <v>3448</v>
      </c>
      <c r="AK15" s="85"/>
      <c r="AL15" s="85"/>
      <c r="AM15" s="85"/>
      <c r="AN15" s="87">
        <v>43701.823217592595</v>
      </c>
      <c r="AO15" s="88" t="s">
        <v>3623</v>
      </c>
      <c r="AP15" s="85" t="b">
        <v>1</v>
      </c>
      <c r="AQ15" s="85" t="b">
        <v>0</v>
      </c>
      <c r="AR15" s="85" t="b">
        <v>0</v>
      </c>
      <c r="AS15" s="85"/>
      <c r="AT15" s="85">
        <v>0</v>
      </c>
      <c r="AU15" s="85"/>
      <c r="AV15" s="85" t="b">
        <v>0</v>
      </c>
      <c r="AW15" s="85" t="s">
        <v>1488</v>
      </c>
      <c r="AX15" s="88" t="s">
        <v>3761</v>
      </c>
      <c r="AY15" s="85" t="s">
        <v>66</v>
      </c>
      <c r="AZ15" s="2"/>
      <c r="BA15" s="3"/>
      <c r="BB15" s="3"/>
      <c r="BC15" s="3"/>
      <c r="BD15" s="3"/>
    </row>
    <row r="16" spans="1:56" x14ac:dyDescent="0.3">
      <c r="A16" s="70" t="s">
        <v>364</v>
      </c>
      <c r="B16" s="71"/>
      <c r="C16" s="71"/>
      <c r="D16" s="72"/>
      <c r="E16" s="117"/>
      <c r="F16" s="108" t="s">
        <v>588</v>
      </c>
      <c r="G16" s="118"/>
      <c r="H16" s="75"/>
      <c r="I16" s="76"/>
      <c r="J16" s="119"/>
      <c r="K16" s="75" t="s">
        <v>3932</v>
      </c>
      <c r="L16" s="120"/>
      <c r="M16" s="80"/>
      <c r="N16" s="80"/>
      <c r="O16" s="81"/>
      <c r="P16" s="82"/>
      <c r="Q16" s="82"/>
      <c r="R16" s="92"/>
      <c r="S16" s="92"/>
      <c r="T16" s="92"/>
      <c r="U16" s="92"/>
      <c r="V16" s="52"/>
      <c r="W16" s="52"/>
      <c r="X16" s="52"/>
      <c r="Y16" s="52"/>
      <c r="Z16" s="51"/>
      <c r="AA16" s="77"/>
      <c r="AB16" s="77"/>
      <c r="AC16" s="78"/>
      <c r="AD16" s="85" t="s">
        <v>1012</v>
      </c>
      <c r="AE16" s="85">
        <v>67</v>
      </c>
      <c r="AF16" s="85">
        <v>192</v>
      </c>
      <c r="AG16" s="85">
        <v>1982</v>
      </c>
      <c r="AH16" s="85">
        <v>5120</v>
      </c>
      <c r="AI16" s="85"/>
      <c r="AJ16" s="85" t="s">
        <v>1177</v>
      </c>
      <c r="AK16" s="85"/>
      <c r="AL16" s="85"/>
      <c r="AM16" s="85"/>
      <c r="AN16" s="87">
        <v>42546.920312499999</v>
      </c>
      <c r="AO16" s="88" t="s">
        <v>1434</v>
      </c>
      <c r="AP16" s="85" t="b">
        <v>1</v>
      </c>
      <c r="AQ16" s="85" t="b">
        <v>0</v>
      </c>
      <c r="AR16" s="85" t="b">
        <v>0</v>
      </c>
      <c r="AS16" s="85"/>
      <c r="AT16" s="85">
        <v>0</v>
      </c>
      <c r="AU16" s="85"/>
      <c r="AV16" s="85" t="b">
        <v>0</v>
      </c>
      <c r="AW16" s="85" t="s">
        <v>1488</v>
      </c>
      <c r="AX16" s="88" t="s">
        <v>1657</v>
      </c>
      <c r="AY16" s="85" t="s">
        <v>66</v>
      </c>
      <c r="AZ16" s="2"/>
      <c r="BA16" s="3"/>
      <c r="BB16" s="3"/>
      <c r="BC16" s="3"/>
      <c r="BD16" s="3"/>
    </row>
    <row r="17" spans="1:56" x14ac:dyDescent="0.3">
      <c r="A17" s="70" t="s">
        <v>319</v>
      </c>
      <c r="B17" s="71"/>
      <c r="C17" s="71"/>
      <c r="D17" s="72"/>
      <c r="E17" s="117"/>
      <c r="F17" s="108" t="s">
        <v>545</v>
      </c>
      <c r="G17" s="118"/>
      <c r="H17" s="75"/>
      <c r="I17" s="76"/>
      <c r="J17" s="119"/>
      <c r="K17" s="75" t="s">
        <v>3933</v>
      </c>
      <c r="L17" s="120"/>
      <c r="M17" s="80"/>
      <c r="N17" s="80"/>
      <c r="O17" s="81"/>
      <c r="P17" s="82"/>
      <c r="Q17" s="82"/>
      <c r="R17" s="92"/>
      <c r="S17" s="92"/>
      <c r="T17" s="92"/>
      <c r="U17" s="92"/>
      <c r="V17" s="52"/>
      <c r="W17" s="52"/>
      <c r="X17" s="52"/>
      <c r="Y17" s="52"/>
      <c r="Z17" s="51"/>
      <c r="AA17" s="77"/>
      <c r="AB17" s="77"/>
      <c r="AC17" s="78"/>
      <c r="AD17" s="85" t="s">
        <v>902</v>
      </c>
      <c r="AE17" s="85">
        <v>700</v>
      </c>
      <c r="AF17" s="85">
        <v>1031</v>
      </c>
      <c r="AG17" s="85">
        <v>38780</v>
      </c>
      <c r="AH17" s="85">
        <v>811</v>
      </c>
      <c r="AI17" s="85"/>
      <c r="AJ17" s="85" t="s">
        <v>1088</v>
      </c>
      <c r="AK17" s="85" t="s">
        <v>797</v>
      </c>
      <c r="AL17" s="85"/>
      <c r="AM17" s="85"/>
      <c r="AN17" s="87">
        <v>40591.244305555556</v>
      </c>
      <c r="AO17" s="88" t="s">
        <v>1337</v>
      </c>
      <c r="AP17" s="85" t="b">
        <v>0</v>
      </c>
      <c r="AQ17" s="85" t="b">
        <v>0</v>
      </c>
      <c r="AR17" s="85" t="b">
        <v>1</v>
      </c>
      <c r="AS17" s="85"/>
      <c r="AT17" s="85">
        <v>10</v>
      </c>
      <c r="AU17" s="88" t="s">
        <v>1468</v>
      </c>
      <c r="AV17" s="85" t="b">
        <v>0</v>
      </c>
      <c r="AW17" s="85" t="s">
        <v>1488</v>
      </c>
      <c r="AX17" s="88" t="s">
        <v>1543</v>
      </c>
      <c r="AY17" s="85" t="s">
        <v>66</v>
      </c>
      <c r="AZ17" s="2"/>
      <c r="BA17" s="3"/>
      <c r="BB17" s="3"/>
      <c r="BC17" s="3"/>
      <c r="BD17" s="3"/>
    </row>
    <row r="18" spans="1:56" x14ac:dyDescent="0.3">
      <c r="A18" s="70" t="s">
        <v>1725</v>
      </c>
      <c r="B18" s="71"/>
      <c r="C18" s="71"/>
      <c r="D18" s="72"/>
      <c r="E18" s="117"/>
      <c r="F18" s="108" t="s">
        <v>1992</v>
      </c>
      <c r="G18" s="118"/>
      <c r="H18" s="75"/>
      <c r="I18" s="76"/>
      <c r="J18" s="119"/>
      <c r="K18" s="75" t="s">
        <v>3934</v>
      </c>
      <c r="L18" s="120"/>
      <c r="M18" s="80"/>
      <c r="N18" s="80"/>
      <c r="O18" s="81"/>
      <c r="P18" s="82"/>
      <c r="Q18" s="82"/>
      <c r="R18" s="92"/>
      <c r="S18" s="92"/>
      <c r="T18" s="92"/>
      <c r="U18" s="92"/>
      <c r="V18" s="52"/>
      <c r="W18" s="52"/>
      <c r="X18" s="52"/>
      <c r="Y18" s="52"/>
      <c r="Z18" s="51"/>
      <c r="AA18" s="77"/>
      <c r="AB18" s="77"/>
      <c r="AC18" s="78"/>
      <c r="AD18" s="85" t="s">
        <v>3296</v>
      </c>
      <c r="AE18" s="85">
        <v>612</v>
      </c>
      <c r="AF18" s="85">
        <v>645</v>
      </c>
      <c r="AG18" s="85">
        <v>38705</v>
      </c>
      <c r="AH18" s="85">
        <v>22738</v>
      </c>
      <c r="AI18" s="85"/>
      <c r="AJ18" s="85" t="s">
        <v>3449</v>
      </c>
      <c r="AK18" s="85"/>
      <c r="AL18" s="88" t="s">
        <v>3597</v>
      </c>
      <c r="AM18" s="85"/>
      <c r="AN18" s="87">
        <v>40614.510995370372</v>
      </c>
      <c r="AO18" s="88" t="s">
        <v>3624</v>
      </c>
      <c r="AP18" s="85" t="b">
        <v>0</v>
      </c>
      <c r="AQ18" s="85" t="b">
        <v>0</v>
      </c>
      <c r="AR18" s="85" t="b">
        <v>1</v>
      </c>
      <c r="AS18" s="85"/>
      <c r="AT18" s="85">
        <v>0</v>
      </c>
      <c r="AU18" s="88" t="s">
        <v>1461</v>
      </c>
      <c r="AV18" s="85" t="b">
        <v>0</v>
      </c>
      <c r="AW18" s="85" t="s">
        <v>1488</v>
      </c>
      <c r="AX18" s="88" t="s">
        <v>3762</v>
      </c>
      <c r="AY18" s="85" t="s">
        <v>66</v>
      </c>
      <c r="AZ18" s="2"/>
      <c r="BA18" s="3"/>
      <c r="BB18" s="3"/>
      <c r="BC18" s="3"/>
      <c r="BD18" s="3"/>
    </row>
    <row r="19" spans="1:56" x14ac:dyDescent="0.3">
      <c r="A19" s="70" t="s">
        <v>1726</v>
      </c>
      <c r="B19" s="71"/>
      <c r="C19" s="71"/>
      <c r="D19" s="72"/>
      <c r="E19" s="117"/>
      <c r="F19" s="108" t="s">
        <v>1993</v>
      </c>
      <c r="G19" s="118"/>
      <c r="H19" s="75"/>
      <c r="I19" s="76"/>
      <c r="J19" s="119"/>
      <c r="K19" s="75" t="s">
        <v>3935</v>
      </c>
      <c r="L19" s="120"/>
      <c r="M19" s="80"/>
      <c r="N19" s="80"/>
      <c r="O19" s="81"/>
      <c r="P19" s="82"/>
      <c r="Q19" s="82"/>
      <c r="R19" s="92"/>
      <c r="S19" s="92"/>
      <c r="T19" s="92"/>
      <c r="U19" s="92"/>
      <c r="V19" s="52"/>
      <c r="W19" s="52"/>
      <c r="X19" s="52"/>
      <c r="Y19" s="52"/>
      <c r="Z19" s="51"/>
      <c r="AA19" s="77"/>
      <c r="AB19" s="77"/>
      <c r="AC19" s="78"/>
      <c r="AD19" s="85" t="s">
        <v>3297</v>
      </c>
      <c r="AE19" s="85">
        <v>548</v>
      </c>
      <c r="AF19" s="85">
        <v>212</v>
      </c>
      <c r="AG19" s="85">
        <v>4807</v>
      </c>
      <c r="AH19" s="85">
        <v>262</v>
      </c>
      <c r="AI19" s="85"/>
      <c r="AJ19" s="85" t="s">
        <v>3450</v>
      </c>
      <c r="AK19" s="85" t="s">
        <v>3560</v>
      </c>
      <c r="AL19" s="88" t="s">
        <v>3598</v>
      </c>
      <c r="AM19" s="85"/>
      <c r="AN19" s="87">
        <v>41938.609143518515</v>
      </c>
      <c r="AO19" s="88" t="s">
        <v>3625</v>
      </c>
      <c r="AP19" s="85" t="b">
        <v>0</v>
      </c>
      <c r="AQ19" s="85" t="b">
        <v>0</v>
      </c>
      <c r="AR19" s="85" t="b">
        <v>1</v>
      </c>
      <c r="AS19" s="85"/>
      <c r="AT19" s="85">
        <v>1</v>
      </c>
      <c r="AU19" s="88" t="s">
        <v>1467</v>
      </c>
      <c r="AV19" s="85" t="b">
        <v>0</v>
      </c>
      <c r="AW19" s="85" t="s">
        <v>1488</v>
      </c>
      <c r="AX19" s="88" t="s">
        <v>3763</v>
      </c>
      <c r="AY19" s="85" t="s">
        <v>66</v>
      </c>
      <c r="AZ19" s="2"/>
      <c r="BA19" s="3"/>
      <c r="BB19" s="3"/>
      <c r="BC19" s="3"/>
      <c r="BD19" s="3"/>
    </row>
    <row r="20" spans="1:56" x14ac:dyDescent="0.3">
      <c r="A20" s="70" t="s">
        <v>267</v>
      </c>
      <c r="B20" s="71"/>
      <c r="C20" s="71"/>
      <c r="D20" s="72"/>
      <c r="E20" s="117"/>
      <c r="F20" s="108" t="s">
        <v>495</v>
      </c>
      <c r="G20" s="118"/>
      <c r="H20" s="75"/>
      <c r="I20" s="76"/>
      <c r="J20" s="119"/>
      <c r="K20" s="75" t="s">
        <v>3936</v>
      </c>
      <c r="L20" s="120"/>
      <c r="M20" s="80"/>
      <c r="N20" s="80"/>
      <c r="O20" s="81"/>
      <c r="P20" s="82"/>
      <c r="Q20" s="82"/>
      <c r="R20" s="92"/>
      <c r="S20" s="92"/>
      <c r="T20" s="92"/>
      <c r="U20" s="92"/>
      <c r="V20" s="52"/>
      <c r="W20" s="52"/>
      <c r="X20" s="52"/>
      <c r="Y20" s="52"/>
      <c r="Z20" s="51"/>
      <c r="AA20" s="77"/>
      <c r="AB20" s="77"/>
      <c r="AC20" s="78"/>
      <c r="AD20" s="85" t="s">
        <v>852</v>
      </c>
      <c r="AE20" s="85">
        <v>194</v>
      </c>
      <c r="AF20" s="85">
        <v>389</v>
      </c>
      <c r="AG20" s="85">
        <v>12707</v>
      </c>
      <c r="AH20" s="85">
        <v>1654</v>
      </c>
      <c r="AI20" s="85"/>
      <c r="AJ20" s="85" t="s">
        <v>1095</v>
      </c>
      <c r="AK20" s="85" t="s">
        <v>1203</v>
      </c>
      <c r="AL20" s="85"/>
      <c r="AM20" s="85"/>
      <c r="AN20" s="87">
        <v>42897.387453703705</v>
      </c>
      <c r="AO20" s="88" t="s">
        <v>1346</v>
      </c>
      <c r="AP20" s="85" t="b">
        <v>1</v>
      </c>
      <c r="AQ20" s="85" t="b">
        <v>0</v>
      </c>
      <c r="AR20" s="85" t="b">
        <v>1</v>
      </c>
      <c r="AS20" s="85"/>
      <c r="AT20" s="85">
        <v>2</v>
      </c>
      <c r="AU20" s="85"/>
      <c r="AV20" s="85" t="b">
        <v>0</v>
      </c>
      <c r="AW20" s="85" t="s">
        <v>1488</v>
      </c>
      <c r="AX20" s="88" t="s">
        <v>1554</v>
      </c>
      <c r="AY20" s="85" t="s">
        <v>66</v>
      </c>
      <c r="AZ20" s="2"/>
      <c r="BA20" s="3"/>
      <c r="BB20" s="3"/>
      <c r="BC20" s="3"/>
      <c r="BD20" s="3"/>
    </row>
    <row r="21" spans="1:56" x14ac:dyDescent="0.3">
      <c r="A21" s="70" t="s">
        <v>265</v>
      </c>
      <c r="B21" s="71"/>
      <c r="C21" s="71"/>
      <c r="D21" s="72"/>
      <c r="E21" s="117"/>
      <c r="F21" s="108" t="s">
        <v>493</v>
      </c>
      <c r="G21" s="118"/>
      <c r="H21" s="75"/>
      <c r="I21" s="76"/>
      <c r="J21" s="119"/>
      <c r="K21" s="75" t="s">
        <v>3937</v>
      </c>
      <c r="L21" s="120"/>
      <c r="M21" s="80"/>
      <c r="N21" s="80"/>
      <c r="O21" s="81"/>
      <c r="P21" s="82"/>
      <c r="Q21" s="82"/>
      <c r="R21" s="92"/>
      <c r="S21" s="92"/>
      <c r="T21" s="92"/>
      <c r="U21" s="92"/>
      <c r="V21" s="52"/>
      <c r="W21" s="52"/>
      <c r="X21" s="52"/>
      <c r="Y21" s="52"/>
      <c r="Z21" s="51"/>
      <c r="AA21" s="77"/>
      <c r="AB21" s="77"/>
      <c r="AC21" s="78"/>
      <c r="AD21" s="85" t="s">
        <v>912</v>
      </c>
      <c r="AE21" s="85">
        <v>231</v>
      </c>
      <c r="AF21" s="85">
        <v>174</v>
      </c>
      <c r="AG21" s="85">
        <v>3286</v>
      </c>
      <c r="AH21" s="85">
        <v>1215</v>
      </c>
      <c r="AI21" s="85"/>
      <c r="AJ21" s="85" t="s">
        <v>1093</v>
      </c>
      <c r="AK21" s="85" t="s">
        <v>1228</v>
      </c>
      <c r="AL21" s="88" t="s">
        <v>1281</v>
      </c>
      <c r="AM21" s="85"/>
      <c r="AN21" s="87">
        <v>40833.253310185188</v>
      </c>
      <c r="AO21" s="88" t="s">
        <v>1345</v>
      </c>
      <c r="AP21" s="85" t="b">
        <v>0</v>
      </c>
      <c r="AQ21" s="85" t="b">
        <v>0</v>
      </c>
      <c r="AR21" s="85" t="b">
        <v>1</v>
      </c>
      <c r="AS21" s="85"/>
      <c r="AT21" s="85">
        <v>2</v>
      </c>
      <c r="AU21" s="88" t="s">
        <v>1463</v>
      </c>
      <c r="AV21" s="85" t="b">
        <v>0</v>
      </c>
      <c r="AW21" s="85" t="s">
        <v>1488</v>
      </c>
      <c r="AX21" s="88" t="s">
        <v>1552</v>
      </c>
      <c r="AY21" s="85" t="s">
        <v>66</v>
      </c>
      <c r="AZ21" s="2"/>
      <c r="BA21" s="3"/>
      <c r="BB21" s="3"/>
      <c r="BC21" s="3"/>
      <c r="BD21" s="3"/>
    </row>
    <row r="22" spans="1:56" x14ac:dyDescent="0.3">
      <c r="A22" s="70" t="s">
        <v>331</v>
      </c>
      <c r="B22" s="71"/>
      <c r="C22" s="71"/>
      <c r="D22" s="72"/>
      <c r="E22" s="117"/>
      <c r="F22" s="108" t="s">
        <v>557</v>
      </c>
      <c r="G22" s="118"/>
      <c r="H22" s="75"/>
      <c r="I22" s="76"/>
      <c r="J22" s="119"/>
      <c r="K22" s="75" t="s">
        <v>3938</v>
      </c>
      <c r="L22" s="120"/>
      <c r="M22" s="80"/>
      <c r="N22" s="80"/>
      <c r="O22" s="81"/>
      <c r="P22" s="82"/>
      <c r="Q22" s="82"/>
      <c r="R22" s="92"/>
      <c r="S22" s="92"/>
      <c r="T22" s="92"/>
      <c r="U22" s="92"/>
      <c r="V22" s="52"/>
      <c r="W22" s="52"/>
      <c r="X22" s="52"/>
      <c r="Y22" s="52"/>
      <c r="Z22" s="51"/>
      <c r="AA22" s="77"/>
      <c r="AB22" s="77"/>
      <c r="AC22" s="78"/>
      <c r="AD22" s="85" t="s">
        <v>982</v>
      </c>
      <c r="AE22" s="85">
        <v>286</v>
      </c>
      <c r="AF22" s="85">
        <v>666</v>
      </c>
      <c r="AG22" s="85">
        <v>72204</v>
      </c>
      <c r="AH22" s="85">
        <v>85154</v>
      </c>
      <c r="AI22" s="85"/>
      <c r="AJ22" s="85" t="s">
        <v>1155</v>
      </c>
      <c r="AK22" s="85" t="s">
        <v>1253</v>
      </c>
      <c r="AL22" s="88" t="s">
        <v>1290</v>
      </c>
      <c r="AM22" s="85"/>
      <c r="AN22" s="87">
        <v>41882.492569444446</v>
      </c>
      <c r="AO22" s="88" t="s">
        <v>1409</v>
      </c>
      <c r="AP22" s="85" t="b">
        <v>0</v>
      </c>
      <c r="AQ22" s="85" t="b">
        <v>0</v>
      </c>
      <c r="AR22" s="85" t="b">
        <v>1</v>
      </c>
      <c r="AS22" s="85"/>
      <c r="AT22" s="85">
        <v>36</v>
      </c>
      <c r="AU22" s="88" t="s">
        <v>1461</v>
      </c>
      <c r="AV22" s="85" t="b">
        <v>0</v>
      </c>
      <c r="AW22" s="85" t="s">
        <v>1488</v>
      </c>
      <c r="AX22" s="88" t="s">
        <v>1626</v>
      </c>
      <c r="AY22" s="85" t="s">
        <v>66</v>
      </c>
      <c r="AZ22" s="2"/>
      <c r="BA22" s="3"/>
      <c r="BB22" s="3"/>
      <c r="BC22" s="3"/>
      <c r="BD22" s="3"/>
    </row>
    <row r="23" spans="1:56" x14ac:dyDescent="0.3">
      <c r="A23" s="70" t="s">
        <v>1727</v>
      </c>
      <c r="B23" s="71"/>
      <c r="C23" s="71"/>
      <c r="D23" s="72"/>
      <c r="E23" s="117"/>
      <c r="F23" s="108" t="s">
        <v>1994</v>
      </c>
      <c r="G23" s="118"/>
      <c r="H23" s="75"/>
      <c r="I23" s="76"/>
      <c r="J23" s="119"/>
      <c r="K23" s="75" t="s">
        <v>3939</v>
      </c>
      <c r="L23" s="120"/>
      <c r="M23" s="80"/>
      <c r="N23" s="80"/>
      <c r="O23" s="81"/>
      <c r="P23" s="82"/>
      <c r="Q23" s="82"/>
      <c r="R23" s="92"/>
      <c r="S23" s="92"/>
      <c r="T23" s="92"/>
      <c r="U23" s="92"/>
      <c r="V23" s="52"/>
      <c r="W23" s="52"/>
      <c r="X23" s="52"/>
      <c r="Y23" s="52"/>
      <c r="Z23" s="51"/>
      <c r="AA23" s="77"/>
      <c r="AB23" s="77"/>
      <c r="AC23" s="78"/>
      <c r="AD23" s="85" t="s">
        <v>3298</v>
      </c>
      <c r="AE23" s="85">
        <v>230</v>
      </c>
      <c r="AF23" s="85">
        <v>708</v>
      </c>
      <c r="AG23" s="85">
        <v>2080</v>
      </c>
      <c r="AH23" s="85">
        <v>1669</v>
      </c>
      <c r="AI23" s="85"/>
      <c r="AJ23" s="85" t="s">
        <v>3451</v>
      </c>
      <c r="AK23" s="85" t="s">
        <v>803</v>
      </c>
      <c r="AL23" s="85"/>
      <c r="AM23" s="85"/>
      <c r="AN23" s="87">
        <v>41760.218217592592</v>
      </c>
      <c r="AO23" s="85"/>
      <c r="AP23" s="85" t="b">
        <v>1</v>
      </c>
      <c r="AQ23" s="85" t="b">
        <v>0</v>
      </c>
      <c r="AR23" s="85" t="b">
        <v>0</v>
      </c>
      <c r="AS23" s="85"/>
      <c r="AT23" s="85">
        <v>5</v>
      </c>
      <c r="AU23" s="88" t="s">
        <v>1461</v>
      </c>
      <c r="AV23" s="85" t="b">
        <v>0</v>
      </c>
      <c r="AW23" s="85" t="s">
        <v>1488</v>
      </c>
      <c r="AX23" s="88" t="s">
        <v>3764</v>
      </c>
      <c r="AY23" s="85" t="s">
        <v>66</v>
      </c>
      <c r="AZ23" s="2"/>
      <c r="BA23" s="3"/>
      <c r="BB23" s="3"/>
      <c r="BC23" s="3"/>
      <c r="BD23" s="3"/>
    </row>
    <row r="24" spans="1:56" x14ac:dyDescent="0.3">
      <c r="A24" s="70" t="s">
        <v>407</v>
      </c>
      <c r="B24" s="71"/>
      <c r="C24" s="71"/>
      <c r="D24" s="72"/>
      <c r="E24" s="117"/>
      <c r="F24" s="108" t="s">
        <v>629</v>
      </c>
      <c r="G24" s="118"/>
      <c r="H24" s="75"/>
      <c r="I24" s="76"/>
      <c r="J24" s="119"/>
      <c r="K24" s="75" t="s">
        <v>3940</v>
      </c>
      <c r="L24" s="120"/>
      <c r="M24" s="80"/>
      <c r="N24" s="80"/>
      <c r="O24" s="81"/>
      <c r="P24" s="82"/>
      <c r="Q24" s="82"/>
      <c r="R24" s="92"/>
      <c r="S24" s="92"/>
      <c r="T24" s="92"/>
      <c r="U24" s="92"/>
      <c r="V24" s="52"/>
      <c r="W24" s="52"/>
      <c r="X24" s="52"/>
      <c r="Y24" s="52"/>
      <c r="Z24" s="51"/>
      <c r="AA24" s="77"/>
      <c r="AB24" s="77"/>
      <c r="AC24" s="78"/>
      <c r="AD24" s="85" t="s">
        <v>911</v>
      </c>
      <c r="AE24" s="85">
        <v>2</v>
      </c>
      <c r="AF24" s="85">
        <v>760</v>
      </c>
      <c r="AG24" s="85">
        <v>11853</v>
      </c>
      <c r="AH24" s="85">
        <v>5693</v>
      </c>
      <c r="AI24" s="85"/>
      <c r="AJ24" s="85" t="s">
        <v>1136</v>
      </c>
      <c r="AK24" s="85"/>
      <c r="AL24" s="85"/>
      <c r="AM24" s="85"/>
      <c r="AN24" s="87">
        <v>40722.934328703705</v>
      </c>
      <c r="AO24" s="85"/>
      <c r="AP24" s="85" t="b">
        <v>0</v>
      </c>
      <c r="AQ24" s="85" t="b">
        <v>0</v>
      </c>
      <c r="AR24" s="85" t="b">
        <v>1</v>
      </c>
      <c r="AS24" s="85"/>
      <c r="AT24" s="85">
        <v>3</v>
      </c>
      <c r="AU24" s="88" t="s">
        <v>1471</v>
      </c>
      <c r="AV24" s="85" t="b">
        <v>0</v>
      </c>
      <c r="AW24" s="85" t="s">
        <v>1488</v>
      </c>
      <c r="AX24" s="88" t="s">
        <v>1603</v>
      </c>
      <c r="AY24" s="85" t="s">
        <v>66</v>
      </c>
      <c r="AZ24" s="2"/>
      <c r="BA24" s="3"/>
      <c r="BB24" s="3"/>
      <c r="BC24" s="3"/>
      <c r="BD24" s="3"/>
    </row>
    <row r="25" spans="1:56" x14ac:dyDescent="0.3">
      <c r="A25" s="70" t="s">
        <v>272</v>
      </c>
      <c r="B25" s="71"/>
      <c r="C25" s="71"/>
      <c r="D25" s="72"/>
      <c r="E25" s="117"/>
      <c r="F25" s="108" t="s">
        <v>500</v>
      </c>
      <c r="G25" s="118"/>
      <c r="H25" s="75"/>
      <c r="I25" s="76"/>
      <c r="J25" s="119"/>
      <c r="K25" s="75" t="s">
        <v>1694</v>
      </c>
      <c r="L25" s="120"/>
      <c r="M25" s="80"/>
      <c r="N25" s="80"/>
      <c r="O25" s="81"/>
      <c r="P25" s="82"/>
      <c r="Q25" s="82"/>
      <c r="R25" s="92"/>
      <c r="S25" s="92"/>
      <c r="T25" s="92"/>
      <c r="U25" s="92"/>
      <c r="V25" s="52"/>
      <c r="W25" s="52"/>
      <c r="X25" s="52"/>
      <c r="Y25" s="52"/>
      <c r="Z25" s="51"/>
      <c r="AA25" s="77"/>
      <c r="AB25" s="77"/>
      <c r="AC25" s="78"/>
      <c r="AD25" s="85" t="s">
        <v>920</v>
      </c>
      <c r="AE25" s="85">
        <v>382</v>
      </c>
      <c r="AF25" s="85">
        <v>45</v>
      </c>
      <c r="AG25" s="85">
        <v>1392</v>
      </c>
      <c r="AH25" s="85">
        <v>524</v>
      </c>
      <c r="AI25" s="85"/>
      <c r="AJ25" s="85" t="s">
        <v>1102</v>
      </c>
      <c r="AK25" s="85" t="s">
        <v>1232</v>
      </c>
      <c r="AL25" s="85"/>
      <c r="AM25" s="85"/>
      <c r="AN25" s="87">
        <v>43717.062916666669</v>
      </c>
      <c r="AO25" s="88" t="s">
        <v>1353</v>
      </c>
      <c r="AP25" s="85" t="b">
        <v>1</v>
      </c>
      <c r="AQ25" s="85" t="b">
        <v>0</v>
      </c>
      <c r="AR25" s="85" t="b">
        <v>0</v>
      </c>
      <c r="AS25" s="85"/>
      <c r="AT25" s="85">
        <v>0</v>
      </c>
      <c r="AU25" s="85"/>
      <c r="AV25" s="85" t="b">
        <v>0</v>
      </c>
      <c r="AW25" s="85" t="s">
        <v>1488</v>
      </c>
      <c r="AX25" s="88" t="s">
        <v>1561</v>
      </c>
      <c r="AY25" s="85" t="s">
        <v>66</v>
      </c>
      <c r="AZ25" s="2"/>
      <c r="BA25" s="3"/>
      <c r="BB25" s="3"/>
      <c r="BC25" s="3"/>
      <c r="BD25" s="3"/>
    </row>
    <row r="26" spans="1:56" x14ac:dyDescent="0.3">
      <c r="A26" s="70" t="s">
        <v>274</v>
      </c>
      <c r="B26" s="71"/>
      <c r="C26" s="71"/>
      <c r="D26" s="72"/>
      <c r="E26" s="117"/>
      <c r="F26" s="108" t="s">
        <v>502</v>
      </c>
      <c r="G26" s="118"/>
      <c r="H26" s="75"/>
      <c r="I26" s="76"/>
      <c r="J26" s="119"/>
      <c r="K26" s="75" t="s">
        <v>1695</v>
      </c>
      <c r="L26" s="120"/>
      <c r="M26" s="80"/>
      <c r="N26" s="80"/>
      <c r="O26" s="81"/>
      <c r="P26" s="82"/>
      <c r="Q26" s="82"/>
      <c r="R26" s="92"/>
      <c r="S26" s="92"/>
      <c r="T26" s="92"/>
      <c r="U26" s="92"/>
      <c r="V26" s="52"/>
      <c r="W26" s="52"/>
      <c r="X26" s="52"/>
      <c r="Y26" s="52"/>
      <c r="Z26" s="51"/>
      <c r="AA26" s="77"/>
      <c r="AB26" s="77"/>
      <c r="AC26" s="78"/>
      <c r="AD26" s="85" t="s">
        <v>921</v>
      </c>
      <c r="AE26" s="85">
        <v>343</v>
      </c>
      <c r="AF26" s="85">
        <v>188</v>
      </c>
      <c r="AG26" s="85">
        <v>9451</v>
      </c>
      <c r="AH26" s="85">
        <v>7490</v>
      </c>
      <c r="AI26" s="85"/>
      <c r="AJ26" s="85" t="s">
        <v>1103</v>
      </c>
      <c r="AK26" s="85" t="s">
        <v>1233</v>
      </c>
      <c r="AL26" s="88" t="s">
        <v>1282</v>
      </c>
      <c r="AM26" s="85"/>
      <c r="AN26" s="87">
        <v>43355.742476851854</v>
      </c>
      <c r="AO26" s="88" t="s">
        <v>1354</v>
      </c>
      <c r="AP26" s="85" t="b">
        <v>0</v>
      </c>
      <c r="AQ26" s="85" t="b">
        <v>0</v>
      </c>
      <c r="AR26" s="85" t="b">
        <v>1</v>
      </c>
      <c r="AS26" s="85"/>
      <c r="AT26" s="85">
        <v>1</v>
      </c>
      <c r="AU26" s="88" t="s">
        <v>1461</v>
      </c>
      <c r="AV26" s="85" t="b">
        <v>0</v>
      </c>
      <c r="AW26" s="85" t="s">
        <v>1488</v>
      </c>
      <c r="AX26" s="88" t="s">
        <v>1562</v>
      </c>
      <c r="AY26" s="85" t="s">
        <v>66</v>
      </c>
      <c r="AZ26" s="2"/>
      <c r="BA26" s="3"/>
      <c r="BB26" s="3"/>
      <c r="BC26" s="3"/>
      <c r="BD26" s="3"/>
    </row>
    <row r="27" spans="1:56" x14ac:dyDescent="0.3">
      <c r="A27" s="70" t="s">
        <v>337</v>
      </c>
      <c r="B27" s="71"/>
      <c r="C27" s="71"/>
      <c r="D27" s="72"/>
      <c r="E27" s="117"/>
      <c r="F27" s="108" t="s">
        <v>563</v>
      </c>
      <c r="G27" s="118"/>
      <c r="H27" s="75"/>
      <c r="I27" s="76"/>
      <c r="J27" s="119"/>
      <c r="K27" s="75" t="s">
        <v>3941</v>
      </c>
      <c r="L27" s="120"/>
      <c r="M27" s="80"/>
      <c r="N27" s="80"/>
      <c r="O27" s="81"/>
      <c r="P27" s="82"/>
      <c r="Q27" s="82"/>
      <c r="R27" s="92"/>
      <c r="S27" s="92"/>
      <c r="T27" s="92"/>
      <c r="U27" s="92"/>
      <c r="V27" s="52"/>
      <c r="W27" s="52"/>
      <c r="X27" s="52"/>
      <c r="Y27" s="52"/>
      <c r="Z27" s="51"/>
      <c r="AA27" s="77"/>
      <c r="AB27" s="77"/>
      <c r="AC27" s="78"/>
      <c r="AD27" s="85" t="s">
        <v>988</v>
      </c>
      <c r="AE27" s="85">
        <v>234</v>
      </c>
      <c r="AF27" s="85">
        <v>337</v>
      </c>
      <c r="AG27" s="85">
        <v>3290</v>
      </c>
      <c r="AH27" s="85">
        <v>4071</v>
      </c>
      <c r="AI27" s="85"/>
      <c r="AJ27" s="85" t="s">
        <v>1158</v>
      </c>
      <c r="AK27" s="85" t="s">
        <v>805</v>
      </c>
      <c r="AL27" s="85"/>
      <c r="AM27" s="85"/>
      <c r="AN27" s="87">
        <v>41304.541759259257</v>
      </c>
      <c r="AO27" s="88" t="s">
        <v>1414</v>
      </c>
      <c r="AP27" s="85" t="b">
        <v>1</v>
      </c>
      <c r="AQ27" s="85" t="b">
        <v>0</v>
      </c>
      <c r="AR27" s="85" t="b">
        <v>1</v>
      </c>
      <c r="AS27" s="85"/>
      <c r="AT27" s="85">
        <v>1</v>
      </c>
      <c r="AU27" s="88" t="s">
        <v>1461</v>
      </c>
      <c r="AV27" s="85" t="b">
        <v>0</v>
      </c>
      <c r="AW27" s="85" t="s">
        <v>1488</v>
      </c>
      <c r="AX27" s="88" t="s">
        <v>1632</v>
      </c>
      <c r="AY27" s="85" t="s">
        <v>66</v>
      </c>
      <c r="AZ27" s="2"/>
      <c r="BA27" s="3"/>
      <c r="BB27" s="3"/>
      <c r="BC27" s="3"/>
      <c r="BD27" s="3"/>
    </row>
    <row r="28" spans="1:56" x14ac:dyDescent="0.3">
      <c r="A28" s="70" t="s">
        <v>351</v>
      </c>
      <c r="B28" s="71"/>
      <c r="C28" s="71"/>
      <c r="D28" s="72"/>
      <c r="E28" s="117"/>
      <c r="F28" s="108" t="s">
        <v>576</v>
      </c>
      <c r="G28" s="118"/>
      <c r="H28" s="75"/>
      <c r="I28" s="76"/>
      <c r="J28" s="119"/>
      <c r="K28" s="75" t="s">
        <v>3942</v>
      </c>
      <c r="L28" s="120"/>
      <c r="M28" s="80"/>
      <c r="N28" s="80"/>
      <c r="O28" s="81"/>
      <c r="P28" s="82"/>
      <c r="Q28" s="82"/>
      <c r="R28" s="92"/>
      <c r="S28" s="92"/>
      <c r="T28" s="92"/>
      <c r="U28" s="92"/>
      <c r="V28" s="52"/>
      <c r="W28" s="52"/>
      <c r="X28" s="52"/>
      <c r="Y28" s="52"/>
      <c r="Z28" s="51"/>
      <c r="AA28" s="77"/>
      <c r="AB28" s="77"/>
      <c r="AC28" s="78"/>
      <c r="AD28" s="85" t="s">
        <v>1000</v>
      </c>
      <c r="AE28" s="85">
        <v>118</v>
      </c>
      <c r="AF28" s="85">
        <v>32</v>
      </c>
      <c r="AG28" s="85">
        <v>1369</v>
      </c>
      <c r="AH28" s="85">
        <v>1945</v>
      </c>
      <c r="AI28" s="85"/>
      <c r="AJ28" s="85"/>
      <c r="AK28" s="85"/>
      <c r="AL28" s="85"/>
      <c r="AM28" s="85"/>
      <c r="AN28" s="87">
        <v>43510.240254629629</v>
      </c>
      <c r="AO28" s="88" t="s">
        <v>1424</v>
      </c>
      <c r="AP28" s="85" t="b">
        <v>1</v>
      </c>
      <c r="AQ28" s="85" t="b">
        <v>0</v>
      </c>
      <c r="AR28" s="85" t="b">
        <v>0</v>
      </c>
      <c r="AS28" s="85"/>
      <c r="AT28" s="85">
        <v>0</v>
      </c>
      <c r="AU28" s="85"/>
      <c r="AV28" s="85" t="b">
        <v>0</v>
      </c>
      <c r="AW28" s="85" t="s">
        <v>1488</v>
      </c>
      <c r="AX28" s="88" t="s">
        <v>1644</v>
      </c>
      <c r="AY28" s="85" t="s">
        <v>66</v>
      </c>
      <c r="AZ28" s="2"/>
      <c r="BA28" s="3"/>
      <c r="BB28" s="3"/>
      <c r="BC28" s="3"/>
      <c r="BD28" s="3"/>
    </row>
    <row r="29" spans="1:56" x14ac:dyDescent="0.3">
      <c r="A29" s="70" t="s">
        <v>1728</v>
      </c>
      <c r="B29" s="71"/>
      <c r="C29" s="71"/>
      <c r="D29" s="72"/>
      <c r="E29" s="117"/>
      <c r="F29" s="108" t="s">
        <v>1995</v>
      </c>
      <c r="G29" s="118"/>
      <c r="H29" s="75"/>
      <c r="I29" s="76"/>
      <c r="J29" s="119"/>
      <c r="K29" s="75" t="s">
        <v>3943</v>
      </c>
      <c r="L29" s="120"/>
      <c r="M29" s="80"/>
      <c r="N29" s="80"/>
      <c r="O29" s="81"/>
      <c r="P29" s="82"/>
      <c r="Q29" s="82"/>
      <c r="R29" s="92"/>
      <c r="S29" s="92"/>
      <c r="T29" s="92"/>
      <c r="U29" s="92"/>
      <c r="V29" s="52"/>
      <c r="W29" s="52"/>
      <c r="X29" s="52"/>
      <c r="Y29" s="52"/>
      <c r="Z29" s="51"/>
      <c r="AA29" s="77"/>
      <c r="AB29" s="77"/>
      <c r="AC29" s="78"/>
      <c r="AD29" s="85" t="s">
        <v>3299</v>
      </c>
      <c r="AE29" s="85">
        <v>610</v>
      </c>
      <c r="AF29" s="85">
        <v>71</v>
      </c>
      <c r="AG29" s="85">
        <v>11735</v>
      </c>
      <c r="AH29" s="85">
        <v>505</v>
      </c>
      <c r="AI29" s="85"/>
      <c r="AJ29" s="85" t="s">
        <v>3452</v>
      </c>
      <c r="AK29" s="85" t="s">
        <v>3561</v>
      </c>
      <c r="AL29" s="85"/>
      <c r="AM29" s="85"/>
      <c r="AN29" s="87">
        <v>40672.821574074071</v>
      </c>
      <c r="AO29" s="88" t="s">
        <v>3626</v>
      </c>
      <c r="AP29" s="85" t="b">
        <v>1</v>
      </c>
      <c r="AQ29" s="85" t="b">
        <v>0</v>
      </c>
      <c r="AR29" s="85" t="b">
        <v>0</v>
      </c>
      <c r="AS29" s="85"/>
      <c r="AT29" s="85">
        <v>0</v>
      </c>
      <c r="AU29" s="88" t="s">
        <v>1461</v>
      </c>
      <c r="AV29" s="85" t="b">
        <v>0</v>
      </c>
      <c r="AW29" s="85" t="s">
        <v>1488</v>
      </c>
      <c r="AX29" s="88" t="s">
        <v>3765</v>
      </c>
      <c r="AY29" s="85" t="s">
        <v>66</v>
      </c>
      <c r="AZ29" s="2"/>
      <c r="BA29" s="3"/>
      <c r="BB29" s="3"/>
      <c r="BC29" s="3"/>
      <c r="BD29" s="3"/>
    </row>
    <row r="30" spans="1:56" x14ac:dyDescent="0.3">
      <c r="A30" s="70" t="s">
        <v>275</v>
      </c>
      <c r="B30" s="71"/>
      <c r="C30" s="71"/>
      <c r="D30" s="72"/>
      <c r="E30" s="117"/>
      <c r="F30" s="108" t="s">
        <v>503</v>
      </c>
      <c r="G30" s="118"/>
      <c r="H30" s="75"/>
      <c r="I30" s="76"/>
      <c r="J30" s="119"/>
      <c r="K30" s="75" t="s">
        <v>1696</v>
      </c>
      <c r="L30" s="120"/>
      <c r="M30" s="80"/>
      <c r="N30" s="80"/>
      <c r="O30" s="81"/>
      <c r="P30" s="82"/>
      <c r="Q30" s="82"/>
      <c r="R30" s="92"/>
      <c r="S30" s="92"/>
      <c r="T30" s="92"/>
      <c r="U30" s="92"/>
      <c r="V30" s="52"/>
      <c r="W30" s="52"/>
      <c r="X30" s="52"/>
      <c r="Y30" s="52"/>
      <c r="Z30" s="51"/>
      <c r="AA30" s="77"/>
      <c r="AB30" s="77"/>
      <c r="AC30" s="78"/>
      <c r="AD30" s="85" t="s">
        <v>923</v>
      </c>
      <c r="AE30" s="85">
        <v>733</v>
      </c>
      <c r="AF30" s="85">
        <v>124</v>
      </c>
      <c r="AG30" s="85">
        <v>13640</v>
      </c>
      <c r="AH30" s="85">
        <v>30441</v>
      </c>
      <c r="AI30" s="85"/>
      <c r="AJ30" s="85" t="s">
        <v>1104</v>
      </c>
      <c r="AK30" s="85" t="s">
        <v>1234</v>
      </c>
      <c r="AL30" s="85"/>
      <c r="AM30" s="85"/>
      <c r="AN30" s="87">
        <v>43629.727453703701</v>
      </c>
      <c r="AO30" s="88" t="s">
        <v>1356</v>
      </c>
      <c r="AP30" s="85" t="b">
        <v>1</v>
      </c>
      <c r="AQ30" s="85" t="b">
        <v>0</v>
      </c>
      <c r="AR30" s="85" t="b">
        <v>0</v>
      </c>
      <c r="AS30" s="85"/>
      <c r="AT30" s="85">
        <v>2</v>
      </c>
      <c r="AU30" s="85"/>
      <c r="AV30" s="85" t="b">
        <v>0</v>
      </c>
      <c r="AW30" s="85" t="s">
        <v>1488</v>
      </c>
      <c r="AX30" s="88" t="s">
        <v>1564</v>
      </c>
      <c r="AY30" s="85" t="s">
        <v>66</v>
      </c>
      <c r="AZ30" s="2"/>
      <c r="BA30" s="3"/>
      <c r="BB30" s="3"/>
      <c r="BC30" s="3"/>
      <c r="BD30" s="3"/>
    </row>
    <row r="31" spans="1:56" x14ac:dyDescent="0.3">
      <c r="A31" s="70" t="s">
        <v>327</v>
      </c>
      <c r="B31" s="71"/>
      <c r="C31" s="71"/>
      <c r="D31" s="72"/>
      <c r="E31" s="117"/>
      <c r="F31" s="108" t="s">
        <v>553</v>
      </c>
      <c r="G31" s="118"/>
      <c r="H31" s="75"/>
      <c r="I31" s="76"/>
      <c r="J31" s="119"/>
      <c r="K31" s="75" t="s">
        <v>3944</v>
      </c>
      <c r="L31" s="120"/>
      <c r="M31" s="80"/>
      <c r="N31" s="80"/>
      <c r="O31" s="81"/>
      <c r="P31" s="82"/>
      <c r="Q31" s="82"/>
      <c r="R31" s="92"/>
      <c r="S31" s="92"/>
      <c r="T31" s="92"/>
      <c r="U31" s="92"/>
      <c r="V31" s="52"/>
      <c r="W31" s="52"/>
      <c r="X31" s="52"/>
      <c r="Y31" s="52"/>
      <c r="Z31" s="51"/>
      <c r="AA31" s="77"/>
      <c r="AB31" s="77"/>
      <c r="AC31" s="78"/>
      <c r="AD31" s="85" t="s">
        <v>978</v>
      </c>
      <c r="AE31" s="85">
        <v>237</v>
      </c>
      <c r="AF31" s="85">
        <v>116</v>
      </c>
      <c r="AG31" s="85">
        <v>728</v>
      </c>
      <c r="AH31" s="85">
        <v>5</v>
      </c>
      <c r="AI31" s="85"/>
      <c r="AJ31" s="85"/>
      <c r="AK31" s="85" t="s">
        <v>797</v>
      </c>
      <c r="AL31" s="88" t="s">
        <v>1288</v>
      </c>
      <c r="AM31" s="85"/>
      <c r="AN31" s="87">
        <v>43842.82744212963</v>
      </c>
      <c r="AO31" s="88" t="s">
        <v>1405</v>
      </c>
      <c r="AP31" s="85" t="b">
        <v>1</v>
      </c>
      <c r="AQ31" s="85" t="b">
        <v>0</v>
      </c>
      <c r="AR31" s="85" t="b">
        <v>1</v>
      </c>
      <c r="AS31" s="85"/>
      <c r="AT31" s="85">
        <v>0</v>
      </c>
      <c r="AU31" s="85"/>
      <c r="AV31" s="85" t="b">
        <v>0</v>
      </c>
      <c r="AW31" s="85" t="s">
        <v>1488</v>
      </c>
      <c r="AX31" s="88" t="s">
        <v>1622</v>
      </c>
      <c r="AY31" s="85" t="s">
        <v>66</v>
      </c>
      <c r="AZ31" s="2"/>
      <c r="BA31" s="3"/>
      <c r="BB31" s="3"/>
      <c r="BC31" s="3"/>
      <c r="BD31" s="3"/>
    </row>
    <row r="32" spans="1:56" x14ac:dyDescent="0.3">
      <c r="A32" s="70" t="s">
        <v>1729</v>
      </c>
      <c r="B32" s="71"/>
      <c r="C32" s="71"/>
      <c r="D32" s="72"/>
      <c r="E32" s="117"/>
      <c r="F32" s="108" t="s">
        <v>1996</v>
      </c>
      <c r="G32" s="118"/>
      <c r="H32" s="75"/>
      <c r="I32" s="76"/>
      <c r="J32" s="119"/>
      <c r="K32" s="75" t="s">
        <v>3945</v>
      </c>
      <c r="L32" s="120"/>
      <c r="M32" s="80"/>
      <c r="N32" s="80"/>
      <c r="O32" s="81"/>
      <c r="P32" s="82"/>
      <c r="Q32" s="82"/>
      <c r="R32" s="92"/>
      <c r="S32" s="92"/>
      <c r="T32" s="92"/>
      <c r="U32" s="92"/>
      <c r="V32" s="52"/>
      <c r="W32" s="52"/>
      <c r="X32" s="52"/>
      <c r="Y32" s="52"/>
      <c r="Z32" s="51"/>
      <c r="AA32" s="77"/>
      <c r="AB32" s="77"/>
      <c r="AC32" s="78"/>
      <c r="AD32" s="85" t="s">
        <v>3300</v>
      </c>
      <c r="AE32" s="85">
        <v>595</v>
      </c>
      <c r="AF32" s="85">
        <v>1016</v>
      </c>
      <c r="AG32" s="85">
        <v>7117</v>
      </c>
      <c r="AH32" s="85">
        <v>20119</v>
      </c>
      <c r="AI32" s="85"/>
      <c r="AJ32" s="85"/>
      <c r="AK32" s="85" t="s">
        <v>3562</v>
      </c>
      <c r="AL32" s="85"/>
      <c r="AM32" s="85"/>
      <c r="AN32" s="87">
        <v>42632.185011574074</v>
      </c>
      <c r="AO32" s="85"/>
      <c r="AP32" s="85" t="b">
        <v>1</v>
      </c>
      <c r="AQ32" s="85" t="b">
        <v>0</v>
      </c>
      <c r="AR32" s="85" t="b">
        <v>1</v>
      </c>
      <c r="AS32" s="85"/>
      <c r="AT32" s="85">
        <v>4</v>
      </c>
      <c r="AU32" s="85"/>
      <c r="AV32" s="85" t="b">
        <v>0</v>
      </c>
      <c r="AW32" s="85" t="s">
        <v>1488</v>
      </c>
      <c r="AX32" s="88" t="s">
        <v>3766</v>
      </c>
      <c r="AY32" s="85" t="s">
        <v>66</v>
      </c>
      <c r="AZ32" s="2"/>
      <c r="BA32" s="3"/>
      <c r="BB32" s="3"/>
      <c r="BC32" s="3"/>
      <c r="BD32" s="3"/>
    </row>
    <row r="33" spans="1:56" x14ac:dyDescent="0.3">
      <c r="A33" s="70" t="s">
        <v>297</v>
      </c>
      <c r="B33" s="71"/>
      <c r="C33" s="71"/>
      <c r="D33" s="72"/>
      <c r="E33" s="117"/>
      <c r="F33" s="108" t="s">
        <v>525</v>
      </c>
      <c r="G33" s="118"/>
      <c r="H33" s="75"/>
      <c r="I33" s="76"/>
      <c r="J33" s="119"/>
      <c r="K33" s="75" t="s">
        <v>3946</v>
      </c>
      <c r="L33" s="120"/>
      <c r="M33" s="80"/>
      <c r="N33" s="80"/>
      <c r="O33" s="81"/>
      <c r="P33" s="82"/>
      <c r="Q33" s="82"/>
      <c r="R33" s="92"/>
      <c r="S33" s="92"/>
      <c r="T33" s="92"/>
      <c r="U33" s="92"/>
      <c r="V33" s="52"/>
      <c r="W33" s="52"/>
      <c r="X33" s="52"/>
      <c r="Y33" s="52"/>
      <c r="Z33" s="51"/>
      <c r="AA33" s="77"/>
      <c r="AB33" s="77"/>
      <c r="AC33" s="78"/>
      <c r="AD33" s="85" t="s">
        <v>950</v>
      </c>
      <c r="AE33" s="85">
        <v>376</v>
      </c>
      <c r="AF33" s="85">
        <v>653</v>
      </c>
      <c r="AG33" s="85">
        <v>17160</v>
      </c>
      <c r="AH33" s="85">
        <v>9945</v>
      </c>
      <c r="AI33" s="85"/>
      <c r="AJ33" s="85" t="s">
        <v>1128</v>
      </c>
      <c r="AK33" s="85" t="s">
        <v>1223</v>
      </c>
      <c r="AL33" s="85"/>
      <c r="AM33" s="85"/>
      <c r="AN33" s="87">
        <v>40346.638449074075</v>
      </c>
      <c r="AO33" s="88" t="s">
        <v>1380</v>
      </c>
      <c r="AP33" s="85" t="b">
        <v>0</v>
      </c>
      <c r="AQ33" s="85" t="b">
        <v>0</v>
      </c>
      <c r="AR33" s="85" t="b">
        <v>0</v>
      </c>
      <c r="AS33" s="85"/>
      <c r="AT33" s="85">
        <v>2</v>
      </c>
      <c r="AU33" s="88" t="s">
        <v>1461</v>
      </c>
      <c r="AV33" s="85" t="b">
        <v>0</v>
      </c>
      <c r="AW33" s="85" t="s">
        <v>1488</v>
      </c>
      <c r="AX33" s="88" t="s">
        <v>1590</v>
      </c>
      <c r="AY33" s="85" t="s">
        <v>66</v>
      </c>
      <c r="AZ33" s="2"/>
      <c r="BA33" s="3"/>
      <c r="BB33" s="3"/>
      <c r="BC33" s="3"/>
      <c r="BD33" s="3"/>
    </row>
    <row r="34" spans="1:56" x14ac:dyDescent="0.3">
      <c r="A34" s="70" t="s">
        <v>342</v>
      </c>
      <c r="B34" s="71"/>
      <c r="C34" s="71"/>
      <c r="D34" s="72"/>
      <c r="E34" s="117"/>
      <c r="F34" s="108" t="s">
        <v>567</v>
      </c>
      <c r="G34" s="118"/>
      <c r="H34" s="75"/>
      <c r="I34" s="76"/>
      <c r="J34" s="119"/>
      <c r="K34" s="75" t="s">
        <v>3947</v>
      </c>
      <c r="L34" s="120"/>
      <c r="M34" s="80"/>
      <c r="N34" s="80"/>
      <c r="O34" s="81"/>
      <c r="P34" s="82"/>
      <c r="Q34" s="82"/>
      <c r="R34" s="92"/>
      <c r="S34" s="92"/>
      <c r="T34" s="92"/>
      <c r="U34" s="92"/>
      <c r="V34" s="52"/>
      <c r="W34" s="52"/>
      <c r="X34" s="52"/>
      <c r="Y34" s="52"/>
      <c r="Z34" s="51"/>
      <c r="AA34" s="77"/>
      <c r="AB34" s="77"/>
      <c r="AC34" s="78"/>
      <c r="AD34" s="85" t="s">
        <v>925</v>
      </c>
      <c r="AE34" s="85">
        <v>1272</v>
      </c>
      <c r="AF34" s="85">
        <v>10538</v>
      </c>
      <c r="AG34" s="85">
        <v>5140</v>
      </c>
      <c r="AH34" s="85">
        <v>2582</v>
      </c>
      <c r="AI34" s="85"/>
      <c r="AJ34" s="85" t="s">
        <v>1106</v>
      </c>
      <c r="AK34" s="85" t="s">
        <v>1222</v>
      </c>
      <c r="AL34" s="85"/>
      <c r="AM34" s="85"/>
      <c r="AN34" s="87">
        <v>43750.587685185186</v>
      </c>
      <c r="AO34" s="88" t="s">
        <v>1358</v>
      </c>
      <c r="AP34" s="85" t="b">
        <v>1</v>
      </c>
      <c r="AQ34" s="85" t="b">
        <v>0</v>
      </c>
      <c r="AR34" s="85" t="b">
        <v>0</v>
      </c>
      <c r="AS34" s="85"/>
      <c r="AT34" s="85">
        <v>22</v>
      </c>
      <c r="AU34" s="85"/>
      <c r="AV34" s="85" t="b">
        <v>0</v>
      </c>
      <c r="AW34" s="85" t="s">
        <v>1488</v>
      </c>
      <c r="AX34" s="88" t="s">
        <v>1566</v>
      </c>
      <c r="AY34" s="85" t="s">
        <v>66</v>
      </c>
      <c r="AZ34" s="2"/>
      <c r="BA34" s="3"/>
      <c r="BB34" s="3"/>
      <c r="BC34" s="3"/>
      <c r="BD34" s="3"/>
    </row>
    <row r="35" spans="1:56" x14ac:dyDescent="0.3">
      <c r="A35" s="70" t="s">
        <v>304</v>
      </c>
      <c r="B35" s="71"/>
      <c r="C35" s="71"/>
      <c r="D35" s="72"/>
      <c r="E35" s="117"/>
      <c r="F35" s="108" t="s">
        <v>532</v>
      </c>
      <c r="G35" s="118"/>
      <c r="H35" s="75"/>
      <c r="I35" s="76"/>
      <c r="J35" s="119"/>
      <c r="K35" s="75" t="s">
        <v>3948</v>
      </c>
      <c r="L35" s="120"/>
      <c r="M35" s="80"/>
      <c r="N35" s="80"/>
      <c r="O35" s="81"/>
      <c r="P35" s="82"/>
      <c r="Q35" s="82"/>
      <c r="R35" s="92"/>
      <c r="S35" s="92"/>
      <c r="T35" s="92"/>
      <c r="U35" s="92"/>
      <c r="V35" s="52"/>
      <c r="W35" s="52"/>
      <c r="X35" s="52"/>
      <c r="Y35" s="52"/>
      <c r="Z35" s="51"/>
      <c r="AA35" s="77"/>
      <c r="AB35" s="77"/>
      <c r="AC35" s="78"/>
      <c r="AD35" s="85" t="s">
        <v>918</v>
      </c>
      <c r="AE35" s="85">
        <v>150</v>
      </c>
      <c r="AF35" s="85">
        <v>135</v>
      </c>
      <c r="AG35" s="85">
        <v>4020</v>
      </c>
      <c r="AH35" s="85">
        <v>1617</v>
      </c>
      <c r="AI35" s="85"/>
      <c r="AJ35" s="85" t="s">
        <v>1132</v>
      </c>
      <c r="AK35" s="85" t="s">
        <v>1203</v>
      </c>
      <c r="AL35" s="85"/>
      <c r="AM35" s="85"/>
      <c r="AN35" s="87">
        <v>42331.453356481485</v>
      </c>
      <c r="AO35" s="88" t="s">
        <v>1384</v>
      </c>
      <c r="AP35" s="85" t="b">
        <v>1</v>
      </c>
      <c r="AQ35" s="85" t="b">
        <v>0</v>
      </c>
      <c r="AR35" s="85" t="b">
        <v>1</v>
      </c>
      <c r="AS35" s="85"/>
      <c r="AT35" s="85">
        <v>1</v>
      </c>
      <c r="AU35" s="88" t="s">
        <v>1461</v>
      </c>
      <c r="AV35" s="85" t="b">
        <v>0</v>
      </c>
      <c r="AW35" s="85" t="s">
        <v>1488</v>
      </c>
      <c r="AX35" s="88" t="s">
        <v>1597</v>
      </c>
      <c r="AY35" s="85" t="s">
        <v>66</v>
      </c>
      <c r="AZ35" s="2"/>
      <c r="BA35" s="3"/>
      <c r="BB35" s="3"/>
      <c r="BC35" s="3"/>
      <c r="BD35" s="3"/>
    </row>
    <row r="36" spans="1:56" x14ac:dyDescent="0.3">
      <c r="A36" s="70" t="s">
        <v>277</v>
      </c>
      <c r="B36" s="71"/>
      <c r="C36" s="71"/>
      <c r="D36" s="72"/>
      <c r="E36" s="117"/>
      <c r="F36" s="108" t="s">
        <v>505</v>
      </c>
      <c r="G36" s="118"/>
      <c r="H36" s="75"/>
      <c r="I36" s="76"/>
      <c r="J36" s="119"/>
      <c r="K36" s="75" t="s">
        <v>1697</v>
      </c>
      <c r="L36" s="120"/>
      <c r="M36" s="80"/>
      <c r="N36" s="80"/>
      <c r="O36" s="81"/>
      <c r="P36" s="82"/>
      <c r="Q36" s="82"/>
      <c r="R36" s="92"/>
      <c r="S36" s="92"/>
      <c r="T36" s="92"/>
      <c r="U36" s="92"/>
      <c r="V36" s="52"/>
      <c r="W36" s="52"/>
      <c r="X36" s="52"/>
      <c r="Y36" s="52"/>
      <c r="Z36" s="51"/>
      <c r="AA36" s="77"/>
      <c r="AB36" s="77"/>
      <c r="AC36" s="78"/>
      <c r="AD36" s="85" t="s">
        <v>926</v>
      </c>
      <c r="AE36" s="85">
        <v>700</v>
      </c>
      <c r="AF36" s="85">
        <v>160</v>
      </c>
      <c r="AG36" s="85">
        <v>1081</v>
      </c>
      <c r="AH36" s="85">
        <v>1120</v>
      </c>
      <c r="AI36" s="85"/>
      <c r="AJ36" s="85" t="s">
        <v>1107</v>
      </c>
      <c r="AK36" s="85" t="s">
        <v>970</v>
      </c>
      <c r="AL36" s="85"/>
      <c r="AM36" s="85"/>
      <c r="AN36" s="87">
        <v>41660.719085648147</v>
      </c>
      <c r="AO36" s="88" t="s">
        <v>1359</v>
      </c>
      <c r="AP36" s="85" t="b">
        <v>1</v>
      </c>
      <c r="AQ36" s="85" t="b">
        <v>0</v>
      </c>
      <c r="AR36" s="85" t="b">
        <v>0</v>
      </c>
      <c r="AS36" s="85"/>
      <c r="AT36" s="85">
        <v>0</v>
      </c>
      <c r="AU36" s="88" t="s">
        <v>1461</v>
      </c>
      <c r="AV36" s="85" t="b">
        <v>0</v>
      </c>
      <c r="AW36" s="85" t="s">
        <v>1488</v>
      </c>
      <c r="AX36" s="88" t="s">
        <v>1567</v>
      </c>
      <c r="AY36" s="85" t="s">
        <v>66</v>
      </c>
      <c r="AZ36" s="2"/>
      <c r="BA36" s="3"/>
      <c r="BB36" s="3"/>
      <c r="BC36" s="3"/>
      <c r="BD36" s="3"/>
    </row>
    <row r="37" spans="1:56" x14ac:dyDescent="0.3">
      <c r="A37" s="70" t="s">
        <v>392</v>
      </c>
      <c r="B37" s="71"/>
      <c r="C37" s="71"/>
      <c r="D37" s="72"/>
      <c r="E37" s="117"/>
      <c r="F37" s="108" t="s">
        <v>613</v>
      </c>
      <c r="G37" s="118"/>
      <c r="H37" s="75"/>
      <c r="I37" s="76"/>
      <c r="J37" s="119"/>
      <c r="K37" s="75" t="s">
        <v>1693</v>
      </c>
      <c r="L37" s="120"/>
      <c r="M37" s="80"/>
      <c r="N37" s="80"/>
      <c r="O37" s="81"/>
      <c r="P37" s="82"/>
      <c r="Q37" s="82"/>
      <c r="R37" s="92"/>
      <c r="S37" s="92"/>
      <c r="T37" s="92"/>
      <c r="U37" s="92"/>
      <c r="V37" s="52"/>
      <c r="W37" s="52"/>
      <c r="X37" s="52"/>
      <c r="Y37" s="52"/>
      <c r="Z37" s="51"/>
      <c r="AA37" s="77"/>
      <c r="AB37" s="77"/>
      <c r="AC37" s="78"/>
      <c r="AD37" s="85" t="s">
        <v>904</v>
      </c>
      <c r="AE37" s="85">
        <v>1502</v>
      </c>
      <c r="AF37" s="85">
        <v>2201</v>
      </c>
      <c r="AG37" s="85">
        <v>26950</v>
      </c>
      <c r="AH37" s="85">
        <v>1766</v>
      </c>
      <c r="AI37" s="85"/>
      <c r="AJ37" s="85" t="s">
        <v>1089</v>
      </c>
      <c r="AK37" s="85" t="s">
        <v>1226</v>
      </c>
      <c r="AL37" s="85"/>
      <c r="AM37" s="85"/>
      <c r="AN37" s="87">
        <v>43486.755567129629</v>
      </c>
      <c r="AO37" s="88" t="s">
        <v>1339</v>
      </c>
      <c r="AP37" s="85" t="b">
        <v>1</v>
      </c>
      <c r="AQ37" s="85" t="b">
        <v>0</v>
      </c>
      <c r="AR37" s="85" t="b">
        <v>1</v>
      </c>
      <c r="AS37" s="85"/>
      <c r="AT37" s="85">
        <v>3</v>
      </c>
      <c r="AU37" s="85"/>
      <c r="AV37" s="85" t="b">
        <v>0</v>
      </c>
      <c r="AW37" s="85" t="s">
        <v>1488</v>
      </c>
      <c r="AX37" s="88" t="s">
        <v>1545</v>
      </c>
      <c r="AY37" s="85" t="s">
        <v>66</v>
      </c>
      <c r="AZ37" s="2"/>
      <c r="BA37" s="3"/>
      <c r="BB37" s="3"/>
      <c r="BC37" s="3"/>
      <c r="BD37" s="3"/>
    </row>
    <row r="38" spans="1:56" x14ac:dyDescent="0.3">
      <c r="A38" s="70" t="s">
        <v>278</v>
      </c>
      <c r="B38" s="71"/>
      <c r="C38" s="71"/>
      <c r="D38" s="72"/>
      <c r="E38" s="117"/>
      <c r="F38" s="108" t="s">
        <v>506</v>
      </c>
      <c r="G38" s="118"/>
      <c r="H38" s="75"/>
      <c r="I38" s="76"/>
      <c r="J38" s="119"/>
      <c r="K38" s="75" t="s">
        <v>3949</v>
      </c>
      <c r="L38" s="120"/>
      <c r="M38" s="80"/>
      <c r="N38" s="80"/>
      <c r="O38" s="81"/>
      <c r="P38" s="82"/>
      <c r="Q38" s="82"/>
      <c r="R38" s="92"/>
      <c r="S38" s="92"/>
      <c r="T38" s="92"/>
      <c r="U38" s="92"/>
      <c r="V38" s="52"/>
      <c r="W38" s="52"/>
      <c r="X38" s="52"/>
      <c r="Y38" s="52"/>
      <c r="Z38" s="51"/>
      <c r="AA38" s="77"/>
      <c r="AB38" s="77"/>
      <c r="AC38" s="78"/>
      <c r="AD38" s="85" t="s">
        <v>928</v>
      </c>
      <c r="AE38" s="85">
        <v>11</v>
      </c>
      <c r="AF38" s="85">
        <v>4</v>
      </c>
      <c r="AG38" s="85">
        <v>10</v>
      </c>
      <c r="AH38" s="85">
        <v>33</v>
      </c>
      <c r="AI38" s="85"/>
      <c r="AJ38" s="85" t="s">
        <v>1108</v>
      </c>
      <c r="AK38" s="85"/>
      <c r="AL38" s="85"/>
      <c r="AM38" s="85"/>
      <c r="AN38" s="87">
        <v>43862.744328703702</v>
      </c>
      <c r="AO38" s="85"/>
      <c r="AP38" s="85" t="b">
        <v>1</v>
      </c>
      <c r="AQ38" s="85" t="b">
        <v>0</v>
      </c>
      <c r="AR38" s="85" t="b">
        <v>0</v>
      </c>
      <c r="AS38" s="85"/>
      <c r="AT38" s="85">
        <v>1</v>
      </c>
      <c r="AU38" s="85"/>
      <c r="AV38" s="85" t="b">
        <v>0</v>
      </c>
      <c r="AW38" s="85" t="s">
        <v>1488</v>
      </c>
      <c r="AX38" s="88" t="s">
        <v>1568</v>
      </c>
      <c r="AY38" s="85" t="s">
        <v>66</v>
      </c>
      <c r="AZ38" s="2"/>
      <c r="BA38" s="3"/>
      <c r="BB38" s="3"/>
      <c r="BC38" s="3"/>
      <c r="BD38" s="3"/>
    </row>
    <row r="39" spans="1:56" x14ac:dyDescent="0.3">
      <c r="A39" s="70" t="s">
        <v>279</v>
      </c>
      <c r="B39" s="71"/>
      <c r="C39" s="71"/>
      <c r="D39" s="72"/>
      <c r="E39" s="117"/>
      <c r="F39" s="108" t="s">
        <v>507</v>
      </c>
      <c r="G39" s="118"/>
      <c r="H39" s="75"/>
      <c r="I39" s="76"/>
      <c r="J39" s="119"/>
      <c r="K39" s="75" t="s">
        <v>1698</v>
      </c>
      <c r="L39" s="120"/>
      <c r="M39" s="80"/>
      <c r="N39" s="80"/>
      <c r="O39" s="81"/>
      <c r="P39" s="82"/>
      <c r="Q39" s="82"/>
      <c r="R39" s="92"/>
      <c r="S39" s="92"/>
      <c r="T39" s="92"/>
      <c r="U39" s="92"/>
      <c r="V39" s="52"/>
      <c r="W39" s="52"/>
      <c r="X39" s="52"/>
      <c r="Y39" s="52"/>
      <c r="Z39" s="51"/>
      <c r="AA39" s="77"/>
      <c r="AB39" s="77"/>
      <c r="AC39" s="78"/>
      <c r="AD39" s="85" t="s">
        <v>929</v>
      </c>
      <c r="AE39" s="85">
        <v>22</v>
      </c>
      <c r="AF39" s="85">
        <v>426</v>
      </c>
      <c r="AG39" s="85">
        <v>29989</v>
      </c>
      <c r="AH39" s="85">
        <v>178</v>
      </c>
      <c r="AI39" s="85"/>
      <c r="AJ39" s="85" t="s">
        <v>1109</v>
      </c>
      <c r="AK39" s="85"/>
      <c r="AL39" s="85"/>
      <c r="AM39" s="85"/>
      <c r="AN39" s="87">
        <v>40612.612442129626</v>
      </c>
      <c r="AO39" s="88" t="s">
        <v>1360</v>
      </c>
      <c r="AP39" s="85" t="b">
        <v>1</v>
      </c>
      <c r="AQ39" s="85" t="b">
        <v>0</v>
      </c>
      <c r="AR39" s="85" t="b">
        <v>1</v>
      </c>
      <c r="AS39" s="85"/>
      <c r="AT39" s="85">
        <v>3</v>
      </c>
      <c r="AU39" s="88" t="s">
        <v>1461</v>
      </c>
      <c r="AV39" s="85" t="b">
        <v>0</v>
      </c>
      <c r="AW39" s="85" t="s">
        <v>1488</v>
      </c>
      <c r="AX39" s="88" t="s">
        <v>1569</v>
      </c>
      <c r="AY39" s="85" t="s">
        <v>66</v>
      </c>
      <c r="AZ39" s="2"/>
      <c r="BA39" s="3"/>
      <c r="BB39" s="3"/>
      <c r="BC39" s="3"/>
      <c r="BD39" s="3"/>
    </row>
    <row r="40" spans="1:56" x14ac:dyDescent="0.3">
      <c r="A40" s="70" t="s">
        <v>1730</v>
      </c>
      <c r="B40" s="71"/>
      <c r="C40" s="71"/>
      <c r="D40" s="72"/>
      <c r="E40" s="117"/>
      <c r="F40" s="108" t="s">
        <v>1997</v>
      </c>
      <c r="G40" s="118"/>
      <c r="H40" s="75"/>
      <c r="I40" s="76"/>
      <c r="J40" s="119"/>
      <c r="K40" s="75" t="s">
        <v>3950</v>
      </c>
      <c r="L40" s="120"/>
      <c r="M40" s="80"/>
      <c r="N40" s="80"/>
      <c r="O40" s="81"/>
      <c r="P40" s="82"/>
      <c r="Q40" s="82"/>
      <c r="R40" s="92"/>
      <c r="S40" s="92"/>
      <c r="T40" s="92"/>
      <c r="U40" s="92"/>
      <c r="V40" s="52"/>
      <c r="W40" s="52"/>
      <c r="X40" s="52"/>
      <c r="Y40" s="52"/>
      <c r="Z40" s="51"/>
      <c r="AA40" s="77"/>
      <c r="AB40" s="77"/>
      <c r="AC40" s="78"/>
      <c r="AD40" s="85" t="s">
        <v>845</v>
      </c>
      <c r="AE40" s="85">
        <v>218</v>
      </c>
      <c r="AF40" s="85">
        <v>1078</v>
      </c>
      <c r="AG40" s="85">
        <v>14615</v>
      </c>
      <c r="AH40" s="85">
        <v>13427</v>
      </c>
      <c r="AI40" s="85"/>
      <c r="AJ40" s="85"/>
      <c r="AK40" s="85" t="s">
        <v>3563</v>
      </c>
      <c r="AL40" s="85"/>
      <c r="AM40" s="85"/>
      <c r="AN40" s="87">
        <v>41425.649178240739</v>
      </c>
      <c r="AO40" s="88" t="s">
        <v>3627</v>
      </c>
      <c r="AP40" s="85" t="b">
        <v>1</v>
      </c>
      <c r="AQ40" s="85" t="b">
        <v>0</v>
      </c>
      <c r="AR40" s="85" t="b">
        <v>0</v>
      </c>
      <c r="AS40" s="85"/>
      <c r="AT40" s="85">
        <v>0</v>
      </c>
      <c r="AU40" s="88" t="s">
        <v>1461</v>
      </c>
      <c r="AV40" s="85" t="b">
        <v>0</v>
      </c>
      <c r="AW40" s="85" t="s">
        <v>1488</v>
      </c>
      <c r="AX40" s="88" t="s">
        <v>3767</v>
      </c>
      <c r="AY40" s="85" t="s">
        <v>66</v>
      </c>
      <c r="AZ40" s="2"/>
      <c r="BA40" s="3"/>
      <c r="BB40" s="3"/>
      <c r="BC40" s="3"/>
      <c r="BD40" s="3"/>
    </row>
    <row r="41" spans="1:56" x14ac:dyDescent="0.3">
      <c r="A41" s="70" t="s">
        <v>1731</v>
      </c>
      <c r="B41" s="71"/>
      <c r="C41" s="71"/>
      <c r="D41" s="72"/>
      <c r="E41" s="117"/>
      <c r="F41" s="108" t="s">
        <v>1998</v>
      </c>
      <c r="G41" s="118"/>
      <c r="H41" s="75"/>
      <c r="I41" s="76"/>
      <c r="J41" s="119"/>
      <c r="K41" s="75" t="s">
        <v>3951</v>
      </c>
      <c r="L41" s="120"/>
      <c r="M41" s="80"/>
      <c r="N41" s="80"/>
      <c r="O41" s="81"/>
      <c r="P41" s="82"/>
      <c r="Q41" s="82"/>
      <c r="R41" s="92"/>
      <c r="S41" s="92"/>
      <c r="T41" s="92"/>
      <c r="U41" s="92"/>
      <c r="V41" s="52"/>
      <c r="W41" s="52"/>
      <c r="X41" s="52"/>
      <c r="Y41" s="52"/>
      <c r="Z41" s="51"/>
      <c r="AA41" s="77"/>
      <c r="AB41" s="77"/>
      <c r="AC41" s="78"/>
      <c r="AD41" s="85" t="s">
        <v>3301</v>
      </c>
      <c r="AE41" s="85">
        <v>804</v>
      </c>
      <c r="AF41" s="85">
        <v>4409</v>
      </c>
      <c r="AG41" s="85">
        <v>61149</v>
      </c>
      <c r="AH41" s="85">
        <v>239</v>
      </c>
      <c r="AI41" s="85"/>
      <c r="AJ41" s="85" t="s">
        <v>3453</v>
      </c>
      <c r="AK41" s="85" t="s">
        <v>1202</v>
      </c>
      <c r="AL41" s="85"/>
      <c r="AM41" s="85"/>
      <c r="AN41" s="87">
        <v>41639.878229166665</v>
      </c>
      <c r="AO41" s="88" t="s">
        <v>3628</v>
      </c>
      <c r="AP41" s="85" t="b">
        <v>1</v>
      </c>
      <c r="AQ41" s="85" t="b">
        <v>0</v>
      </c>
      <c r="AR41" s="85" t="b">
        <v>1</v>
      </c>
      <c r="AS41" s="85"/>
      <c r="AT41" s="85">
        <v>10</v>
      </c>
      <c r="AU41" s="88" t="s">
        <v>1461</v>
      </c>
      <c r="AV41" s="85" t="b">
        <v>0</v>
      </c>
      <c r="AW41" s="85" t="s">
        <v>1488</v>
      </c>
      <c r="AX41" s="88" t="s">
        <v>3768</v>
      </c>
      <c r="AY41" s="85" t="s">
        <v>66</v>
      </c>
      <c r="AZ41" s="2"/>
      <c r="BA41" s="3"/>
      <c r="BB41" s="3"/>
      <c r="BC41" s="3"/>
      <c r="BD41" s="3"/>
    </row>
    <row r="42" spans="1:56" x14ac:dyDescent="0.3">
      <c r="A42" s="70" t="s">
        <v>404</v>
      </c>
      <c r="B42" s="71"/>
      <c r="C42" s="71"/>
      <c r="D42" s="72"/>
      <c r="E42" s="117"/>
      <c r="F42" s="108" t="s">
        <v>626</v>
      </c>
      <c r="G42" s="118"/>
      <c r="H42" s="75"/>
      <c r="I42" s="76"/>
      <c r="J42" s="119"/>
      <c r="K42" s="75" t="s">
        <v>3952</v>
      </c>
      <c r="L42" s="120"/>
      <c r="M42" s="80"/>
      <c r="N42" s="80"/>
      <c r="O42" s="81"/>
      <c r="P42" s="82"/>
      <c r="Q42" s="82"/>
      <c r="R42" s="92"/>
      <c r="S42" s="92"/>
      <c r="T42" s="92"/>
      <c r="U42" s="92"/>
      <c r="V42" s="52"/>
      <c r="W42" s="52"/>
      <c r="X42" s="52"/>
      <c r="Y42" s="52"/>
      <c r="Z42" s="51"/>
      <c r="AA42" s="77"/>
      <c r="AB42" s="77"/>
      <c r="AC42" s="78"/>
      <c r="AD42" s="85" t="s">
        <v>958</v>
      </c>
      <c r="AE42" s="85">
        <v>1104</v>
      </c>
      <c r="AF42" s="85">
        <v>26539</v>
      </c>
      <c r="AG42" s="85">
        <v>39387</v>
      </c>
      <c r="AH42" s="85">
        <v>746</v>
      </c>
      <c r="AI42" s="85"/>
      <c r="AJ42" s="85"/>
      <c r="AK42" s="85" t="s">
        <v>797</v>
      </c>
      <c r="AL42" s="88" t="s">
        <v>1286</v>
      </c>
      <c r="AM42" s="85"/>
      <c r="AN42" s="87">
        <v>42378.222685185188</v>
      </c>
      <c r="AO42" s="88" t="s">
        <v>1387</v>
      </c>
      <c r="AP42" s="85" t="b">
        <v>1</v>
      </c>
      <c r="AQ42" s="85" t="b">
        <v>0</v>
      </c>
      <c r="AR42" s="85" t="b">
        <v>1</v>
      </c>
      <c r="AS42" s="85"/>
      <c r="AT42" s="85">
        <v>53</v>
      </c>
      <c r="AU42" s="85"/>
      <c r="AV42" s="85" t="b">
        <v>0</v>
      </c>
      <c r="AW42" s="85" t="s">
        <v>1488</v>
      </c>
      <c r="AX42" s="88" t="s">
        <v>1600</v>
      </c>
      <c r="AY42" s="85" t="s">
        <v>66</v>
      </c>
      <c r="AZ42" s="2"/>
      <c r="BA42" s="3"/>
      <c r="BB42" s="3"/>
      <c r="BC42" s="3"/>
      <c r="BD42" s="3"/>
    </row>
    <row r="43" spans="1:56" x14ac:dyDescent="0.3">
      <c r="A43" s="70" t="s">
        <v>1732</v>
      </c>
      <c r="B43" s="71"/>
      <c r="C43" s="71"/>
      <c r="D43" s="72"/>
      <c r="E43" s="117"/>
      <c r="F43" s="108" t="s">
        <v>1999</v>
      </c>
      <c r="G43" s="118"/>
      <c r="H43" s="75"/>
      <c r="I43" s="76"/>
      <c r="J43" s="119"/>
      <c r="K43" s="75" t="s">
        <v>3953</v>
      </c>
      <c r="L43" s="120"/>
      <c r="M43" s="80"/>
      <c r="N43" s="80"/>
      <c r="O43" s="81"/>
      <c r="P43" s="82"/>
      <c r="Q43" s="82"/>
      <c r="R43" s="92"/>
      <c r="S43" s="92"/>
      <c r="T43" s="92"/>
      <c r="U43" s="92"/>
      <c r="V43" s="52"/>
      <c r="W43" s="52"/>
      <c r="X43" s="52"/>
      <c r="Y43" s="52"/>
      <c r="Z43" s="51"/>
      <c r="AA43" s="77"/>
      <c r="AB43" s="77"/>
      <c r="AC43" s="78"/>
      <c r="AD43" s="85" t="s">
        <v>3302</v>
      </c>
      <c r="AE43" s="85">
        <v>516</v>
      </c>
      <c r="AF43" s="85">
        <v>49338</v>
      </c>
      <c r="AG43" s="85">
        <v>27726</v>
      </c>
      <c r="AH43" s="85">
        <v>1524</v>
      </c>
      <c r="AI43" s="85"/>
      <c r="AJ43" s="85" t="s">
        <v>3454</v>
      </c>
      <c r="AK43" s="85"/>
      <c r="AL43" s="88" t="s">
        <v>3599</v>
      </c>
      <c r="AM43" s="85"/>
      <c r="AN43" s="87">
        <v>40763.074537037035</v>
      </c>
      <c r="AO43" s="88" t="s">
        <v>3629</v>
      </c>
      <c r="AP43" s="85" t="b">
        <v>0</v>
      </c>
      <c r="AQ43" s="85" t="b">
        <v>0</v>
      </c>
      <c r="AR43" s="85" t="b">
        <v>1</v>
      </c>
      <c r="AS43" s="85"/>
      <c r="AT43" s="85">
        <v>103</v>
      </c>
      <c r="AU43" s="88" t="s">
        <v>1471</v>
      </c>
      <c r="AV43" s="85" t="b">
        <v>1</v>
      </c>
      <c r="AW43" s="85" t="s">
        <v>1488</v>
      </c>
      <c r="AX43" s="88" t="s">
        <v>3769</v>
      </c>
      <c r="AY43" s="85" t="s">
        <v>66</v>
      </c>
      <c r="AZ43" s="2"/>
      <c r="BA43" s="3"/>
      <c r="BB43" s="3"/>
      <c r="BC43" s="3"/>
      <c r="BD43" s="3"/>
    </row>
    <row r="44" spans="1:56" x14ac:dyDescent="0.3">
      <c r="A44" s="70" t="s">
        <v>226</v>
      </c>
      <c r="B44" s="71"/>
      <c r="C44" s="71"/>
      <c r="D44" s="72"/>
      <c r="E44" s="117"/>
      <c r="F44" s="108" t="s">
        <v>455</v>
      </c>
      <c r="G44" s="118"/>
      <c r="H44" s="75"/>
      <c r="I44" s="76"/>
      <c r="J44" s="119"/>
      <c r="K44" s="75" t="s">
        <v>3954</v>
      </c>
      <c r="L44" s="120"/>
      <c r="M44" s="80"/>
      <c r="N44" s="80"/>
      <c r="O44" s="81"/>
      <c r="P44" s="82"/>
      <c r="Q44" s="82"/>
      <c r="R44" s="92"/>
      <c r="S44" s="92"/>
      <c r="T44" s="92"/>
      <c r="U44" s="92"/>
      <c r="V44" s="52"/>
      <c r="W44" s="52"/>
      <c r="X44" s="52"/>
      <c r="Y44" s="52"/>
      <c r="Z44" s="51"/>
      <c r="AA44" s="77"/>
      <c r="AB44" s="77"/>
      <c r="AC44" s="78"/>
      <c r="AD44" s="85" t="s">
        <v>867</v>
      </c>
      <c r="AE44" s="85">
        <v>122</v>
      </c>
      <c r="AF44" s="85">
        <v>377</v>
      </c>
      <c r="AG44" s="85">
        <v>21560</v>
      </c>
      <c r="AH44" s="85">
        <v>317</v>
      </c>
      <c r="AI44" s="85"/>
      <c r="AJ44" s="88" t="s">
        <v>1059</v>
      </c>
      <c r="AK44" s="85" t="s">
        <v>802</v>
      </c>
      <c r="AL44" s="85"/>
      <c r="AM44" s="85"/>
      <c r="AN44" s="87">
        <v>40868.667673611111</v>
      </c>
      <c r="AO44" s="88" t="s">
        <v>1308</v>
      </c>
      <c r="AP44" s="85" t="b">
        <v>1</v>
      </c>
      <c r="AQ44" s="85" t="b">
        <v>0</v>
      </c>
      <c r="AR44" s="85" t="b">
        <v>1</v>
      </c>
      <c r="AS44" s="85"/>
      <c r="AT44" s="85">
        <v>2</v>
      </c>
      <c r="AU44" s="88" t="s">
        <v>1461</v>
      </c>
      <c r="AV44" s="85" t="b">
        <v>0</v>
      </c>
      <c r="AW44" s="85" t="s">
        <v>1488</v>
      </c>
      <c r="AX44" s="88" t="s">
        <v>1507</v>
      </c>
      <c r="AY44" s="85" t="s">
        <v>66</v>
      </c>
      <c r="AZ44" s="2"/>
      <c r="BA44" s="3"/>
      <c r="BB44" s="3"/>
      <c r="BC44" s="3"/>
      <c r="BD44" s="3"/>
    </row>
    <row r="45" spans="1:56" x14ac:dyDescent="0.3">
      <c r="A45" s="70" t="s">
        <v>1733</v>
      </c>
      <c r="B45" s="71"/>
      <c r="C45" s="71"/>
      <c r="D45" s="72"/>
      <c r="E45" s="117"/>
      <c r="F45" s="108" t="s">
        <v>2000</v>
      </c>
      <c r="G45" s="118"/>
      <c r="H45" s="75"/>
      <c r="I45" s="76"/>
      <c r="J45" s="119"/>
      <c r="K45" s="75" t="s">
        <v>3955</v>
      </c>
      <c r="L45" s="120"/>
      <c r="M45" s="80"/>
      <c r="N45" s="80"/>
      <c r="O45" s="81"/>
      <c r="P45" s="82"/>
      <c r="Q45" s="82"/>
      <c r="R45" s="92"/>
      <c r="S45" s="92"/>
      <c r="T45" s="92"/>
      <c r="U45" s="92"/>
      <c r="V45" s="52"/>
      <c r="W45" s="52"/>
      <c r="X45" s="52"/>
      <c r="Y45" s="52"/>
      <c r="Z45" s="51"/>
      <c r="AA45" s="77"/>
      <c r="AB45" s="77"/>
      <c r="AC45" s="78"/>
      <c r="AD45" s="85" t="s">
        <v>3303</v>
      </c>
      <c r="AE45" s="85">
        <v>986</v>
      </c>
      <c r="AF45" s="85">
        <v>350</v>
      </c>
      <c r="AG45" s="85">
        <v>36149</v>
      </c>
      <c r="AH45" s="85">
        <v>354</v>
      </c>
      <c r="AI45" s="85"/>
      <c r="AJ45" s="85"/>
      <c r="AK45" s="85" t="s">
        <v>3564</v>
      </c>
      <c r="AL45" s="85"/>
      <c r="AM45" s="85"/>
      <c r="AN45" s="87">
        <v>41164.70521990741</v>
      </c>
      <c r="AO45" s="88" t="s">
        <v>3630</v>
      </c>
      <c r="AP45" s="85" t="b">
        <v>1</v>
      </c>
      <c r="AQ45" s="85" t="b">
        <v>0</v>
      </c>
      <c r="AR45" s="85" t="b">
        <v>0</v>
      </c>
      <c r="AS45" s="85"/>
      <c r="AT45" s="85">
        <v>10</v>
      </c>
      <c r="AU45" s="88" t="s">
        <v>1461</v>
      </c>
      <c r="AV45" s="85" t="b">
        <v>0</v>
      </c>
      <c r="AW45" s="85" t="s">
        <v>1488</v>
      </c>
      <c r="AX45" s="88" t="s">
        <v>3770</v>
      </c>
      <c r="AY45" s="85" t="s">
        <v>66</v>
      </c>
      <c r="AZ45" s="2"/>
      <c r="BA45" s="3"/>
      <c r="BB45" s="3"/>
      <c r="BC45" s="3"/>
      <c r="BD45" s="3"/>
    </row>
    <row r="46" spans="1:56" x14ac:dyDescent="0.3">
      <c r="A46" s="70" t="s">
        <v>281</v>
      </c>
      <c r="B46" s="71"/>
      <c r="C46" s="71"/>
      <c r="D46" s="72"/>
      <c r="E46" s="117"/>
      <c r="F46" s="108" t="s">
        <v>509</v>
      </c>
      <c r="G46" s="118"/>
      <c r="H46" s="75"/>
      <c r="I46" s="76"/>
      <c r="J46" s="119"/>
      <c r="K46" s="75" t="s">
        <v>3956</v>
      </c>
      <c r="L46" s="120"/>
      <c r="M46" s="80"/>
      <c r="N46" s="80"/>
      <c r="O46" s="81"/>
      <c r="P46" s="82"/>
      <c r="Q46" s="82"/>
      <c r="R46" s="92"/>
      <c r="S46" s="92"/>
      <c r="T46" s="92"/>
      <c r="U46" s="92"/>
      <c r="V46" s="52"/>
      <c r="W46" s="52"/>
      <c r="X46" s="52"/>
      <c r="Y46" s="52"/>
      <c r="Z46" s="51"/>
      <c r="AA46" s="77"/>
      <c r="AB46" s="77"/>
      <c r="AC46" s="78"/>
      <c r="AD46" s="85" t="s">
        <v>931</v>
      </c>
      <c r="AE46" s="85">
        <v>164</v>
      </c>
      <c r="AF46" s="85">
        <v>258</v>
      </c>
      <c r="AG46" s="85">
        <v>7734</v>
      </c>
      <c r="AH46" s="85">
        <v>344</v>
      </c>
      <c r="AI46" s="85"/>
      <c r="AJ46" s="85" t="s">
        <v>1111</v>
      </c>
      <c r="AK46" s="85"/>
      <c r="AL46" s="85"/>
      <c r="AM46" s="85"/>
      <c r="AN46" s="87">
        <v>40765.214930555558</v>
      </c>
      <c r="AO46" s="88" t="s">
        <v>1362</v>
      </c>
      <c r="AP46" s="85" t="b">
        <v>1</v>
      </c>
      <c r="AQ46" s="85" t="b">
        <v>0</v>
      </c>
      <c r="AR46" s="85" t="b">
        <v>0</v>
      </c>
      <c r="AS46" s="85"/>
      <c r="AT46" s="85">
        <v>2</v>
      </c>
      <c r="AU46" s="88" t="s">
        <v>1461</v>
      </c>
      <c r="AV46" s="85" t="b">
        <v>0</v>
      </c>
      <c r="AW46" s="85" t="s">
        <v>1488</v>
      </c>
      <c r="AX46" s="88" t="s">
        <v>1571</v>
      </c>
      <c r="AY46" s="85" t="s">
        <v>66</v>
      </c>
      <c r="AZ46" s="2"/>
      <c r="BA46" s="3"/>
      <c r="BB46" s="3"/>
      <c r="BC46" s="3"/>
      <c r="BD46" s="3"/>
    </row>
    <row r="47" spans="1:56" x14ac:dyDescent="0.3">
      <c r="A47" s="70" t="s">
        <v>303</v>
      </c>
      <c r="B47" s="71"/>
      <c r="C47" s="71"/>
      <c r="D47" s="72"/>
      <c r="E47" s="117"/>
      <c r="F47" s="108" t="s">
        <v>531</v>
      </c>
      <c r="G47" s="118"/>
      <c r="H47" s="75"/>
      <c r="I47" s="76"/>
      <c r="J47" s="119"/>
      <c r="K47" s="75" t="s">
        <v>3957</v>
      </c>
      <c r="L47" s="120"/>
      <c r="M47" s="80"/>
      <c r="N47" s="80"/>
      <c r="O47" s="81"/>
      <c r="P47" s="82"/>
      <c r="Q47" s="82"/>
      <c r="R47" s="92"/>
      <c r="S47" s="92"/>
      <c r="T47" s="92"/>
      <c r="U47" s="92"/>
      <c r="V47" s="52"/>
      <c r="W47" s="52"/>
      <c r="X47" s="52"/>
      <c r="Y47" s="52"/>
      <c r="Z47" s="51"/>
      <c r="AA47" s="77"/>
      <c r="AB47" s="77"/>
      <c r="AC47" s="78"/>
      <c r="AD47" s="85" t="s">
        <v>956</v>
      </c>
      <c r="AE47" s="85">
        <v>1167</v>
      </c>
      <c r="AF47" s="85">
        <v>8108</v>
      </c>
      <c r="AG47" s="85">
        <v>65394</v>
      </c>
      <c r="AH47" s="85">
        <v>131</v>
      </c>
      <c r="AI47" s="85"/>
      <c r="AJ47" s="85" t="s">
        <v>1131</v>
      </c>
      <c r="AK47" s="85" t="s">
        <v>1203</v>
      </c>
      <c r="AL47" s="85"/>
      <c r="AM47" s="85"/>
      <c r="AN47" s="87">
        <v>42077.761354166665</v>
      </c>
      <c r="AO47" s="88" t="s">
        <v>1383</v>
      </c>
      <c r="AP47" s="85" t="b">
        <v>1</v>
      </c>
      <c r="AQ47" s="85" t="b">
        <v>0</v>
      </c>
      <c r="AR47" s="85" t="b">
        <v>0</v>
      </c>
      <c r="AS47" s="85"/>
      <c r="AT47" s="85">
        <v>14</v>
      </c>
      <c r="AU47" s="88" t="s">
        <v>1461</v>
      </c>
      <c r="AV47" s="85" t="b">
        <v>0</v>
      </c>
      <c r="AW47" s="85" t="s">
        <v>1488</v>
      </c>
      <c r="AX47" s="88" t="s">
        <v>1596</v>
      </c>
      <c r="AY47" s="85" t="s">
        <v>66</v>
      </c>
      <c r="AZ47" s="2"/>
      <c r="BA47" s="3"/>
      <c r="BB47" s="3"/>
      <c r="BC47" s="3"/>
      <c r="BD47" s="3"/>
    </row>
    <row r="48" spans="1:56" x14ac:dyDescent="0.3">
      <c r="A48" s="70" t="s">
        <v>1763</v>
      </c>
      <c r="B48" s="71"/>
      <c r="C48" s="71"/>
      <c r="D48" s="72"/>
      <c r="E48" s="117"/>
      <c r="F48" s="108" t="s">
        <v>2030</v>
      </c>
      <c r="G48" s="118"/>
      <c r="H48" s="75"/>
      <c r="I48" s="76"/>
      <c r="J48" s="119"/>
      <c r="K48" s="75" t="s">
        <v>3958</v>
      </c>
      <c r="L48" s="120"/>
      <c r="M48" s="80"/>
      <c r="N48" s="80"/>
      <c r="O48" s="81"/>
      <c r="P48" s="82"/>
      <c r="Q48" s="82"/>
      <c r="R48" s="92"/>
      <c r="S48" s="92"/>
      <c r="T48" s="92"/>
      <c r="U48" s="92"/>
      <c r="V48" s="52"/>
      <c r="W48" s="52"/>
      <c r="X48" s="52"/>
      <c r="Y48" s="52"/>
      <c r="Z48" s="51"/>
      <c r="AA48" s="77"/>
      <c r="AB48" s="77"/>
      <c r="AC48" s="78"/>
      <c r="AD48" s="85" t="s">
        <v>856</v>
      </c>
      <c r="AE48" s="85">
        <v>59</v>
      </c>
      <c r="AF48" s="85">
        <v>105</v>
      </c>
      <c r="AG48" s="85">
        <v>793</v>
      </c>
      <c r="AH48" s="85">
        <v>37</v>
      </c>
      <c r="AI48" s="85"/>
      <c r="AJ48" s="88" t="s">
        <v>3455</v>
      </c>
      <c r="AK48" s="85" t="s">
        <v>803</v>
      </c>
      <c r="AL48" s="85"/>
      <c r="AM48" s="85"/>
      <c r="AN48" s="87">
        <v>43799.858067129629</v>
      </c>
      <c r="AO48" s="85"/>
      <c r="AP48" s="85" t="b">
        <v>1</v>
      </c>
      <c r="AQ48" s="85" t="b">
        <v>0</v>
      </c>
      <c r="AR48" s="85" t="b">
        <v>0</v>
      </c>
      <c r="AS48" s="85"/>
      <c r="AT48" s="85">
        <v>0</v>
      </c>
      <c r="AU48" s="85"/>
      <c r="AV48" s="85" t="b">
        <v>0</v>
      </c>
      <c r="AW48" s="85" t="s">
        <v>1488</v>
      </c>
      <c r="AX48" s="88" t="s">
        <v>3771</v>
      </c>
      <c r="AY48" s="85" t="s">
        <v>66</v>
      </c>
      <c r="AZ48" s="2"/>
      <c r="BA48" s="3"/>
      <c r="BB48" s="3"/>
      <c r="BC48" s="3"/>
      <c r="BD48" s="3"/>
    </row>
    <row r="49" spans="1:56" x14ac:dyDescent="0.3">
      <c r="A49" s="70" t="s">
        <v>293</v>
      </c>
      <c r="B49" s="71"/>
      <c r="C49" s="71"/>
      <c r="D49" s="72"/>
      <c r="E49" s="117"/>
      <c r="F49" s="108" t="s">
        <v>521</v>
      </c>
      <c r="G49" s="118"/>
      <c r="H49" s="75"/>
      <c r="I49" s="76"/>
      <c r="J49" s="119"/>
      <c r="K49" s="75" t="s">
        <v>3959</v>
      </c>
      <c r="L49" s="120"/>
      <c r="M49" s="80"/>
      <c r="N49" s="80"/>
      <c r="O49" s="81"/>
      <c r="P49" s="82"/>
      <c r="Q49" s="82"/>
      <c r="R49" s="92"/>
      <c r="S49" s="92"/>
      <c r="T49" s="92"/>
      <c r="U49" s="92"/>
      <c r="V49" s="52"/>
      <c r="W49" s="52"/>
      <c r="X49" s="52"/>
      <c r="Y49" s="52"/>
      <c r="Z49" s="51"/>
      <c r="AA49" s="77"/>
      <c r="AB49" s="77"/>
      <c r="AC49" s="78"/>
      <c r="AD49" s="85" t="s">
        <v>944</v>
      </c>
      <c r="AE49" s="85">
        <v>199</v>
      </c>
      <c r="AF49" s="85">
        <v>467</v>
      </c>
      <c r="AG49" s="85">
        <v>6171</v>
      </c>
      <c r="AH49" s="85">
        <v>9877</v>
      </c>
      <c r="AI49" s="85"/>
      <c r="AJ49" s="85"/>
      <c r="AK49" s="85"/>
      <c r="AL49" s="88" t="s">
        <v>1283</v>
      </c>
      <c r="AM49" s="85"/>
      <c r="AN49" s="87">
        <v>43454.967858796299</v>
      </c>
      <c r="AO49" s="88" t="s">
        <v>1375</v>
      </c>
      <c r="AP49" s="85" t="b">
        <v>1</v>
      </c>
      <c r="AQ49" s="85" t="b">
        <v>0</v>
      </c>
      <c r="AR49" s="85" t="b">
        <v>0</v>
      </c>
      <c r="AS49" s="85"/>
      <c r="AT49" s="85">
        <v>1</v>
      </c>
      <c r="AU49" s="85"/>
      <c r="AV49" s="85" t="b">
        <v>0</v>
      </c>
      <c r="AW49" s="85" t="s">
        <v>1488</v>
      </c>
      <c r="AX49" s="88" t="s">
        <v>1584</v>
      </c>
      <c r="AY49" s="85" t="s">
        <v>66</v>
      </c>
      <c r="AZ49" s="2"/>
      <c r="BA49" s="3"/>
      <c r="BB49" s="3"/>
      <c r="BC49" s="3"/>
      <c r="BD49" s="3"/>
    </row>
    <row r="50" spans="1:56" x14ac:dyDescent="0.3">
      <c r="A50" s="70" t="s">
        <v>316</v>
      </c>
      <c r="B50" s="71"/>
      <c r="C50" s="71"/>
      <c r="D50" s="72"/>
      <c r="E50" s="117"/>
      <c r="F50" s="108" t="s">
        <v>543</v>
      </c>
      <c r="G50" s="118"/>
      <c r="H50" s="75"/>
      <c r="I50" s="76"/>
      <c r="J50" s="119"/>
      <c r="K50" s="75" t="s">
        <v>3960</v>
      </c>
      <c r="L50" s="120"/>
      <c r="M50" s="80"/>
      <c r="N50" s="80"/>
      <c r="O50" s="81"/>
      <c r="P50" s="82"/>
      <c r="Q50" s="82"/>
      <c r="R50" s="92"/>
      <c r="S50" s="92"/>
      <c r="T50" s="92"/>
      <c r="U50" s="92"/>
      <c r="V50" s="52"/>
      <c r="W50" s="52"/>
      <c r="X50" s="52"/>
      <c r="Y50" s="52"/>
      <c r="Z50" s="51"/>
      <c r="AA50" s="77"/>
      <c r="AB50" s="77"/>
      <c r="AC50" s="78"/>
      <c r="AD50" s="85" t="s">
        <v>967</v>
      </c>
      <c r="AE50" s="85">
        <v>956</v>
      </c>
      <c r="AF50" s="85">
        <v>634</v>
      </c>
      <c r="AG50" s="85">
        <v>29145</v>
      </c>
      <c r="AH50" s="85">
        <v>38175</v>
      </c>
      <c r="AI50" s="85"/>
      <c r="AJ50" s="85" t="s">
        <v>1143</v>
      </c>
      <c r="AK50" s="85" t="s">
        <v>1247</v>
      </c>
      <c r="AL50" s="85"/>
      <c r="AM50" s="85"/>
      <c r="AN50" s="87">
        <v>43251.175706018519</v>
      </c>
      <c r="AO50" s="88" t="s">
        <v>1396</v>
      </c>
      <c r="AP50" s="85" t="b">
        <v>1</v>
      </c>
      <c r="AQ50" s="85" t="b">
        <v>0</v>
      </c>
      <c r="AR50" s="85" t="b">
        <v>0</v>
      </c>
      <c r="AS50" s="85"/>
      <c r="AT50" s="85">
        <v>1</v>
      </c>
      <c r="AU50" s="85"/>
      <c r="AV50" s="85" t="b">
        <v>0</v>
      </c>
      <c r="AW50" s="85" t="s">
        <v>1488</v>
      </c>
      <c r="AX50" s="88" t="s">
        <v>1612</v>
      </c>
      <c r="AY50" s="85" t="s">
        <v>66</v>
      </c>
      <c r="AZ50" s="2"/>
      <c r="BA50" s="3"/>
      <c r="BB50" s="3"/>
      <c r="BC50" s="3"/>
      <c r="BD50" s="3"/>
    </row>
    <row r="51" spans="1:56" x14ac:dyDescent="0.3">
      <c r="A51" s="70" t="s">
        <v>237</v>
      </c>
      <c r="B51" s="71"/>
      <c r="C51" s="71"/>
      <c r="D51" s="72"/>
      <c r="E51" s="117"/>
      <c r="F51" s="108" t="s">
        <v>466</v>
      </c>
      <c r="G51" s="118"/>
      <c r="H51" s="75"/>
      <c r="I51" s="76"/>
      <c r="J51" s="119"/>
      <c r="K51" s="75" t="s">
        <v>3961</v>
      </c>
      <c r="L51" s="120"/>
      <c r="M51" s="80"/>
      <c r="N51" s="80"/>
      <c r="O51" s="81"/>
      <c r="P51" s="82"/>
      <c r="Q51" s="82"/>
      <c r="R51" s="92"/>
      <c r="S51" s="92"/>
      <c r="T51" s="92"/>
      <c r="U51" s="92"/>
      <c r="V51" s="52"/>
      <c r="W51" s="52"/>
      <c r="X51" s="52"/>
      <c r="Y51" s="52"/>
      <c r="Z51" s="51"/>
      <c r="AA51" s="77"/>
      <c r="AB51" s="77"/>
      <c r="AC51" s="78"/>
      <c r="AD51" s="85" t="s">
        <v>880</v>
      </c>
      <c r="AE51" s="85">
        <v>212</v>
      </c>
      <c r="AF51" s="85">
        <v>367</v>
      </c>
      <c r="AG51" s="85">
        <v>4794</v>
      </c>
      <c r="AH51" s="85">
        <v>254</v>
      </c>
      <c r="AI51" s="85"/>
      <c r="AJ51" s="85" t="s">
        <v>1070</v>
      </c>
      <c r="AK51" s="85" t="s">
        <v>803</v>
      </c>
      <c r="AL51" s="88" t="s">
        <v>1277</v>
      </c>
      <c r="AM51" s="85"/>
      <c r="AN51" s="87">
        <v>42298.577268518522</v>
      </c>
      <c r="AO51" s="88" t="s">
        <v>1319</v>
      </c>
      <c r="AP51" s="85" t="b">
        <v>1</v>
      </c>
      <c r="AQ51" s="85" t="b">
        <v>0</v>
      </c>
      <c r="AR51" s="85" t="b">
        <v>1</v>
      </c>
      <c r="AS51" s="85"/>
      <c r="AT51" s="85">
        <v>1</v>
      </c>
      <c r="AU51" s="88" t="s">
        <v>1461</v>
      </c>
      <c r="AV51" s="85" t="b">
        <v>0</v>
      </c>
      <c r="AW51" s="85" t="s">
        <v>1488</v>
      </c>
      <c r="AX51" s="88" t="s">
        <v>1519</v>
      </c>
      <c r="AY51" s="85" t="s">
        <v>66</v>
      </c>
      <c r="AZ51" s="2"/>
      <c r="BA51" s="3"/>
      <c r="BB51" s="3"/>
      <c r="BC51" s="3"/>
      <c r="BD51" s="3"/>
    </row>
    <row r="52" spans="1:56" x14ac:dyDescent="0.3">
      <c r="A52" s="70" t="s">
        <v>225</v>
      </c>
      <c r="B52" s="71"/>
      <c r="C52" s="71"/>
      <c r="D52" s="72"/>
      <c r="E52" s="117"/>
      <c r="F52" s="108" t="s">
        <v>454</v>
      </c>
      <c r="G52" s="118"/>
      <c r="H52" s="75"/>
      <c r="I52" s="76"/>
      <c r="J52" s="119"/>
      <c r="K52" s="75" t="s">
        <v>3962</v>
      </c>
      <c r="L52" s="120"/>
      <c r="M52" s="80"/>
      <c r="N52" s="80"/>
      <c r="O52" s="81"/>
      <c r="P52" s="82"/>
      <c r="Q52" s="82"/>
      <c r="R52" s="92"/>
      <c r="S52" s="92"/>
      <c r="T52" s="92"/>
      <c r="U52" s="92"/>
      <c r="V52" s="52"/>
      <c r="W52" s="52"/>
      <c r="X52" s="52"/>
      <c r="Y52" s="52"/>
      <c r="Z52" s="51"/>
      <c r="AA52" s="77"/>
      <c r="AB52" s="77"/>
      <c r="AC52" s="78"/>
      <c r="AD52" s="85" t="s">
        <v>866</v>
      </c>
      <c r="AE52" s="85">
        <v>114</v>
      </c>
      <c r="AF52" s="85">
        <v>432</v>
      </c>
      <c r="AG52" s="85">
        <v>13196</v>
      </c>
      <c r="AH52" s="85">
        <v>840</v>
      </c>
      <c r="AI52" s="85"/>
      <c r="AJ52" s="85" t="s">
        <v>1058</v>
      </c>
      <c r="AK52" s="85"/>
      <c r="AL52" s="88" t="s">
        <v>1273</v>
      </c>
      <c r="AM52" s="85"/>
      <c r="AN52" s="87">
        <v>41442.565868055557</v>
      </c>
      <c r="AO52" s="88" t="s">
        <v>1307</v>
      </c>
      <c r="AP52" s="85" t="b">
        <v>1</v>
      </c>
      <c r="AQ52" s="85" t="b">
        <v>0</v>
      </c>
      <c r="AR52" s="85" t="b">
        <v>0</v>
      </c>
      <c r="AS52" s="85"/>
      <c r="AT52" s="85">
        <v>1</v>
      </c>
      <c r="AU52" s="88" t="s">
        <v>1461</v>
      </c>
      <c r="AV52" s="85" t="b">
        <v>0</v>
      </c>
      <c r="AW52" s="85" t="s">
        <v>1488</v>
      </c>
      <c r="AX52" s="88" t="s">
        <v>1506</v>
      </c>
      <c r="AY52" s="85" t="s">
        <v>66</v>
      </c>
      <c r="AZ52" s="2"/>
      <c r="BA52" s="3"/>
      <c r="BB52" s="3"/>
      <c r="BC52" s="3"/>
      <c r="BD52" s="3"/>
    </row>
    <row r="53" spans="1:56" x14ac:dyDescent="0.3">
      <c r="A53" s="70" t="s">
        <v>362</v>
      </c>
      <c r="B53" s="71"/>
      <c r="C53" s="71"/>
      <c r="D53" s="72"/>
      <c r="E53" s="117"/>
      <c r="F53" s="108" t="s">
        <v>586</v>
      </c>
      <c r="G53" s="118"/>
      <c r="H53" s="75"/>
      <c r="I53" s="76"/>
      <c r="J53" s="119"/>
      <c r="K53" s="75" t="s">
        <v>3963</v>
      </c>
      <c r="L53" s="120"/>
      <c r="M53" s="80"/>
      <c r="N53" s="80"/>
      <c r="O53" s="81"/>
      <c r="P53" s="82"/>
      <c r="Q53" s="82"/>
      <c r="R53" s="92"/>
      <c r="S53" s="92"/>
      <c r="T53" s="92"/>
      <c r="U53" s="92"/>
      <c r="V53" s="52"/>
      <c r="W53" s="52"/>
      <c r="X53" s="52"/>
      <c r="Y53" s="52"/>
      <c r="Z53" s="51"/>
      <c r="AA53" s="77"/>
      <c r="AB53" s="77"/>
      <c r="AC53" s="78"/>
      <c r="AD53" s="85" t="s">
        <v>1010</v>
      </c>
      <c r="AE53" s="85">
        <v>1393</v>
      </c>
      <c r="AF53" s="85">
        <v>783</v>
      </c>
      <c r="AG53" s="85">
        <v>28314</v>
      </c>
      <c r="AH53" s="85">
        <v>27554</v>
      </c>
      <c r="AI53" s="85"/>
      <c r="AJ53" s="85"/>
      <c r="AK53" s="85"/>
      <c r="AL53" s="85"/>
      <c r="AM53" s="85"/>
      <c r="AN53" s="87">
        <v>43037.350624999999</v>
      </c>
      <c r="AO53" s="88" t="s">
        <v>1432</v>
      </c>
      <c r="AP53" s="85" t="b">
        <v>1</v>
      </c>
      <c r="AQ53" s="85" t="b">
        <v>0</v>
      </c>
      <c r="AR53" s="85" t="b">
        <v>1</v>
      </c>
      <c r="AS53" s="85"/>
      <c r="AT53" s="85">
        <v>1</v>
      </c>
      <c r="AU53" s="85"/>
      <c r="AV53" s="85" t="b">
        <v>0</v>
      </c>
      <c r="AW53" s="85" t="s">
        <v>1488</v>
      </c>
      <c r="AX53" s="88" t="s">
        <v>1655</v>
      </c>
      <c r="AY53" s="85" t="s">
        <v>66</v>
      </c>
      <c r="AZ53" s="2"/>
      <c r="BA53" s="3"/>
      <c r="BB53" s="3"/>
      <c r="BC53" s="3"/>
      <c r="BD53" s="3"/>
    </row>
    <row r="54" spans="1:56" x14ac:dyDescent="0.3">
      <c r="A54" s="70" t="s">
        <v>1734</v>
      </c>
      <c r="B54" s="71"/>
      <c r="C54" s="71"/>
      <c r="D54" s="72"/>
      <c r="E54" s="117"/>
      <c r="F54" s="108" t="s">
        <v>2001</v>
      </c>
      <c r="G54" s="118"/>
      <c r="H54" s="75"/>
      <c r="I54" s="76"/>
      <c r="J54" s="119"/>
      <c r="K54" s="75" t="s">
        <v>3964</v>
      </c>
      <c r="L54" s="120"/>
      <c r="M54" s="80"/>
      <c r="N54" s="80"/>
      <c r="O54" s="81"/>
      <c r="P54" s="82"/>
      <c r="Q54" s="82"/>
      <c r="R54" s="92"/>
      <c r="S54" s="92"/>
      <c r="T54" s="92"/>
      <c r="U54" s="92"/>
      <c r="V54" s="52"/>
      <c r="W54" s="52"/>
      <c r="X54" s="52"/>
      <c r="Y54" s="52"/>
      <c r="Z54" s="51"/>
      <c r="AA54" s="77"/>
      <c r="AB54" s="77"/>
      <c r="AC54" s="78"/>
      <c r="AD54" s="85" t="s">
        <v>3304</v>
      </c>
      <c r="AE54" s="85">
        <v>153</v>
      </c>
      <c r="AF54" s="85">
        <v>204</v>
      </c>
      <c r="AG54" s="85">
        <v>951</v>
      </c>
      <c r="AH54" s="85">
        <v>846</v>
      </c>
      <c r="AI54" s="85"/>
      <c r="AJ54" s="88" t="s">
        <v>3456</v>
      </c>
      <c r="AK54" s="85" t="s">
        <v>3565</v>
      </c>
      <c r="AL54" s="85"/>
      <c r="AM54" s="85"/>
      <c r="AN54" s="87">
        <v>43550.052523148152</v>
      </c>
      <c r="AO54" s="88" t="s">
        <v>3631</v>
      </c>
      <c r="AP54" s="85" t="b">
        <v>1</v>
      </c>
      <c r="AQ54" s="85" t="b">
        <v>0</v>
      </c>
      <c r="AR54" s="85" t="b">
        <v>1</v>
      </c>
      <c r="AS54" s="85"/>
      <c r="AT54" s="85">
        <v>0</v>
      </c>
      <c r="AU54" s="85"/>
      <c r="AV54" s="85" t="b">
        <v>0</v>
      </c>
      <c r="AW54" s="85" t="s">
        <v>1488</v>
      </c>
      <c r="AX54" s="88" t="s">
        <v>3772</v>
      </c>
      <c r="AY54" s="85" t="s">
        <v>66</v>
      </c>
      <c r="AZ54" s="2"/>
      <c r="BA54" s="3"/>
      <c r="BB54" s="3"/>
      <c r="BC54" s="3"/>
      <c r="BD54" s="3"/>
    </row>
    <row r="55" spans="1:56" x14ac:dyDescent="0.3">
      <c r="A55" s="70" t="s">
        <v>379</v>
      </c>
      <c r="B55" s="71"/>
      <c r="C55" s="71"/>
      <c r="D55" s="72"/>
      <c r="E55" s="117"/>
      <c r="F55" s="108" t="s">
        <v>601</v>
      </c>
      <c r="G55" s="118"/>
      <c r="H55" s="75"/>
      <c r="I55" s="76"/>
      <c r="J55" s="119"/>
      <c r="K55" s="75" t="s">
        <v>3965</v>
      </c>
      <c r="L55" s="120"/>
      <c r="M55" s="80"/>
      <c r="N55" s="80"/>
      <c r="O55" s="81"/>
      <c r="P55" s="82"/>
      <c r="Q55" s="82"/>
      <c r="R55" s="92"/>
      <c r="S55" s="92"/>
      <c r="T55" s="92"/>
      <c r="U55" s="92"/>
      <c r="V55" s="52"/>
      <c r="W55" s="52"/>
      <c r="X55" s="52"/>
      <c r="Y55" s="52"/>
      <c r="Z55" s="51"/>
      <c r="AA55" s="77"/>
      <c r="AB55" s="77"/>
      <c r="AC55" s="78"/>
      <c r="AD55" s="85" t="s">
        <v>847</v>
      </c>
      <c r="AE55" s="85">
        <v>1820</v>
      </c>
      <c r="AF55" s="85">
        <v>88624</v>
      </c>
      <c r="AG55" s="85">
        <v>129663</v>
      </c>
      <c r="AH55" s="85">
        <v>22030</v>
      </c>
      <c r="AI55" s="85"/>
      <c r="AJ55" s="85" t="s">
        <v>1045</v>
      </c>
      <c r="AK55" s="85" t="s">
        <v>1204</v>
      </c>
      <c r="AL55" s="88" t="s">
        <v>1271</v>
      </c>
      <c r="AM55" s="85"/>
      <c r="AN55" s="87">
        <v>39335.92050925926</v>
      </c>
      <c r="AO55" s="88" t="s">
        <v>1296</v>
      </c>
      <c r="AP55" s="85" t="b">
        <v>0</v>
      </c>
      <c r="AQ55" s="85" t="b">
        <v>0</v>
      </c>
      <c r="AR55" s="85" t="b">
        <v>1</v>
      </c>
      <c r="AS55" s="85"/>
      <c r="AT55" s="85">
        <v>179</v>
      </c>
      <c r="AU55" s="88" t="s">
        <v>1463</v>
      </c>
      <c r="AV55" s="85" t="b">
        <v>1</v>
      </c>
      <c r="AW55" s="85" t="s">
        <v>1488</v>
      </c>
      <c r="AX55" s="88" t="s">
        <v>1492</v>
      </c>
      <c r="AY55" s="85" t="s">
        <v>65</v>
      </c>
      <c r="AZ55" s="2"/>
      <c r="BA55" s="3"/>
      <c r="BB55" s="3"/>
      <c r="BC55" s="3"/>
      <c r="BD55" s="3"/>
    </row>
    <row r="56" spans="1:56" x14ac:dyDescent="0.3">
      <c r="A56" s="70" t="s">
        <v>227</v>
      </c>
      <c r="B56" s="71"/>
      <c r="C56" s="71"/>
      <c r="D56" s="72"/>
      <c r="E56" s="117"/>
      <c r="F56" s="108" t="s">
        <v>456</v>
      </c>
      <c r="G56" s="118"/>
      <c r="H56" s="75"/>
      <c r="I56" s="76"/>
      <c r="J56" s="119"/>
      <c r="K56" s="75" t="s">
        <v>3966</v>
      </c>
      <c r="L56" s="120"/>
      <c r="M56" s="80"/>
      <c r="N56" s="80"/>
      <c r="O56" s="81"/>
      <c r="P56" s="82"/>
      <c r="Q56" s="82"/>
      <c r="R56" s="92"/>
      <c r="S56" s="92"/>
      <c r="T56" s="92"/>
      <c r="U56" s="92"/>
      <c r="V56" s="52"/>
      <c r="W56" s="52"/>
      <c r="X56" s="52"/>
      <c r="Y56" s="52"/>
      <c r="Z56" s="51"/>
      <c r="AA56" s="77"/>
      <c r="AB56" s="77"/>
      <c r="AC56" s="78"/>
      <c r="AD56" s="85" t="s">
        <v>868</v>
      </c>
      <c r="AE56" s="85">
        <v>846</v>
      </c>
      <c r="AF56" s="85">
        <v>5329</v>
      </c>
      <c r="AG56" s="85">
        <v>50782</v>
      </c>
      <c r="AH56" s="85">
        <v>10193</v>
      </c>
      <c r="AI56" s="85"/>
      <c r="AJ56" s="85" t="s">
        <v>1060</v>
      </c>
      <c r="AK56" s="85">
        <v>2022</v>
      </c>
      <c r="AL56" s="85"/>
      <c r="AM56" s="85"/>
      <c r="AN56" s="87">
        <v>41770.492280092592</v>
      </c>
      <c r="AO56" s="88" t="s">
        <v>1309</v>
      </c>
      <c r="AP56" s="85" t="b">
        <v>1</v>
      </c>
      <c r="AQ56" s="85" t="b">
        <v>0</v>
      </c>
      <c r="AR56" s="85" t="b">
        <v>1</v>
      </c>
      <c r="AS56" s="85"/>
      <c r="AT56" s="85">
        <v>7</v>
      </c>
      <c r="AU56" s="88" t="s">
        <v>1461</v>
      </c>
      <c r="AV56" s="85" t="b">
        <v>0</v>
      </c>
      <c r="AW56" s="85" t="s">
        <v>1488</v>
      </c>
      <c r="AX56" s="88" t="s">
        <v>1508</v>
      </c>
      <c r="AY56" s="85" t="s">
        <v>66</v>
      </c>
      <c r="AZ56" s="2"/>
      <c r="BA56" s="3"/>
      <c r="BB56" s="3"/>
      <c r="BC56" s="3"/>
      <c r="BD56" s="3"/>
    </row>
    <row r="57" spans="1:56" x14ac:dyDescent="0.3">
      <c r="A57" s="70" t="s">
        <v>393</v>
      </c>
      <c r="B57" s="71"/>
      <c r="C57" s="71"/>
      <c r="D57" s="72"/>
      <c r="E57" s="117"/>
      <c r="F57" s="108" t="s">
        <v>614</v>
      </c>
      <c r="G57" s="118"/>
      <c r="H57" s="75"/>
      <c r="I57" s="76"/>
      <c r="J57" s="119"/>
      <c r="K57" s="75" t="s">
        <v>3967</v>
      </c>
      <c r="L57" s="120"/>
      <c r="M57" s="80"/>
      <c r="N57" s="80"/>
      <c r="O57" s="81"/>
      <c r="P57" s="82"/>
      <c r="Q57" s="82"/>
      <c r="R57" s="92"/>
      <c r="S57" s="92"/>
      <c r="T57" s="92"/>
      <c r="U57" s="92"/>
      <c r="V57" s="52"/>
      <c r="W57" s="52"/>
      <c r="X57" s="52"/>
      <c r="Y57" s="52"/>
      <c r="Z57" s="51"/>
      <c r="AA57" s="77"/>
      <c r="AB57" s="77"/>
      <c r="AC57" s="78"/>
      <c r="AD57" s="85" t="s">
        <v>1033</v>
      </c>
      <c r="AE57" s="85">
        <v>436</v>
      </c>
      <c r="AF57" s="85">
        <v>149</v>
      </c>
      <c r="AG57" s="85">
        <v>5742</v>
      </c>
      <c r="AH57" s="85">
        <v>6041</v>
      </c>
      <c r="AI57" s="85"/>
      <c r="AJ57" s="85" t="s">
        <v>1194</v>
      </c>
      <c r="AK57" s="85"/>
      <c r="AL57" s="85"/>
      <c r="AM57" s="85"/>
      <c r="AN57" s="87">
        <v>43843.34337962963</v>
      </c>
      <c r="AO57" s="88" t="s">
        <v>1452</v>
      </c>
      <c r="AP57" s="85" t="b">
        <v>1</v>
      </c>
      <c r="AQ57" s="85" t="b">
        <v>0</v>
      </c>
      <c r="AR57" s="85" t="b">
        <v>0</v>
      </c>
      <c r="AS57" s="85"/>
      <c r="AT57" s="85">
        <v>2</v>
      </c>
      <c r="AU57" s="85"/>
      <c r="AV57" s="85" t="b">
        <v>0</v>
      </c>
      <c r="AW57" s="85" t="s">
        <v>1488</v>
      </c>
      <c r="AX57" s="88" t="s">
        <v>1679</v>
      </c>
      <c r="AY57" s="85" t="s">
        <v>66</v>
      </c>
      <c r="AZ57" s="2"/>
      <c r="BA57" s="3"/>
      <c r="BB57" s="3"/>
      <c r="BC57" s="3"/>
      <c r="BD57" s="3"/>
    </row>
    <row r="58" spans="1:56" x14ac:dyDescent="0.3">
      <c r="A58" s="70" t="s">
        <v>391</v>
      </c>
      <c r="B58" s="71"/>
      <c r="C58" s="71"/>
      <c r="D58" s="72"/>
      <c r="E58" s="117"/>
      <c r="F58" s="108" t="s">
        <v>612</v>
      </c>
      <c r="G58" s="118"/>
      <c r="H58" s="75"/>
      <c r="I58" s="76"/>
      <c r="J58" s="119"/>
      <c r="K58" s="75" t="s">
        <v>3968</v>
      </c>
      <c r="L58" s="120"/>
      <c r="M58" s="80"/>
      <c r="N58" s="80"/>
      <c r="O58" s="81"/>
      <c r="P58" s="82"/>
      <c r="Q58" s="82"/>
      <c r="R58" s="92"/>
      <c r="S58" s="92"/>
      <c r="T58" s="92"/>
      <c r="U58" s="92"/>
      <c r="V58" s="52"/>
      <c r="W58" s="52"/>
      <c r="X58" s="52"/>
      <c r="Y58" s="52"/>
      <c r="Z58" s="51"/>
      <c r="AA58" s="77"/>
      <c r="AB58" s="77"/>
      <c r="AC58" s="78"/>
      <c r="AD58" s="85" t="s">
        <v>1032</v>
      </c>
      <c r="AE58" s="85">
        <v>353</v>
      </c>
      <c r="AF58" s="85">
        <v>5130</v>
      </c>
      <c r="AG58" s="85">
        <v>263404</v>
      </c>
      <c r="AH58" s="85">
        <v>86177</v>
      </c>
      <c r="AI58" s="85"/>
      <c r="AJ58" s="85" t="s">
        <v>1193</v>
      </c>
      <c r="AK58" s="85" t="s">
        <v>805</v>
      </c>
      <c r="AL58" s="85"/>
      <c r="AM58" s="85"/>
      <c r="AN58" s="87">
        <v>42692.198217592595</v>
      </c>
      <c r="AO58" s="88" t="s">
        <v>1451</v>
      </c>
      <c r="AP58" s="85" t="b">
        <v>1</v>
      </c>
      <c r="AQ58" s="85" t="b">
        <v>0</v>
      </c>
      <c r="AR58" s="85" t="b">
        <v>0</v>
      </c>
      <c r="AS58" s="85"/>
      <c r="AT58" s="85">
        <v>3</v>
      </c>
      <c r="AU58" s="85"/>
      <c r="AV58" s="85" t="b">
        <v>0</v>
      </c>
      <c r="AW58" s="85" t="s">
        <v>1488</v>
      </c>
      <c r="AX58" s="88" t="s">
        <v>1678</v>
      </c>
      <c r="AY58" s="85" t="s">
        <v>66</v>
      </c>
      <c r="AZ58" s="2"/>
      <c r="BA58" s="3"/>
      <c r="BB58" s="3"/>
      <c r="BC58" s="3"/>
      <c r="BD58" s="3"/>
    </row>
    <row r="59" spans="1:56" x14ac:dyDescent="0.3">
      <c r="A59" s="70" t="s">
        <v>244</v>
      </c>
      <c r="B59" s="71"/>
      <c r="C59" s="71"/>
      <c r="D59" s="72"/>
      <c r="E59" s="117"/>
      <c r="F59" s="108" t="s">
        <v>473</v>
      </c>
      <c r="G59" s="118"/>
      <c r="H59" s="75"/>
      <c r="I59" s="76"/>
      <c r="J59" s="119"/>
      <c r="K59" s="75" t="s">
        <v>3969</v>
      </c>
      <c r="L59" s="120"/>
      <c r="M59" s="80"/>
      <c r="N59" s="80"/>
      <c r="O59" s="81"/>
      <c r="P59" s="82"/>
      <c r="Q59" s="82"/>
      <c r="R59" s="92"/>
      <c r="S59" s="92"/>
      <c r="T59" s="92"/>
      <c r="U59" s="92"/>
      <c r="V59" s="52"/>
      <c r="W59" s="52"/>
      <c r="X59" s="52"/>
      <c r="Y59" s="52"/>
      <c r="Z59" s="51"/>
      <c r="AA59" s="77"/>
      <c r="AB59" s="77"/>
      <c r="AC59" s="78"/>
      <c r="AD59" s="85" t="s">
        <v>888</v>
      </c>
      <c r="AE59" s="85">
        <v>4646</v>
      </c>
      <c r="AF59" s="85">
        <v>4499</v>
      </c>
      <c r="AG59" s="85">
        <v>39023</v>
      </c>
      <c r="AH59" s="85">
        <v>395</v>
      </c>
      <c r="AI59" s="85"/>
      <c r="AJ59" s="85" t="s">
        <v>1075</v>
      </c>
      <c r="AK59" s="85" t="s">
        <v>436</v>
      </c>
      <c r="AL59" s="85"/>
      <c r="AM59" s="85"/>
      <c r="AN59" s="87">
        <v>40585.695254629631</v>
      </c>
      <c r="AO59" s="88" t="s">
        <v>1323</v>
      </c>
      <c r="AP59" s="85" t="b">
        <v>0</v>
      </c>
      <c r="AQ59" s="85" t="b">
        <v>0</v>
      </c>
      <c r="AR59" s="85" t="b">
        <v>1</v>
      </c>
      <c r="AS59" s="85"/>
      <c r="AT59" s="85">
        <v>17</v>
      </c>
      <c r="AU59" s="88" t="s">
        <v>1461</v>
      </c>
      <c r="AV59" s="85" t="b">
        <v>0</v>
      </c>
      <c r="AW59" s="85" t="s">
        <v>1488</v>
      </c>
      <c r="AX59" s="88" t="s">
        <v>1526</v>
      </c>
      <c r="AY59" s="85" t="s">
        <v>66</v>
      </c>
      <c r="AZ59" s="2"/>
      <c r="BA59" s="3"/>
      <c r="BB59" s="3"/>
      <c r="BC59" s="3"/>
      <c r="BD59" s="3"/>
    </row>
    <row r="60" spans="1:56" x14ac:dyDescent="0.3">
      <c r="A60" s="70" t="s">
        <v>286</v>
      </c>
      <c r="B60" s="71"/>
      <c r="C60" s="71"/>
      <c r="D60" s="72"/>
      <c r="E60" s="117"/>
      <c r="F60" s="108" t="s">
        <v>514</v>
      </c>
      <c r="G60" s="118"/>
      <c r="H60" s="75"/>
      <c r="I60" s="76"/>
      <c r="J60" s="119"/>
      <c r="K60" s="75" t="s">
        <v>3970</v>
      </c>
      <c r="L60" s="120"/>
      <c r="M60" s="80"/>
      <c r="N60" s="80"/>
      <c r="O60" s="81"/>
      <c r="P60" s="82"/>
      <c r="Q60" s="82"/>
      <c r="R60" s="92"/>
      <c r="S60" s="92"/>
      <c r="T60" s="92"/>
      <c r="U60" s="92"/>
      <c r="V60" s="52"/>
      <c r="W60" s="52"/>
      <c r="X60" s="52"/>
      <c r="Y60" s="52"/>
      <c r="Z60" s="51"/>
      <c r="AA60" s="77"/>
      <c r="AB60" s="77"/>
      <c r="AC60" s="78"/>
      <c r="AD60" s="85" t="s">
        <v>937</v>
      </c>
      <c r="AE60" s="85">
        <v>3918</v>
      </c>
      <c r="AF60" s="85">
        <v>1603</v>
      </c>
      <c r="AG60" s="85">
        <v>15702</v>
      </c>
      <c r="AH60" s="85">
        <v>16376</v>
      </c>
      <c r="AI60" s="85"/>
      <c r="AJ60" s="85" t="s">
        <v>1116</v>
      </c>
      <c r="AK60" s="85" t="s">
        <v>1203</v>
      </c>
      <c r="AL60" s="85"/>
      <c r="AM60" s="85"/>
      <c r="AN60" s="87">
        <v>41930.922199074077</v>
      </c>
      <c r="AO60" s="88" t="s">
        <v>1368</v>
      </c>
      <c r="AP60" s="85" t="b">
        <v>1</v>
      </c>
      <c r="AQ60" s="85" t="b">
        <v>0</v>
      </c>
      <c r="AR60" s="85" t="b">
        <v>0</v>
      </c>
      <c r="AS60" s="85"/>
      <c r="AT60" s="85">
        <v>0</v>
      </c>
      <c r="AU60" s="88" t="s">
        <v>1461</v>
      </c>
      <c r="AV60" s="85" t="b">
        <v>0</v>
      </c>
      <c r="AW60" s="85" t="s">
        <v>1488</v>
      </c>
      <c r="AX60" s="88" t="s">
        <v>1577</v>
      </c>
      <c r="AY60" s="85" t="s">
        <v>66</v>
      </c>
      <c r="AZ60" s="2"/>
      <c r="BA60" s="3"/>
      <c r="BB60" s="3"/>
      <c r="BC60" s="3"/>
      <c r="BD60" s="3"/>
    </row>
    <row r="61" spans="1:56" x14ac:dyDescent="0.3">
      <c r="A61" s="70" t="s">
        <v>259</v>
      </c>
      <c r="B61" s="71"/>
      <c r="C61" s="71"/>
      <c r="D61" s="72"/>
      <c r="E61" s="117"/>
      <c r="F61" s="108" t="s">
        <v>487</v>
      </c>
      <c r="G61" s="118"/>
      <c r="H61" s="75"/>
      <c r="I61" s="76"/>
      <c r="J61" s="119"/>
      <c r="K61" s="75" t="s">
        <v>3971</v>
      </c>
      <c r="L61" s="120"/>
      <c r="M61" s="80"/>
      <c r="N61" s="80"/>
      <c r="O61" s="81"/>
      <c r="P61" s="82"/>
      <c r="Q61" s="82"/>
      <c r="R61" s="92"/>
      <c r="S61" s="92"/>
      <c r="T61" s="92"/>
      <c r="U61" s="92"/>
      <c r="V61" s="52"/>
      <c r="W61" s="52"/>
      <c r="X61" s="52"/>
      <c r="Y61" s="52"/>
      <c r="Z61" s="51"/>
      <c r="AA61" s="77"/>
      <c r="AB61" s="77"/>
      <c r="AC61" s="78"/>
      <c r="AD61" s="85" t="s">
        <v>905</v>
      </c>
      <c r="AE61" s="85">
        <v>328</v>
      </c>
      <c r="AF61" s="85">
        <v>58</v>
      </c>
      <c r="AG61" s="85">
        <v>6839</v>
      </c>
      <c r="AH61" s="85">
        <v>8704</v>
      </c>
      <c r="AI61" s="85"/>
      <c r="AJ61" s="85"/>
      <c r="AK61" s="85"/>
      <c r="AL61" s="85"/>
      <c r="AM61" s="85"/>
      <c r="AN61" s="87">
        <v>43515.360879629632</v>
      </c>
      <c r="AO61" s="88" t="s">
        <v>1340</v>
      </c>
      <c r="AP61" s="85" t="b">
        <v>1</v>
      </c>
      <c r="AQ61" s="85" t="b">
        <v>0</v>
      </c>
      <c r="AR61" s="85" t="b">
        <v>0</v>
      </c>
      <c r="AS61" s="85"/>
      <c r="AT61" s="85">
        <v>1</v>
      </c>
      <c r="AU61" s="85"/>
      <c r="AV61" s="85" t="b">
        <v>0</v>
      </c>
      <c r="AW61" s="85" t="s">
        <v>1488</v>
      </c>
      <c r="AX61" s="88" t="s">
        <v>1546</v>
      </c>
      <c r="AY61" s="85" t="s">
        <v>66</v>
      </c>
      <c r="AZ61" s="2"/>
      <c r="BA61" s="3"/>
      <c r="BB61" s="3"/>
      <c r="BC61" s="3"/>
      <c r="BD61" s="3"/>
    </row>
    <row r="62" spans="1:56" x14ac:dyDescent="0.3">
      <c r="A62" s="70" t="s">
        <v>390</v>
      </c>
      <c r="B62" s="71"/>
      <c r="C62" s="71"/>
      <c r="D62" s="72"/>
      <c r="E62" s="117"/>
      <c r="F62" s="108" t="s">
        <v>611</v>
      </c>
      <c r="G62" s="118"/>
      <c r="H62" s="75"/>
      <c r="I62" s="76"/>
      <c r="J62" s="119"/>
      <c r="K62" s="75" t="s">
        <v>3972</v>
      </c>
      <c r="L62" s="120"/>
      <c r="M62" s="80"/>
      <c r="N62" s="80"/>
      <c r="O62" s="81"/>
      <c r="P62" s="82"/>
      <c r="Q62" s="82"/>
      <c r="R62" s="92"/>
      <c r="S62" s="92"/>
      <c r="T62" s="92"/>
      <c r="U62" s="92"/>
      <c r="V62" s="52"/>
      <c r="W62" s="52"/>
      <c r="X62" s="52"/>
      <c r="Y62" s="52"/>
      <c r="Z62" s="51"/>
      <c r="AA62" s="77"/>
      <c r="AB62" s="77"/>
      <c r="AC62" s="78"/>
      <c r="AD62" s="85" t="s">
        <v>913</v>
      </c>
      <c r="AE62" s="85">
        <v>1027</v>
      </c>
      <c r="AF62" s="85">
        <v>8873</v>
      </c>
      <c r="AG62" s="85">
        <v>119739</v>
      </c>
      <c r="AH62" s="85">
        <v>422</v>
      </c>
      <c r="AI62" s="85"/>
      <c r="AJ62" s="85" t="s">
        <v>1096</v>
      </c>
      <c r="AK62" s="85" t="s">
        <v>1229</v>
      </c>
      <c r="AL62" s="85"/>
      <c r="AM62" s="85"/>
      <c r="AN62" s="87">
        <v>40890.811956018515</v>
      </c>
      <c r="AO62" s="88" t="s">
        <v>1347</v>
      </c>
      <c r="AP62" s="85" t="b">
        <v>1</v>
      </c>
      <c r="AQ62" s="85" t="b">
        <v>0</v>
      </c>
      <c r="AR62" s="85" t="b">
        <v>0</v>
      </c>
      <c r="AS62" s="85"/>
      <c r="AT62" s="85">
        <v>25</v>
      </c>
      <c r="AU62" s="88" t="s">
        <v>1461</v>
      </c>
      <c r="AV62" s="85" t="b">
        <v>0</v>
      </c>
      <c r="AW62" s="85" t="s">
        <v>1488</v>
      </c>
      <c r="AX62" s="88" t="s">
        <v>1555</v>
      </c>
      <c r="AY62" s="85" t="s">
        <v>66</v>
      </c>
      <c r="AZ62" s="2"/>
      <c r="BA62" s="3"/>
      <c r="BB62" s="3"/>
      <c r="BC62" s="3"/>
      <c r="BD62" s="3"/>
    </row>
    <row r="63" spans="1:56" x14ac:dyDescent="0.3">
      <c r="A63" s="70" t="s">
        <v>356</v>
      </c>
      <c r="B63" s="71"/>
      <c r="C63" s="71"/>
      <c r="D63" s="72"/>
      <c r="E63" s="117"/>
      <c r="F63" s="108" t="s">
        <v>581</v>
      </c>
      <c r="G63" s="118"/>
      <c r="H63" s="75"/>
      <c r="I63" s="76"/>
      <c r="J63" s="119"/>
      <c r="K63" s="75" t="s">
        <v>3973</v>
      </c>
      <c r="L63" s="120"/>
      <c r="M63" s="80"/>
      <c r="N63" s="80"/>
      <c r="O63" s="81"/>
      <c r="P63" s="82"/>
      <c r="Q63" s="82"/>
      <c r="R63" s="92"/>
      <c r="S63" s="92"/>
      <c r="T63" s="92"/>
      <c r="U63" s="92"/>
      <c r="V63" s="52"/>
      <c r="W63" s="52"/>
      <c r="X63" s="52"/>
      <c r="Y63" s="52"/>
      <c r="Z63" s="51"/>
      <c r="AA63" s="77"/>
      <c r="AB63" s="77"/>
      <c r="AC63" s="78"/>
      <c r="AD63" s="85" t="s">
        <v>1005</v>
      </c>
      <c r="AE63" s="85">
        <v>1256</v>
      </c>
      <c r="AF63" s="85">
        <v>710</v>
      </c>
      <c r="AG63" s="85">
        <v>15744</v>
      </c>
      <c r="AH63" s="85">
        <v>23454</v>
      </c>
      <c r="AI63" s="85"/>
      <c r="AJ63" s="85" t="s">
        <v>1172</v>
      </c>
      <c r="AK63" s="85" t="s">
        <v>1214</v>
      </c>
      <c r="AL63" s="85"/>
      <c r="AM63" s="85"/>
      <c r="AN63" s="87">
        <v>40849.384872685187</v>
      </c>
      <c r="AO63" s="88" t="s">
        <v>1428</v>
      </c>
      <c r="AP63" s="85" t="b">
        <v>1</v>
      </c>
      <c r="AQ63" s="85" t="b">
        <v>0</v>
      </c>
      <c r="AR63" s="85" t="b">
        <v>1</v>
      </c>
      <c r="AS63" s="85"/>
      <c r="AT63" s="85">
        <v>1</v>
      </c>
      <c r="AU63" s="88" t="s">
        <v>1461</v>
      </c>
      <c r="AV63" s="85" t="b">
        <v>0</v>
      </c>
      <c r="AW63" s="85" t="s">
        <v>1488</v>
      </c>
      <c r="AX63" s="88" t="s">
        <v>1650</v>
      </c>
      <c r="AY63" s="85" t="s">
        <v>66</v>
      </c>
      <c r="AZ63" s="2"/>
      <c r="BA63" s="3"/>
      <c r="BB63" s="3"/>
      <c r="BC63" s="3"/>
      <c r="BD63" s="3"/>
    </row>
    <row r="64" spans="1:56" x14ac:dyDescent="0.3">
      <c r="A64" s="70" t="s">
        <v>399</v>
      </c>
      <c r="B64" s="71"/>
      <c r="C64" s="71"/>
      <c r="D64" s="72"/>
      <c r="E64" s="117"/>
      <c r="F64" s="108" t="s">
        <v>620</v>
      </c>
      <c r="G64" s="118"/>
      <c r="H64" s="75"/>
      <c r="I64" s="76"/>
      <c r="J64" s="119"/>
      <c r="K64" s="75" t="s">
        <v>3974</v>
      </c>
      <c r="L64" s="120"/>
      <c r="M64" s="80"/>
      <c r="N64" s="80"/>
      <c r="O64" s="81"/>
      <c r="P64" s="82"/>
      <c r="Q64" s="82"/>
      <c r="R64" s="92"/>
      <c r="S64" s="92"/>
      <c r="T64" s="92"/>
      <c r="U64" s="92"/>
      <c r="V64" s="52"/>
      <c r="W64" s="52"/>
      <c r="X64" s="52"/>
      <c r="Y64" s="52"/>
      <c r="Z64" s="51"/>
      <c r="AA64" s="77"/>
      <c r="AB64" s="77"/>
      <c r="AC64" s="78"/>
      <c r="AD64" s="85" t="s">
        <v>909</v>
      </c>
      <c r="AE64" s="85">
        <v>1207</v>
      </c>
      <c r="AF64" s="85">
        <v>4242</v>
      </c>
      <c r="AG64" s="85">
        <v>12356</v>
      </c>
      <c r="AH64" s="85">
        <v>5098</v>
      </c>
      <c r="AI64" s="85"/>
      <c r="AJ64" s="85"/>
      <c r="AK64" s="85"/>
      <c r="AL64" s="85"/>
      <c r="AM64" s="85"/>
      <c r="AN64" s="87">
        <v>43043.853379629632</v>
      </c>
      <c r="AO64" s="88" t="s">
        <v>1343</v>
      </c>
      <c r="AP64" s="85" t="b">
        <v>1</v>
      </c>
      <c r="AQ64" s="85" t="b">
        <v>0</v>
      </c>
      <c r="AR64" s="85" t="b">
        <v>1</v>
      </c>
      <c r="AS64" s="85"/>
      <c r="AT64" s="85">
        <v>3</v>
      </c>
      <c r="AU64" s="85"/>
      <c r="AV64" s="85" t="b">
        <v>0</v>
      </c>
      <c r="AW64" s="85" t="s">
        <v>1488</v>
      </c>
      <c r="AX64" s="88" t="s">
        <v>1549</v>
      </c>
      <c r="AY64" s="85" t="s">
        <v>66</v>
      </c>
      <c r="AZ64" s="2"/>
      <c r="BA64" s="3"/>
      <c r="BB64" s="3"/>
      <c r="BC64" s="3"/>
      <c r="BD64" s="3"/>
    </row>
    <row r="65" spans="1:56" x14ac:dyDescent="0.3">
      <c r="A65" s="70" t="s">
        <v>335</v>
      </c>
      <c r="B65" s="71"/>
      <c r="C65" s="71"/>
      <c r="D65" s="72"/>
      <c r="E65" s="117"/>
      <c r="F65" s="108" t="s">
        <v>561</v>
      </c>
      <c r="G65" s="118"/>
      <c r="H65" s="75"/>
      <c r="I65" s="76"/>
      <c r="J65" s="119"/>
      <c r="K65" s="75" t="s">
        <v>3975</v>
      </c>
      <c r="L65" s="120"/>
      <c r="M65" s="80"/>
      <c r="N65" s="80"/>
      <c r="O65" s="81"/>
      <c r="P65" s="82"/>
      <c r="Q65" s="82"/>
      <c r="R65" s="92"/>
      <c r="S65" s="92"/>
      <c r="T65" s="92"/>
      <c r="U65" s="92"/>
      <c r="V65" s="52"/>
      <c r="W65" s="52"/>
      <c r="X65" s="52"/>
      <c r="Y65" s="52"/>
      <c r="Z65" s="51"/>
      <c r="AA65" s="77"/>
      <c r="AB65" s="77"/>
      <c r="AC65" s="78"/>
      <c r="AD65" s="85" t="s">
        <v>986</v>
      </c>
      <c r="AE65" s="85">
        <v>271</v>
      </c>
      <c r="AF65" s="85">
        <v>180</v>
      </c>
      <c r="AG65" s="85">
        <v>4826</v>
      </c>
      <c r="AH65" s="85">
        <v>12494</v>
      </c>
      <c r="AI65" s="85"/>
      <c r="AJ65" s="85"/>
      <c r="AK65" s="85" t="s">
        <v>1202</v>
      </c>
      <c r="AL65" s="85"/>
      <c r="AM65" s="85"/>
      <c r="AN65" s="87">
        <v>43798.547453703701</v>
      </c>
      <c r="AO65" s="88" t="s">
        <v>1412</v>
      </c>
      <c r="AP65" s="85" t="b">
        <v>1</v>
      </c>
      <c r="AQ65" s="85" t="b">
        <v>0</v>
      </c>
      <c r="AR65" s="85" t="b">
        <v>0</v>
      </c>
      <c r="AS65" s="85"/>
      <c r="AT65" s="85">
        <v>0</v>
      </c>
      <c r="AU65" s="85"/>
      <c r="AV65" s="85" t="b">
        <v>0</v>
      </c>
      <c r="AW65" s="85" t="s">
        <v>1488</v>
      </c>
      <c r="AX65" s="88" t="s">
        <v>1630</v>
      </c>
      <c r="AY65" s="85" t="s">
        <v>66</v>
      </c>
      <c r="AZ65" s="2"/>
      <c r="BA65" s="3"/>
      <c r="BB65" s="3"/>
      <c r="BC65" s="3"/>
      <c r="BD65" s="3"/>
    </row>
    <row r="66" spans="1:56" x14ac:dyDescent="0.3">
      <c r="A66" s="70" t="s">
        <v>1735</v>
      </c>
      <c r="B66" s="71"/>
      <c r="C66" s="71"/>
      <c r="D66" s="72"/>
      <c r="E66" s="117"/>
      <c r="F66" s="108" t="s">
        <v>2002</v>
      </c>
      <c r="G66" s="118"/>
      <c r="H66" s="75"/>
      <c r="I66" s="76"/>
      <c r="J66" s="119"/>
      <c r="K66" s="75" t="s">
        <v>3976</v>
      </c>
      <c r="L66" s="120"/>
      <c r="M66" s="80"/>
      <c r="N66" s="80"/>
      <c r="O66" s="81"/>
      <c r="P66" s="82"/>
      <c r="Q66" s="82"/>
      <c r="R66" s="92"/>
      <c r="S66" s="92"/>
      <c r="T66" s="92"/>
      <c r="U66" s="92"/>
      <c r="V66" s="52"/>
      <c r="W66" s="52"/>
      <c r="X66" s="52"/>
      <c r="Y66" s="52"/>
      <c r="Z66" s="51"/>
      <c r="AA66" s="77"/>
      <c r="AB66" s="77"/>
      <c r="AC66" s="78"/>
      <c r="AD66" s="85" t="s">
        <v>3305</v>
      </c>
      <c r="AE66" s="85">
        <v>1779</v>
      </c>
      <c r="AF66" s="85">
        <v>647</v>
      </c>
      <c r="AG66" s="85">
        <v>8321</v>
      </c>
      <c r="AH66" s="85">
        <v>291</v>
      </c>
      <c r="AI66" s="85"/>
      <c r="AJ66" s="85" t="s">
        <v>3457</v>
      </c>
      <c r="AK66" s="85" t="s">
        <v>3566</v>
      </c>
      <c r="AL66" s="88" t="s">
        <v>3600</v>
      </c>
      <c r="AM66" s="85"/>
      <c r="AN66" s="87">
        <v>41364.830833333333</v>
      </c>
      <c r="AO66" s="88" t="s">
        <v>3632</v>
      </c>
      <c r="AP66" s="85" t="b">
        <v>0</v>
      </c>
      <c r="AQ66" s="85" t="b">
        <v>0</v>
      </c>
      <c r="AR66" s="85" t="b">
        <v>1</v>
      </c>
      <c r="AS66" s="85"/>
      <c r="AT66" s="85">
        <v>0</v>
      </c>
      <c r="AU66" s="88" t="s">
        <v>1461</v>
      </c>
      <c r="AV66" s="85" t="b">
        <v>0</v>
      </c>
      <c r="AW66" s="85" t="s">
        <v>1488</v>
      </c>
      <c r="AX66" s="88" t="s">
        <v>3773</v>
      </c>
      <c r="AY66" s="85" t="s">
        <v>66</v>
      </c>
      <c r="AZ66" s="2"/>
      <c r="BA66" s="3"/>
      <c r="BB66" s="3"/>
      <c r="BC66" s="3"/>
      <c r="BD66" s="3"/>
    </row>
    <row r="67" spans="1:56" x14ac:dyDescent="0.3">
      <c r="A67" s="70" t="s">
        <v>310</v>
      </c>
      <c r="B67" s="71"/>
      <c r="C67" s="71"/>
      <c r="D67" s="72"/>
      <c r="E67" s="117"/>
      <c r="F67" s="108" t="s">
        <v>537</v>
      </c>
      <c r="G67" s="118"/>
      <c r="H67" s="75"/>
      <c r="I67" s="76"/>
      <c r="J67" s="119"/>
      <c r="K67" s="75" t="s">
        <v>3977</v>
      </c>
      <c r="L67" s="120"/>
      <c r="M67" s="80"/>
      <c r="N67" s="80"/>
      <c r="O67" s="81"/>
      <c r="P67" s="82"/>
      <c r="Q67" s="82"/>
      <c r="R67" s="92"/>
      <c r="S67" s="92"/>
      <c r="T67" s="92"/>
      <c r="U67" s="92"/>
      <c r="V67" s="52"/>
      <c r="W67" s="52"/>
      <c r="X67" s="52"/>
      <c r="Y67" s="52"/>
      <c r="Z67" s="51"/>
      <c r="AA67" s="77"/>
      <c r="AB67" s="77"/>
      <c r="AC67" s="78"/>
      <c r="AD67" s="85" t="s">
        <v>962</v>
      </c>
      <c r="AE67" s="85">
        <v>553</v>
      </c>
      <c r="AF67" s="85">
        <v>196</v>
      </c>
      <c r="AG67" s="85">
        <v>29548</v>
      </c>
      <c r="AH67" s="85">
        <v>2473</v>
      </c>
      <c r="AI67" s="85"/>
      <c r="AJ67" s="85" t="s">
        <v>1139</v>
      </c>
      <c r="AK67" s="85" t="s">
        <v>1246</v>
      </c>
      <c r="AL67" s="85"/>
      <c r="AM67" s="85"/>
      <c r="AN67" s="87">
        <v>42767.691145833334</v>
      </c>
      <c r="AO67" s="88" t="s">
        <v>1392</v>
      </c>
      <c r="AP67" s="85" t="b">
        <v>1</v>
      </c>
      <c r="AQ67" s="85" t="b">
        <v>0</v>
      </c>
      <c r="AR67" s="85" t="b">
        <v>0</v>
      </c>
      <c r="AS67" s="85"/>
      <c r="AT67" s="85">
        <v>0</v>
      </c>
      <c r="AU67" s="85"/>
      <c r="AV67" s="85" t="b">
        <v>0</v>
      </c>
      <c r="AW67" s="85" t="s">
        <v>1488</v>
      </c>
      <c r="AX67" s="88" t="s">
        <v>1606</v>
      </c>
      <c r="AY67" s="85" t="s">
        <v>66</v>
      </c>
      <c r="AZ67" s="2"/>
      <c r="BA67" s="3"/>
      <c r="BB67" s="3"/>
      <c r="BC67" s="3"/>
      <c r="BD67" s="3"/>
    </row>
    <row r="68" spans="1:56" x14ac:dyDescent="0.3">
      <c r="A68" s="70" t="s">
        <v>1736</v>
      </c>
      <c r="B68" s="71"/>
      <c r="C68" s="71"/>
      <c r="D68" s="72"/>
      <c r="E68" s="117"/>
      <c r="F68" s="108" t="s">
        <v>2003</v>
      </c>
      <c r="G68" s="118"/>
      <c r="H68" s="75"/>
      <c r="I68" s="76"/>
      <c r="J68" s="119"/>
      <c r="K68" s="75" t="s">
        <v>3978</v>
      </c>
      <c r="L68" s="120"/>
      <c r="M68" s="80"/>
      <c r="N68" s="80"/>
      <c r="O68" s="81"/>
      <c r="P68" s="82"/>
      <c r="Q68" s="82"/>
      <c r="R68" s="92"/>
      <c r="S68" s="92"/>
      <c r="T68" s="92"/>
      <c r="U68" s="92"/>
      <c r="V68" s="52"/>
      <c r="W68" s="52"/>
      <c r="X68" s="52"/>
      <c r="Y68" s="52"/>
      <c r="Z68" s="51"/>
      <c r="AA68" s="77"/>
      <c r="AB68" s="77"/>
      <c r="AC68" s="78"/>
      <c r="AD68" s="85" t="s">
        <v>3306</v>
      </c>
      <c r="AE68" s="85">
        <v>158</v>
      </c>
      <c r="AF68" s="85">
        <v>123</v>
      </c>
      <c r="AG68" s="85">
        <v>2576</v>
      </c>
      <c r="AH68" s="85">
        <v>1518</v>
      </c>
      <c r="AI68" s="85"/>
      <c r="AJ68" s="85" t="s">
        <v>3458</v>
      </c>
      <c r="AK68" s="85" t="s">
        <v>803</v>
      </c>
      <c r="AL68" s="88" t="s">
        <v>3601</v>
      </c>
      <c r="AM68" s="85"/>
      <c r="AN68" s="87">
        <v>43654.200069444443</v>
      </c>
      <c r="AO68" s="88" t="s">
        <v>3633</v>
      </c>
      <c r="AP68" s="85" t="b">
        <v>0</v>
      </c>
      <c r="AQ68" s="85" t="b">
        <v>0</v>
      </c>
      <c r="AR68" s="85" t="b">
        <v>1</v>
      </c>
      <c r="AS68" s="85"/>
      <c r="AT68" s="85">
        <v>0</v>
      </c>
      <c r="AU68" s="88" t="s">
        <v>1461</v>
      </c>
      <c r="AV68" s="85" t="b">
        <v>0</v>
      </c>
      <c r="AW68" s="85" t="s">
        <v>1488</v>
      </c>
      <c r="AX68" s="88" t="s">
        <v>3774</v>
      </c>
      <c r="AY68" s="85" t="s">
        <v>66</v>
      </c>
      <c r="AZ68" s="2"/>
      <c r="BA68" s="3"/>
      <c r="BB68" s="3"/>
      <c r="BC68" s="3"/>
      <c r="BD68" s="3"/>
    </row>
    <row r="69" spans="1:56" x14ac:dyDescent="0.3">
      <c r="A69" s="70" t="s">
        <v>288</v>
      </c>
      <c r="B69" s="71"/>
      <c r="C69" s="71"/>
      <c r="D69" s="72"/>
      <c r="E69" s="117"/>
      <c r="F69" s="108" t="s">
        <v>516</v>
      </c>
      <c r="G69" s="118"/>
      <c r="H69" s="75"/>
      <c r="I69" s="76"/>
      <c r="J69" s="119"/>
      <c r="K69" s="75" t="s">
        <v>1699</v>
      </c>
      <c r="L69" s="120"/>
      <c r="M69" s="80"/>
      <c r="N69" s="80"/>
      <c r="O69" s="81"/>
      <c r="P69" s="82"/>
      <c r="Q69" s="82"/>
      <c r="R69" s="92"/>
      <c r="S69" s="92"/>
      <c r="T69" s="92"/>
      <c r="U69" s="92"/>
      <c r="V69" s="52"/>
      <c r="W69" s="52"/>
      <c r="X69" s="52"/>
      <c r="Y69" s="52"/>
      <c r="Z69" s="51"/>
      <c r="AA69" s="77"/>
      <c r="AB69" s="77"/>
      <c r="AC69" s="78"/>
      <c r="AD69" s="85" t="s">
        <v>939</v>
      </c>
      <c r="AE69" s="85">
        <v>948</v>
      </c>
      <c r="AF69" s="85">
        <v>1244</v>
      </c>
      <c r="AG69" s="85">
        <v>9232</v>
      </c>
      <c r="AH69" s="85">
        <v>4946</v>
      </c>
      <c r="AI69" s="85"/>
      <c r="AJ69" s="85" t="s">
        <v>1118</v>
      </c>
      <c r="AK69" s="85"/>
      <c r="AL69" s="85"/>
      <c r="AM69" s="85"/>
      <c r="AN69" s="87">
        <v>40146.648310185185</v>
      </c>
      <c r="AO69" s="88" t="s">
        <v>1370</v>
      </c>
      <c r="AP69" s="85" t="b">
        <v>0</v>
      </c>
      <c r="AQ69" s="85" t="b">
        <v>0</v>
      </c>
      <c r="AR69" s="85" t="b">
        <v>0</v>
      </c>
      <c r="AS69" s="85"/>
      <c r="AT69" s="85">
        <v>8</v>
      </c>
      <c r="AU69" s="88" t="s">
        <v>1470</v>
      </c>
      <c r="AV69" s="85" t="b">
        <v>0</v>
      </c>
      <c r="AW69" s="85" t="s">
        <v>1488</v>
      </c>
      <c r="AX69" s="88" t="s">
        <v>1579</v>
      </c>
      <c r="AY69" s="85" t="s">
        <v>66</v>
      </c>
      <c r="AZ69" s="2"/>
      <c r="BA69" s="3"/>
      <c r="BB69" s="3"/>
      <c r="BC69" s="3"/>
      <c r="BD69" s="3"/>
    </row>
    <row r="70" spans="1:56" x14ac:dyDescent="0.3">
      <c r="A70" s="70" t="s">
        <v>289</v>
      </c>
      <c r="B70" s="71"/>
      <c r="C70" s="71"/>
      <c r="D70" s="72"/>
      <c r="E70" s="117"/>
      <c r="F70" s="108" t="s">
        <v>517</v>
      </c>
      <c r="G70" s="118"/>
      <c r="H70" s="75"/>
      <c r="I70" s="76"/>
      <c r="J70" s="119"/>
      <c r="K70" s="75" t="s">
        <v>3979</v>
      </c>
      <c r="L70" s="120"/>
      <c r="M70" s="80"/>
      <c r="N70" s="80"/>
      <c r="O70" s="81"/>
      <c r="P70" s="82"/>
      <c r="Q70" s="82"/>
      <c r="R70" s="92"/>
      <c r="S70" s="92"/>
      <c r="T70" s="92"/>
      <c r="U70" s="92"/>
      <c r="V70" s="52"/>
      <c r="W70" s="52"/>
      <c r="X70" s="52"/>
      <c r="Y70" s="52"/>
      <c r="Z70" s="51"/>
      <c r="AA70" s="77"/>
      <c r="AB70" s="77"/>
      <c r="AC70" s="78"/>
      <c r="AD70" s="85" t="s">
        <v>940</v>
      </c>
      <c r="AE70" s="85">
        <v>321</v>
      </c>
      <c r="AF70" s="85">
        <v>152</v>
      </c>
      <c r="AG70" s="85">
        <v>15752</v>
      </c>
      <c r="AH70" s="85">
        <v>266</v>
      </c>
      <c r="AI70" s="85"/>
      <c r="AJ70" s="85" t="s">
        <v>1119</v>
      </c>
      <c r="AK70" s="85" t="s">
        <v>1236</v>
      </c>
      <c r="AL70" s="85"/>
      <c r="AM70" s="85"/>
      <c r="AN70" s="87">
        <v>43718.294999999998</v>
      </c>
      <c r="AO70" s="88" t="s">
        <v>1371</v>
      </c>
      <c r="AP70" s="85" t="b">
        <v>1</v>
      </c>
      <c r="AQ70" s="85" t="b">
        <v>0</v>
      </c>
      <c r="AR70" s="85" t="b">
        <v>1</v>
      </c>
      <c r="AS70" s="85"/>
      <c r="AT70" s="85">
        <v>0</v>
      </c>
      <c r="AU70" s="85"/>
      <c r="AV70" s="85" t="b">
        <v>0</v>
      </c>
      <c r="AW70" s="85" t="s">
        <v>1488</v>
      </c>
      <c r="AX70" s="88" t="s">
        <v>1580</v>
      </c>
      <c r="AY70" s="85" t="s">
        <v>66</v>
      </c>
      <c r="AZ70" s="2"/>
      <c r="BA70" s="3"/>
      <c r="BB70" s="3"/>
      <c r="BC70" s="3"/>
      <c r="BD70" s="3"/>
    </row>
    <row r="71" spans="1:56" x14ac:dyDescent="0.3">
      <c r="A71" s="70" t="s">
        <v>263</v>
      </c>
      <c r="B71" s="71"/>
      <c r="C71" s="71"/>
      <c r="D71" s="72"/>
      <c r="E71" s="117"/>
      <c r="F71" s="108" t="s">
        <v>491</v>
      </c>
      <c r="G71" s="118"/>
      <c r="H71" s="75"/>
      <c r="I71" s="76"/>
      <c r="J71" s="119"/>
      <c r="K71" s="75" t="s">
        <v>3980</v>
      </c>
      <c r="L71" s="120"/>
      <c r="M71" s="80"/>
      <c r="N71" s="80"/>
      <c r="O71" s="81"/>
      <c r="P71" s="82"/>
      <c r="Q71" s="82"/>
      <c r="R71" s="92"/>
      <c r="S71" s="92"/>
      <c r="T71" s="92"/>
      <c r="U71" s="92"/>
      <c r="V71" s="52"/>
      <c r="W71" s="52"/>
      <c r="X71" s="52"/>
      <c r="Y71" s="52"/>
      <c r="Z71" s="51"/>
      <c r="AA71" s="77"/>
      <c r="AB71" s="77"/>
      <c r="AC71" s="78"/>
      <c r="AD71" s="85" t="s">
        <v>263</v>
      </c>
      <c r="AE71" s="85">
        <v>2568</v>
      </c>
      <c r="AF71" s="85">
        <v>725</v>
      </c>
      <c r="AG71" s="85">
        <v>10069</v>
      </c>
      <c r="AH71" s="85">
        <v>12958</v>
      </c>
      <c r="AI71" s="85"/>
      <c r="AJ71" s="85" t="s">
        <v>1092</v>
      </c>
      <c r="AK71" s="85"/>
      <c r="AL71" s="85"/>
      <c r="AM71" s="85"/>
      <c r="AN71" s="87">
        <v>42278.650694444441</v>
      </c>
      <c r="AO71" s="85"/>
      <c r="AP71" s="85" t="b">
        <v>1</v>
      </c>
      <c r="AQ71" s="85" t="b">
        <v>0</v>
      </c>
      <c r="AR71" s="85" t="b">
        <v>0</v>
      </c>
      <c r="AS71" s="85"/>
      <c r="AT71" s="85">
        <v>0</v>
      </c>
      <c r="AU71" s="88" t="s">
        <v>1461</v>
      </c>
      <c r="AV71" s="85" t="b">
        <v>0</v>
      </c>
      <c r="AW71" s="85" t="s">
        <v>1488</v>
      </c>
      <c r="AX71" s="88" t="s">
        <v>1550</v>
      </c>
      <c r="AY71" s="85" t="s">
        <v>66</v>
      </c>
      <c r="AZ71" s="2"/>
      <c r="BA71" s="3"/>
      <c r="BB71" s="3"/>
      <c r="BC71" s="3"/>
      <c r="BD71" s="3"/>
    </row>
    <row r="72" spans="1:56" x14ac:dyDescent="0.3">
      <c r="A72" s="70" t="s">
        <v>1737</v>
      </c>
      <c r="B72" s="71"/>
      <c r="C72" s="71"/>
      <c r="D72" s="72"/>
      <c r="E72" s="117"/>
      <c r="F72" s="108" t="s">
        <v>2004</v>
      </c>
      <c r="G72" s="118"/>
      <c r="H72" s="75"/>
      <c r="I72" s="76"/>
      <c r="J72" s="119"/>
      <c r="K72" s="75" t="s">
        <v>3981</v>
      </c>
      <c r="L72" s="120"/>
      <c r="M72" s="80"/>
      <c r="N72" s="80"/>
      <c r="O72" s="81"/>
      <c r="P72" s="82"/>
      <c r="Q72" s="82"/>
      <c r="R72" s="92"/>
      <c r="S72" s="92"/>
      <c r="T72" s="92"/>
      <c r="U72" s="92"/>
      <c r="V72" s="52"/>
      <c r="W72" s="52"/>
      <c r="X72" s="52"/>
      <c r="Y72" s="52"/>
      <c r="Z72" s="51"/>
      <c r="AA72" s="77"/>
      <c r="AB72" s="77"/>
      <c r="AC72" s="78"/>
      <c r="AD72" s="85" t="s">
        <v>3307</v>
      </c>
      <c r="AE72" s="85">
        <v>486</v>
      </c>
      <c r="AF72" s="85">
        <v>1793</v>
      </c>
      <c r="AG72" s="85">
        <v>14790</v>
      </c>
      <c r="AH72" s="85">
        <v>12388</v>
      </c>
      <c r="AI72" s="85"/>
      <c r="AJ72" s="85" t="s">
        <v>3459</v>
      </c>
      <c r="AK72" s="85" t="s">
        <v>3567</v>
      </c>
      <c r="AL72" s="85"/>
      <c r="AM72" s="85"/>
      <c r="AN72" s="87">
        <v>43770.009467592594</v>
      </c>
      <c r="AO72" s="88" t="s">
        <v>3634</v>
      </c>
      <c r="AP72" s="85" t="b">
        <v>1</v>
      </c>
      <c r="AQ72" s="85" t="b">
        <v>0</v>
      </c>
      <c r="AR72" s="85" t="b">
        <v>1</v>
      </c>
      <c r="AS72" s="85"/>
      <c r="AT72" s="85">
        <v>2</v>
      </c>
      <c r="AU72" s="85"/>
      <c r="AV72" s="85" t="b">
        <v>0</v>
      </c>
      <c r="AW72" s="85" t="s">
        <v>1488</v>
      </c>
      <c r="AX72" s="88" t="s">
        <v>3775</v>
      </c>
      <c r="AY72" s="85" t="s">
        <v>66</v>
      </c>
      <c r="AZ72" s="2"/>
      <c r="BA72" s="3"/>
      <c r="BB72" s="3"/>
      <c r="BC72" s="3"/>
      <c r="BD72" s="3"/>
    </row>
    <row r="73" spans="1:56" x14ac:dyDescent="0.3">
      <c r="A73" s="70" t="s">
        <v>1881</v>
      </c>
      <c r="B73" s="71"/>
      <c r="C73" s="71"/>
      <c r="D73" s="72"/>
      <c r="E73" s="117"/>
      <c r="F73" s="108" t="s">
        <v>2140</v>
      </c>
      <c r="G73" s="118"/>
      <c r="H73" s="75"/>
      <c r="I73" s="76"/>
      <c r="J73" s="119"/>
      <c r="K73" s="75" t="s">
        <v>3982</v>
      </c>
      <c r="L73" s="120"/>
      <c r="M73" s="80"/>
      <c r="N73" s="80"/>
      <c r="O73" s="81"/>
      <c r="P73" s="82"/>
      <c r="Q73" s="82"/>
      <c r="R73" s="92"/>
      <c r="S73" s="92"/>
      <c r="T73" s="92"/>
      <c r="U73" s="92"/>
      <c r="V73" s="52"/>
      <c r="W73" s="52"/>
      <c r="X73" s="52"/>
      <c r="Y73" s="52"/>
      <c r="Z73" s="51"/>
      <c r="AA73" s="77"/>
      <c r="AB73" s="77"/>
      <c r="AC73" s="78"/>
      <c r="AD73" s="85" t="s">
        <v>3308</v>
      </c>
      <c r="AE73" s="85">
        <v>375</v>
      </c>
      <c r="AF73" s="85">
        <v>2163</v>
      </c>
      <c r="AG73" s="85">
        <v>18507</v>
      </c>
      <c r="AH73" s="85">
        <v>7293</v>
      </c>
      <c r="AI73" s="85"/>
      <c r="AJ73" s="85" t="s">
        <v>3460</v>
      </c>
      <c r="AK73" s="85"/>
      <c r="AL73" s="85"/>
      <c r="AM73" s="85"/>
      <c r="AN73" s="87">
        <v>41628.928541666668</v>
      </c>
      <c r="AO73" s="88" t="s">
        <v>3635</v>
      </c>
      <c r="AP73" s="85" t="b">
        <v>1</v>
      </c>
      <c r="AQ73" s="85" t="b">
        <v>0</v>
      </c>
      <c r="AR73" s="85" t="b">
        <v>1</v>
      </c>
      <c r="AS73" s="85"/>
      <c r="AT73" s="85">
        <v>2</v>
      </c>
      <c r="AU73" s="88" t="s">
        <v>1461</v>
      </c>
      <c r="AV73" s="85" t="b">
        <v>0</v>
      </c>
      <c r="AW73" s="85" t="s">
        <v>1488</v>
      </c>
      <c r="AX73" s="88" t="s">
        <v>3776</v>
      </c>
      <c r="AY73" s="85" t="s">
        <v>66</v>
      </c>
      <c r="AZ73" s="2"/>
      <c r="BA73" s="3"/>
      <c r="BB73" s="3"/>
      <c r="BC73" s="3"/>
      <c r="BD73" s="3"/>
    </row>
    <row r="74" spans="1:56" x14ac:dyDescent="0.3">
      <c r="A74" s="70" t="s">
        <v>282</v>
      </c>
      <c r="B74" s="71"/>
      <c r="C74" s="71"/>
      <c r="D74" s="72"/>
      <c r="E74" s="117"/>
      <c r="F74" s="108" t="s">
        <v>510</v>
      </c>
      <c r="G74" s="118"/>
      <c r="H74" s="75"/>
      <c r="I74" s="76"/>
      <c r="J74" s="119"/>
      <c r="K74" s="75" t="s">
        <v>3983</v>
      </c>
      <c r="L74" s="120"/>
      <c r="M74" s="80"/>
      <c r="N74" s="80"/>
      <c r="O74" s="81"/>
      <c r="P74" s="82"/>
      <c r="Q74" s="82"/>
      <c r="R74" s="92"/>
      <c r="S74" s="92"/>
      <c r="T74" s="92"/>
      <c r="U74" s="92"/>
      <c r="V74" s="52"/>
      <c r="W74" s="52"/>
      <c r="X74" s="52"/>
      <c r="Y74" s="52"/>
      <c r="Z74" s="51"/>
      <c r="AA74" s="77"/>
      <c r="AB74" s="77"/>
      <c r="AC74" s="78"/>
      <c r="AD74" s="85" t="s">
        <v>932</v>
      </c>
      <c r="AE74" s="85">
        <v>397</v>
      </c>
      <c r="AF74" s="85">
        <v>56</v>
      </c>
      <c r="AG74" s="85">
        <v>182</v>
      </c>
      <c r="AH74" s="85">
        <v>234</v>
      </c>
      <c r="AI74" s="85"/>
      <c r="AJ74" s="85" t="s">
        <v>1112</v>
      </c>
      <c r="AK74" s="85"/>
      <c r="AL74" s="85"/>
      <c r="AM74" s="85"/>
      <c r="AN74" s="87">
        <v>43854.949328703704</v>
      </c>
      <c r="AO74" s="88" t="s">
        <v>1363</v>
      </c>
      <c r="AP74" s="85" t="b">
        <v>1</v>
      </c>
      <c r="AQ74" s="85" t="b">
        <v>0</v>
      </c>
      <c r="AR74" s="85" t="b">
        <v>0</v>
      </c>
      <c r="AS74" s="85"/>
      <c r="AT74" s="85">
        <v>1</v>
      </c>
      <c r="AU74" s="85"/>
      <c r="AV74" s="85" t="b">
        <v>0</v>
      </c>
      <c r="AW74" s="85" t="s">
        <v>1488</v>
      </c>
      <c r="AX74" s="88" t="s">
        <v>1572</v>
      </c>
      <c r="AY74" s="85" t="s">
        <v>66</v>
      </c>
      <c r="AZ74" s="2"/>
      <c r="BA74" s="3"/>
      <c r="BB74" s="3"/>
      <c r="BC74" s="3"/>
      <c r="BD74" s="3"/>
    </row>
    <row r="75" spans="1:56" x14ac:dyDescent="0.3">
      <c r="A75" s="70" t="s">
        <v>333</v>
      </c>
      <c r="B75" s="71"/>
      <c r="C75" s="71"/>
      <c r="D75" s="72"/>
      <c r="E75" s="117"/>
      <c r="F75" s="108" t="s">
        <v>559</v>
      </c>
      <c r="G75" s="118"/>
      <c r="H75" s="75"/>
      <c r="I75" s="76"/>
      <c r="J75" s="119"/>
      <c r="K75" s="75" t="s">
        <v>3984</v>
      </c>
      <c r="L75" s="120"/>
      <c r="M75" s="80"/>
      <c r="N75" s="80"/>
      <c r="O75" s="81"/>
      <c r="P75" s="82"/>
      <c r="Q75" s="82"/>
      <c r="R75" s="92"/>
      <c r="S75" s="92"/>
      <c r="T75" s="92"/>
      <c r="U75" s="92"/>
      <c r="V75" s="52"/>
      <c r="W75" s="52"/>
      <c r="X75" s="52"/>
      <c r="Y75" s="52"/>
      <c r="Z75" s="51"/>
      <c r="AA75" s="77"/>
      <c r="AB75" s="77"/>
      <c r="AC75" s="78"/>
      <c r="AD75" s="85" t="s">
        <v>984</v>
      </c>
      <c r="AE75" s="85">
        <v>274</v>
      </c>
      <c r="AF75" s="85">
        <v>10563</v>
      </c>
      <c r="AG75" s="85">
        <v>11089</v>
      </c>
      <c r="AH75" s="85">
        <v>71</v>
      </c>
      <c r="AI75" s="85"/>
      <c r="AJ75" s="85" t="s">
        <v>1157</v>
      </c>
      <c r="AK75" s="85"/>
      <c r="AL75" s="85"/>
      <c r="AM75" s="85"/>
      <c r="AN75" s="87">
        <v>40975.811562499999</v>
      </c>
      <c r="AO75" s="88" t="s">
        <v>1410</v>
      </c>
      <c r="AP75" s="85" t="b">
        <v>1</v>
      </c>
      <c r="AQ75" s="85" t="b">
        <v>0</v>
      </c>
      <c r="AR75" s="85" t="b">
        <v>1</v>
      </c>
      <c r="AS75" s="85"/>
      <c r="AT75" s="85">
        <v>11</v>
      </c>
      <c r="AU75" s="88" t="s">
        <v>1461</v>
      </c>
      <c r="AV75" s="85" t="b">
        <v>0</v>
      </c>
      <c r="AW75" s="85" t="s">
        <v>1488</v>
      </c>
      <c r="AX75" s="88" t="s">
        <v>1628</v>
      </c>
      <c r="AY75" s="85" t="s">
        <v>66</v>
      </c>
      <c r="AZ75" s="2"/>
      <c r="BA75" s="3"/>
      <c r="BB75" s="3"/>
      <c r="BC75" s="3"/>
      <c r="BD75" s="3"/>
    </row>
    <row r="76" spans="1:56" x14ac:dyDescent="0.3">
      <c r="A76" s="70" t="s">
        <v>1738</v>
      </c>
      <c r="B76" s="71"/>
      <c r="C76" s="71"/>
      <c r="D76" s="72"/>
      <c r="E76" s="117"/>
      <c r="F76" s="108" t="s">
        <v>2005</v>
      </c>
      <c r="G76" s="118"/>
      <c r="H76" s="75"/>
      <c r="I76" s="76"/>
      <c r="J76" s="119"/>
      <c r="K76" s="75" t="s">
        <v>3985</v>
      </c>
      <c r="L76" s="120"/>
      <c r="M76" s="80"/>
      <c r="N76" s="80"/>
      <c r="O76" s="81"/>
      <c r="P76" s="82"/>
      <c r="Q76" s="82"/>
      <c r="R76" s="92"/>
      <c r="S76" s="92"/>
      <c r="T76" s="92"/>
      <c r="U76" s="92"/>
      <c r="V76" s="52"/>
      <c r="W76" s="52"/>
      <c r="X76" s="52"/>
      <c r="Y76" s="52"/>
      <c r="Z76" s="51"/>
      <c r="AA76" s="77"/>
      <c r="AB76" s="77"/>
      <c r="AC76" s="78"/>
      <c r="AD76" s="85" t="s">
        <v>3309</v>
      </c>
      <c r="AE76" s="85">
        <v>376</v>
      </c>
      <c r="AF76" s="85">
        <v>10766</v>
      </c>
      <c r="AG76" s="85">
        <v>31748</v>
      </c>
      <c r="AH76" s="85">
        <v>1559</v>
      </c>
      <c r="AI76" s="85"/>
      <c r="AJ76" s="85" t="s">
        <v>3461</v>
      </c>
      <c r="AK76" s="85" t="s">
        <v>3568</v>
      </c>
      <c r="AL76" s="88" t="s">
        <v>3602</v>
      </c>
      <c r="AM76" s="85"/>
      <c r="AN76" s="87">
        <v>42002.252187500002</v>
      </c>
      <c r="AO76" s="88" t="s">
        <v>3636</v>
      </c>
      <c r="AP76" s="85" t="b">
        <v>0</v>
      </c>
      <c r="AQ76" s="85" t="b">
        <v>0</v>
      </c>
      <c r="AR76" s="85" t="b">
        <v>0</v>
      </c>
      <c r="AS76" s="85"/>
      <c r="AT76" s="85">
        <v>38</v>
      </c>
      <c r="AU76" s="88" t="s">
        <v>1461</v>
      </c>
      <c r="AV76" s="85" t="b">
        <v>0</v>
      </c>
      <c r="AW76" s="85" t="s">
        <v>1488</v>
      </c>
      <c r="AX76" s="88" t="s">
        <v>3777</v>
      </c>
      <c r="AY76" s="85" t="s">
        <v>66</v>
      </c>
      <c r="AZ76" s="2"/>
      <c r="BA76" s="3"/>
      <c r="BB76" s="3"/>
      <c r="BC76" s="3"/>
      <c r="BD76" s="3"/>
    </row>
    <row r="77" spans="1:56" x14ac:dyDescent="0.3">
      <c r="A77" s="70" t="s">
        <v>295</v>
      </c>
      <c r="B77" s="71"/>
      <c r="C77" s="71"/>
      <c r="D77" s="72"/>
      <c r="E77" s="117"/>
      <c r="F77" s="108" t="s">
        <v>523</v>
      </c>
      <c r="G77" s="118"/>
      <c r="H77" s="75"/>
      <c r="I77" s="76"/>
      <c r="J77" s="119"/>
      <c r="K77" s="75" t="s">
        <v>1701</v>
      </c>
      <c r="L77" s="120"/>
      <c r="M77" s="80"/>
      <c r="N77" s="80"/>
      <c r="O77" s="81"/>
      <c r="P77" s="82"/>
      <c r="Q77" s="82"/>
      <c r="R77" s="92"/>
      <c r="S77" s="92"/>
      <c r="T77" s="92"/>
      <c r="U77" s="92"/>
      <c r="V77" s="52"/>
      <c r="W77" s="52"/>
      <c r="X77" s="52"/>
      <c r="Y77" s="52"/>
      <c r="Z77" s="51"/>
      <c r="AA77" s="77"/>
      <c r="AB77" s="77"/>
      <c r="AC77" s="78"/>
      <c r="AD77" s="85" t="s">
        <v>948</v>
      </c>
      <c r="AE77" s="85">
        <v>421</v>
      </c>
      <c r="AF77" s="85">
        <v>85</v>
      </c>
      <c r="AG77" s="85">
        <v>421</v>
      </c>
      <c r="AH77" s="85">
        <v>139</v>
      </c>
      <c r="AI77" s="85"/>
      <c r="AJ77" s="85" t="s">
        <v>1126</v>
      </c>
      <c r="AK77" s="85" t="s">
        <v>1231</v>
      </c>
      <c r="AL77" s="85"/>
      <c r="AM77" s="85"/>
      <c r="AN77" s="87">
        <v>42427.662986111114</v>
      </c>
      <c r="AO77" s="88" t="s">
        <v>1379</v>
      </c>
      <c r="AP77" s="85" t="b">
        <v>1</v>
      </c>
      <c r="AQ77" s="85" t="b">
        <v>0</v>
      </c>
      <c r="AR77" s="85" t="b">
        <v>0</v>
      </c>
      <c r="AS77" s="85"/>
      <c r="AT77" s="85">
        <v>0</v>
      </c>
      <c r="AU77" s="85"/>
      <c r="AV77" s="85" t="b">
        <v>0</v>
      </c>
      <c r="AW77" s="85" t="s">
        <v>1488</v>
      </c>
      <c r="AX77" s="88" t="s">
        <v>1588</v>
      </c>
      <c r="AY77" s="85" t="s">
        <v>66</v>
      </c>
      <c r="AZ77" s="2"/>
      <c r="BA77" s="3"/>
      <c r="BB77" s="3"/>
      <c r="BC77" s="3"/>
      <c r="BD77" s="3"/>
    </row>
    <row r="78" spans="1:56" x14ac:dyDescent="0.3">
      <c r="A78" s="70" t="s">
        <v>1739</v>
      </c>
      <c r="B78" s="71"/>
      <c r="C78" s="71"/>
      <c r="D78" s="72"/>
      <c r="E78" s="117"/>
      <c r="F78" s="108" t="s">
        <v>2006</v>
      </c>
      <c r="G78" s="118"/>
      <c r="H78" s="75"/>
      <c r="I78" s="76"/>
      <c r="J78" s="119"/>
      <c r="K78" s="75" t="s">
        <v>3986</v>
      </c>
      <c r="L78" s="120"/>
      <c r="M78" s="80"/>
      <c r="N78" s="80"/>
      <c r="O78" s="81"/>
      <c r="P78" s="82"/>
      <c r="Q78" s="82"/>
      <c r="R78" s="92"/>
      <c r="S78" s="92"/>
      <c r="T78" s="92"/>
      <c r="U78" s="92"/>
      <c r="V78" s="52"/>
      <c r="W78" s="52"/>
      <c r="X78" s="52"/>
      <c r="Y78" s="52"/>
      <c r="Z78" s="51"/>
      <c r="AA78" s="77"/>
      <c r="AB78" s="77"/>
      <c r="AC78" s="78"/>
      <c r="AD78" s="85" t="s">
        <v>3310</v>
      </c>
      <c r="AE78" s="85">
        <v>327</v>
      </c>
      <c r="AF78" s="85">
        <v>3127</v>
      </c>
      <c r="AG78" s="85">
        <v>108299</v>
      </c>
      <c r="AH78" s="85">
        <v>1224</v>
      </c>
      <c r="AI78" s="85"/>
      <c r="AJ78" s="85" t="s">
        <v>3462</v>
      </c>
      <c r="AK78" s="85" t="s">
        <v>3569</v>
      </c>
      <c r="AL78" s="85"/>
      <c r="AM78" s="85"/>
      <c r="AN78" s="87">
        <v>40575.401041666664</v>
      </c>
      <c r="AO78" s="88" t="s">
        <v>3637</v>
      </c>
      <c r="AP78" s="85" t="b">
        <v>0</v>
      </c>
      <c r="AQ78" s="85" t="b">
        <v>0</v>
      </c>
      <c r="AR78" s="85" t="b">
        <v>1</v>
      </c>
      <c r="AS78" s="85"/>
      <c r="AT78" s="85">
        <v>12</v>
      </c>
      <c r="AU78" s="88" t="s">
        <v>1477</v>
      </c>
      <c r="AV78" s="85" t="b">
        <v>0</v>
      </c>
      <c r="AW78" s="85" t="s">
        <v>1488</v>
      </c>
      <c r="AX78" s="88" t="s">
        <v>3778</v>
      </c>
      <c r="AY78" s="85" t="s">
        <v>66</v>
      </c>
      <c r="AZ78" s="2"/>
      <c r="BA78" s="3"/>
      <c r="BB78" s="3"/>
      <c r="BC78" s="3"/>
      <c r="BD78" s="3"/>
    </row>
    <row r="79" spans="1:56" x14ac:dyDescent="0.3">
      <c r="A79" s="70" t="s">
        <v>358</v>
      </c>
      <c r="B79" s="71"/>
      <c r="C79" s="71"/>
      <c r="D79" s="72"/>
      <c r="E79" s="117"/>
      <c r="F79" s="108" t="s">
        <v>583</v>
      </c>
      <c r="G79" s="118"/>
      <c r="H79" s="75"/>
      <c r="I79" s="76"/>
      <c r="J79" s="119"/>
      <c r="K79" s="75" t="s">
        <v>3987</v>
      </c>
      <c r="L79" s="120"/>
      <c r="M79" s="80"/>
      <c r="N79" s="80"/>
      <c r="O79" s="81"/>
      <c r="P79" s="82"/>
      <c r="Q79" s="82"/>
      <c r="R79" s="92"/>
      <c r="S79" s="92"/>
      <c r="T79" s="92"/>
      <c r="U79" s="92"/>
      <c r="V79" s="52"/>
      <c r="W79" s="52"/>
      <c r="X79" s="52"/>
      <c r="Y79" s="52"/>
      <c r="Z79" s="51"/>
      <c r="AA79" s="77"/>
      <c r="AB79" s="77"/>
      <c r="AC79" s="78"/>
      <c r="AD79" s="85" t="s">
        <v>1007</v>
      </c>
      <c r="AE79" s="85">
        <v>3005</v>
      </c>
      <c r="AF79" s="85">
        <v>1194</v>
      </c>
      <c r="AG79" s="85">
        <v>67389</v>
      </c>
      <c r="AH79" s="85">
        <v>28734</v>
      </c>
      <c r="AI79" s="85"/>
      <c r="AJ79" s="85" t="s">
        <v>1174</v>
      </c>
      <c r="AK79" s="85" t="s">
        <v>1261</v>
      </c>
      <c r="AL79" s="85"/>
      <c r="AM79" s="85"/>
      <c r="AN79" s="87">
        <v>40433.482442129629</v>
      </c>
      <c r="AO79" s="88" t="s">
        <v>1430</v>
      </c>
      <c r="AP79" s="85" t="b">
        <v>0</v>
      </c>
      <c r="AQ79" s="85" t="b">
        <v>0</v>
      </c>
      <c r="AR79" s="85" t="b">
        <v>0</v>
      </c>
      <c r="AS79" s="85"/>
      <c r="AT79" s="85">
        <v>3</v>
      </c>
      <c r="AU79" s="88" t="s">
        <v>1474</v>
      </c>
      <c r="AV79" s="85" t="b">
        <v>0</v>
      </c>
      <c r="AW79" s="85" t="s">
        <v>1488</v>
      </c>
      <c r="AX79" s="88" t="s">
        <v>1652</v>
      </c>
      <c r="AY79" s="85" t="s">
        <v>66</v>
      </c>
      <c r="AZ79" s="2"/>
      <c r="BA79" s="3"/>
      <c r="BB79" s="3"/>
      <c r="BC79" s="3"/>
      <c r="BD79" s="3"/>
    </row>
    <row r="80" spans="1:56" x14ac:dyDescent="0.3">
      <c r="A80" s="70" t="s">
        <v>384</v>
      </c>
      <c r="B80" s="71"/>
      <c r="C80" s="71"/>
      <c r="D80" s="72"/>
      <c r="E80" s="117"/>
      <c r="F80" s="108" t="s">
        <v>605</v>
      </c>
      <c r="G80" s="118"/>
      <c r="H80" s="75"/>
      <c r="I80" s="76"/>
      <c r="J80" s="119"/>
      <c r="K80" s="75" t="s">
        <v>3988</v>
      </c>
      <c r="L80" s="120"/>
      <c r="M80" s="80"/>
      <c r="N80" s="80"/>
      <c r="O80" s="81"/>
      <c r="P80" s="82"/>
      <c r="Q80" s="82"/>
      <c r="R80" s="92"/>
      <c r="S80" s="92"/>
      <c r="T80" s="92"/>
      <c r="U80" s="92"/>
      <c r="V80" s="52"/>
      <c r="W80" s="52"/>
      <c r="X80" s="52"/>
      <c r="Y80" s="52"/>
      <c r="Z80" s="51"/>
      <c r="AA80" s="77"/>
      <c r="AB80" s="77"/>
      <c r="AC80" s="78"/>
      <c r="AD80" s="85" t="s">
        <v>1026</v>
      </c>
      <c r="AE80" s="85">
        <v>637</v>
      </c>
      <c r="AF80" s="85">
        <v>414</v>
      </c>
      <c r="AG80" s="85">
        <v>8520</v>
      </c>
      <c r="AH80" s="85">
        <v>37163</v>
      </c>
      <c r="AI80" s="85"/>
      <c r="AJ80" s="85" t="s">
        <v>1188</v>
      </c>
      <c r="AK80" s="85" t="s">
        <v>797</v>
      </c>
      <c r="AL80" s="85"/>
      <c r="AM80" s="85"/>
      <c r="AN80" s="87">
        <v>42729.427407407406</v>
      </c>
      <c r="AO80" s="88" t="s">
        <v>1446</v>
      </c>
      <c r="AP80" s="85" t="b">
        <v>1</v>
      </c>
      <c r="AQ80" s="85" t="b">
        <v>0</v>
      </c>
      <c r="AR80" s="85" t="b">
        <v>0</v>
      </c>
      <c r="AS80" s="85"/>
      <c r="AT80" s="85">
        <v>1</v>
      </c>
      <c r="AU80" s="85"/>
      <c r="AV80" s="85" t="b">
        <v>0</v>
      </c>
      <c r="AW80" s="85" t="s">
        <v>1488</v>
      </c>
      <c r="AX80" s="88" t="s">
        <v>1672</v>
      </c>
      <c r="AY80" s="85" t="s">
        <v>66</v>
      </c>
      <c r="AZ80" s="2"/>
      <c r="BA80" s="3"/>
      <c r="BB80" s="3"/>
      <c r="BC80" s="3"/>
      <c r="BD80" s="3"/>
    </row>
    <row r="81" spans="1:56" x14ac:dyDescent="0.3">
      <c r="A81" s="70" t="s">
        <v>347</v>
      </c>
      <c r="B81" s="71"/>
      <c r="C81" s="71"/>
      <c r="D81" s="72"/>
      <c r="E81" s="117"/>
      <c r="F81" s="108" t="s">
        <v>572</v>
      </c>
      <c r="G81" s="118"/>
      <c r="H81" s="75"/>
      <c r="I81" s="76"/>
      <c r="J81" s="119"/>
      <c r="K81" s="75" t="s">
        <v>3989</v>
      </c>
      <c r="L81" s="120"/>
      <c r="M81" s="80"/>
      <c r="N81" s="80"/>
      <c r="O81" s="81"/>
      <c r="P81" s="82"/>
      <c r="Q81" s="82"/>
      <c r="R81" s="92"/>
      <c r="S81" s="92"/>
      <c r="T81" s="92"/>
      <c r="U81" s="92"/>
      <c r="V81" s="52"/>
      <c r="W81" s="52"/>
      <c r="X81" s="52"/>
      <c r="Y81" s="52"/>
      <c r="Z81" s="51"/>
      <c r="AA81" s="77"/>
      <c r="AB81" s="77"/>
      <c r="AC81" s="78"/>
      <c r="AD81" s="85" t="s">
        <v>858</v>
      </c>
      <c r="AE81" s="85">
        <v>367</v>
      </c>
      <c r="AF81" s="85">
        <v>8884</v>
      </c>
      <c r="AG81" s="85">
        <v>61556</v>
      </c>
      <c r="AH81" s="85">
        <v>37098</v>
      </c>
      <c r="AI81" s="85"/>
      <c r="AJ81" s="85" t="s">
        <v>1053</v>
      </c>
      <c r="AK81" s="85" t="s">
        <v>1211</v>
      </c>
      <c r="AL81" s="85"/>
      <c r="AM81" s="85"/>
      <c r="AN81" s="87">
        <v>41540.383842592593</v>
      </c>
      <c r="AO81" s="88" t="s">
        <v>1303</v>
      </c>
      <c r="AP81" s="85" t="b">
        <v>1</v>
      </c>
      <c r="AQ81" s="85" t="b">
        <v>0</v>
      </c>
      <c r="AR81" s="85" t="b">
        <v>0</v>
      </c>
      <c r="AS81" s="85"/>
      <c r="AT81" s="85">
        <v>12</v>
      </c>
      <c r="AU81" s="88" t="s">
        <v>1461</v>
      </c>
      <c r="AV81" s="85" t="b">
        <v>0</v>
      </c>
      <c r="AW81" s="85" t="s">
        <v>1488</v>
      </c>
      <c r="AX81" s="88" t="s">
        <v>1501</v>
      </c>
      <c r="AY81" s="85" t="s">
        <v>66</v>
      </c>
      <c r="AZ81" s="2"/>
      <c r="BA81" s="3"/>
      <c r="BB81" s="3"/>
      <c r="BC81" s="3"/>
      <c r="BD81" s="3"/>
    </row>
    <row r="82" spans="1:56" x14ac:dyDescent="0.3">
      <c r="A82" s="70" t="s">
        <v>1740</v>
      </c>
      <c r="B82" s="71"/>
      <c r="C82" s="71"/>
      <c r="D82" s="72"/>
      <c r="E82" s="117"/>
      <c r="F82" s="108" t="s">
        <v>2007</v>
      </c>
      <c r="G82" s="118"/>
      <c r="H82" s="75"/>
      <c r="I82" s="76"/>
      <c r="J82" s="119"/>
      <c r="K82" s="75" t="s">
        <v>3990</v>
      </c>
      <c r="L82" s="120"/>
      <c r="M82" s="80"/>
      <c r="N82" s="80"/>
      <c r="O82" s="81"/>
      <c r="P82" s="82"/>
      <c r="Q82" s="82"/>
      <c r="R82" s="92"/>
      <c r="S82" s="92"/>
      <c r="T82" s="92"/>
      <c r="U82" s="92"/>
      <c r="V82" s="52"/>
      <c r="W82" s="52"/>
      <c r="X82" s="52"/>
      <c r="Y82" s="52"/>
      <c r="Z82" s="51"/>
      <c r="AA82" s="77"/>
      <c r="AB82" s="77"/>
      <c r="AC82" s="78"/>
      <c r="AD82" s="85" t="s">
        <v>3311</v>
      </c>
      <c r="AE82" s="85">
        <v>420</v>
      </c>
      <c r="AF82" s="85">
        <v>6135</v>
      </c>
      <c r="AG82" s="85">
        <v>4883</v>
      </c>
      <c r="AH82" s="85">
        <v>266</v>
      </c>
      <c r="AI82" s="85"/>
      <c r="AJ82" s="85" t="s">
        <v>3463</v>
      </c>
      <c r="AK82" s="85" t="s">
        <v>1221</v>
      </c>
      <c r="AL82" s="85"/>
      <c r="AM82" s="85"/>
      <c r="AN82" s="87">
        <v>41620.467083333337</v>
      </c>
      <c r="AO82" s="88" t="s">
        <v>3638</v>
      </c>
      <c r="AP82" s="85" t="b">
        <v>1</v>
      </c>
      <c r="AQ82" s="85" t="b">
        <v>0</v>
      </c>
      <c r="AR82" s="85" t="b">
        <v>1</v>
      </c>
      <c r="AS82" s="85"/>
      <c r="AT82" s="85">
        <v>4</v>
      </c>
      <c r="AU82" s="88" t="s">
        <v>1461</v>
      </c>
      <c r="AV82" s="85" t="b">
        <v>0</v>
      </c>
      <c r="AW82" s="85" t="s">
        <v>1488</v>
      </c>
      <c r="AX82" s="88" t="s">
        <v>3779</v>
      </c>
      <c r="AY82" s="85" t="s">
        <v>66</v>
      </c>
      <c r="AZ82" s="2"/>
      <c r="BA82" s="3"/>
      <c r="BB82" s="3"/>
      <c r="BC82" s="3"/>
      <c r="BD82" s="3"/>
    </row>
    <row r="83" spans="1:56" x14ac:dyDescent="0.3">
      <c r="A83" s="70" t="s">
        <v>298</v>
      </c>
      <c r="B83" s="71"/>
      <c r="C83" s="71"/>
      <c r="D83" s="72"/>
      <c r="E83" s="117"/>
      <c r="F83" s="108" t="s">
        <v>526</v>
      </c>
      <c r="G83" s="118"/>
      <c r="H83" s="75"/>
      <c r="I83" s="76"/>
      <c r="J83" s="119"/>
      <c r="K83" s="75" t="s">
        <v>1702</v>
      </c>
      <c r="L83" s="120"/>
      <c r="M83" s="80"/>
      <c r="N83" s="80"/>
      <c r="O83" s="81"/>
      <c r="P83" s="82"/>
      <c r="Q83" s="82"/>
      <c r="R83" s="92"/>
      <c r="S83" s="92"/>
      <c r="T83" s="92"/>
      <c r="U83" s="92"/>
      <c r="V83" s="52"/>
      <c r="W83" s="52"/>
      <c r="X83" s="52"/>
      <c r="Y83" s="52"/>
      <c r="Z83" s="51"/>
      <c r="AA83" s="77"/>
      <c r="AB83" s="77"/>
      <c r="AC83" s="78"/>
      <c r="AD83" s="85" t="s">
        <v>951</v>
      </c>
      <c r="AE83" s="85">
        <v>7</v>
      </c>
      <c r="AF83" s="85">
        <v>4</v>
      </c>
      <c r="AG83" s="85">
        <v>38</v>
      </c>
      <c r="AH83" s="85">
        <v>1</v>
      </c>
      <c r="AI83" s="85"/>
      <c r="AJ83" s="85" t="s">
        <v>1129</v>
      </c>
      <c r="AK83" s="85" t="s">
        <v>803</v>
      </c>
      <c r="AL83" s="85"/>
      <c r="AM83" s="85"/>
      <c r="AN83" s="87">
        <v>43714.542407407411</v>
      </c>
      <c r="AO83" s="85"/>
      <c r="AP83" s="85" t="b">
        <v>1</v>
      </c>
      <c r="AQ83" s="85" t="b">
        <v>0</v>
      </c>
      <c r="AR83" s="85" t="b">
        <v>0</v>
      </c>
      <c r="AS83" s="85"/>
      <c r="AT83" s="85">
        <v>1</v>
      </c>
      <c r="AU83" s="85"/>
      <c r="AV83" s="85" t="b">
        <v>0</v>
      </c>
      <c r="AW83" s="85" t="s">
        <v>1488</v>
      </c>
      <c r="AX83" s="88" t="s">
        <v>1591</v>
      </c>
      <c r="AY83" s="85" t="s">
        <v>66</v>
      </c>
      <c r="AZ83" s="2"/>
      <c r="BA83" s="3"/>
      <c r="BB83" s="3"/>
      <c r="BC83" s="3"/>
      <c r="BD83" s="3"/>
    </row>
    <row r="84" spans="1:56" x14ac:dyDescent="0.3">
      <c r="A84" s="70" t="s">
        <v>223</v>
      </c>
      <c r="B84" s="71"/>
      <c r="C84" s="71"/>
      <c r="D84" s="72"/>
      <c r="E84" s="117"/>
      <c r="F84" s="108" t="s">
        <v>452</v>
      </c>
      <c r="G84" s="118"/>
      <c r="H84" s="75"/>
      <c r="I84" s="76"/>
      <c r="J84" s="119"/>
      <c r="K84" s="75" t="s">
        <v>3991</v>
      </c>
      <c r="L84" s="120"/>
      <c r="M84" s="80"/>
      <c r="N84" s="80"/>
      <c r="O84" s="81"/>
      <c r="P84" s="82"/>
      <c r="Q84" s="82"/>
      <c r="R84" s="92"/>
      <c r="S84" s="92"/>
      <c r="T84" s="92"/>
      <c r="U84" s="92"/>
      <c r="V84" s="52"/>
      <c r="W84" s="52"/>
      <c r="X84" s="52"/>
      <c r="Y84" s="52"/>
      <c r="Z84" s="51"/>
      <c r="AA84" s="77"/>
      <c r="AB84" s="77"/>
      <c r="AC84" s="78"/>
      <c r="AD84" s="85" t="s">
        <v>862</v>
      </c>
      <c r="AE84" s="85">
        <v>355</v>
      </c>
      <c r="AF84" s="85">
        <v>6400</v>
      </c>
      <c r="AG84" s="85">
        <v>55772</v>
      </c>
      <c r="AH84" s="85">
        <v>5481</v>
      </c>
      <c r="AI84" s="85"/>
      <c r="AJ84" s="85" t="s">
        <v>1056</v>
      </c>
      <c r="AK84" s="85"/>
      <c r="AL84" s="85"/>
      <c r="AM84" s="85"/>
      <c r="AN84" s="87">
        <v>43007.767476851855</v>
      </c>
      <c r="AO84" s="88" t="s">
        <v>1306</v>
      </c>
      <c r="AP84" s="85" t="b">
        <v>1</v>
      </c>
      <c r="AQ84" s="85" t="b">
        <v>0</v>
      </c>
      <c r="AR84" s="85" t="b">
        <v>1</v>
      </c>
      <c r="AS84" s="85"/>
      <c r="AT84" s="85">
        <v>9</v>
      </c>
      <c r="AU84" s="85"/>
      <c r="AV84" s="85" t="b">
        <v>0</v>
      </c>
      <c r="AW84" s="85" t="s">
        <v>1488</v>
      </c>
      <c r="AX84" s="88" t="s">
        <v>1504</v>
      </c>
      <c r="AY84" s="85" t="s">
        <v>66</v>
      </c>
      <c r="AZ84" s="2"/>
      <c r="BA84" s="3"/>
      <c r="BB84" s="3"/>
      <c r="BC84" s="3"/>
      <c r="BD84" s="3"/>
    </row>
    <row r="85" spans="1:56" x14ac:dyDescent="0.3">
      <c r="A85" s="70" t="s">
        <v>270</v>
      </c>
      <c r="B85" s="71"/>
      <c r="C85" s="71"/>
      <c r="D85" s="72"/>
      <c r="E85" s="117"/>
      <c r="F85" s="108" t="s">
        <v>498</v>
      </c>
      <c r="G85" s="118"/>
      <c r="H85" s="75"/>
      <c r="I85" s="76"/>
      <c r="J85" s="119"/>
      <c r="K85" s="75" t="s">
        <v>3992</v>
      </c>
      <c r="L85" s="120"/>
      <c r="M85" s="80"/>
      <c r="N85" s="80"/>
      <c r="O85" s="81"/>
      <c r="P85" s="82"/>
      <c r="Q85" s="82"/>
      <c r="R85" s="92"/>
      <c r="S85" s="92"/>
      <c r="T85" s="92"/>
      <c r="U85" s="92"/>
      <c r="V85" s="52"/>
      <c r="W85" s="52"/>
      <c r="X85" s="52"/>
      <c r="Y85" s="52"/>
      <c r="Z85" s="51"/>
      <c r="AA85" s="77"/>
      <c r="AB85" s="77"/>
      <c r="AC85" s="78"/>
      <c r="AD85" s="85" t="s">
        <v>917</v>
      </c>
      <c r="AE85" s="85">
        <v>364</v>
      </c>
      <c r="AF85" s="85">
        <v>2027</v>
      </c>
      <c r="AG85" s="85">
        <v>71226</v>
      </c>
      <c r="AH85" s="85">
        <v>653</v>
      </c>
      <c r="AI85" s="85"/>
      <c r="AJ85" s="85" t="s">
        <v>1100</v>
      </c>
      <c r="AK85" s="85" t="s">
        <v>970</v>
      </c>
      <c r="AL85" s="85"/>
      <c r="AM85" s="85"/>
      <c r="AN85" s="87">
        <v>41127.431423611109</v>
      </c>
      <c r="AO85" s="88" t="s">
        <v>1351</v>
      </c>
      <c r="AP85" s="85" t="b">
        <v>0</v>
      </c>
      <c r="AQ85" s="85" t="b">
        <v>0</v>
      </c>
      <c r="AR85" s="85" t="b">
        <v>0</v>
      </c>
      <c r="AS85" s="85"/>
      <c r="AT85" s="85">
        <v>9</v>
      </c>
      <c r="AU85" s="88" t="s">
        <v>1471</v>
      </c>
      <c r="AV85" s="85" t="b">
        <v>0</v>
      </c>
      <c r="AW85" s="85" t="s">
        <v>1488</v>
      </c>
      <c r="AX85" s="88" t="s">
        <v>1559</v>
      </c>
      <c r="AY85" s="85" t="s">
        <v>66</v>
      </c>
      <c r="AZ85" s="2"/>
      <c r="BA85" s="3"/>
      <c r="BB85" s="3"/>
      <c r="BC85" s="3"/>
      <c r="BD85" s="3"/>
    </row>
    <row r="86" spans="1:56" x14ac:dyDescent="0.3">
      <c r="A86" s="70" t="s">
        <v>346</v>
      </c>
      <c r="B86" s="71"/>
      <c r="C86" s="71"/>
      <c r="D86" s="72"/>
      <c r="E86" s="117"/>
      <c r="F86" s="108" t="s">
        <v>571</v>
      </c>
      <c r="G86" s="118"/>
      <c r="H86" s="75"/>
      <c r="I86" s="76"/>
      <c r="J86" s="119"/>
      <c r="K86" s="75" t="s">
        <v>3993</v>
      </c>
      <c r="L86" s="120"/>
      <c r="M86" s="80"/>
      <c r="N86" s="80"/>
      <c r="O86" s="81"/>
      <c r="P86" s="82"/>
      <c r="Q86" s="82"/>
      <c r="R86" s="92"/>
      <c r="S86" s="92"/>
      <c r="T86" s="92"/>
      <c r="U86" s="92"/>
      <c r="V86" s="52"/>
      <c r="W86" s="52"/>
      <c r="X86" s="52"/>
      <c r="Y86" s="52"/>
      <c r="Z86" s="51"/>
      <c r="AA86" s="77"/>
      <c r="AB86" s="77"/>
      <c r="AC86" s="78"/>
      <c r="AD86" s="85" t="s">
        <v>995</v>
      </c>
      <c r="AE86" s="85">
        <v>183</v>
      </c>
      <c r="AF86" s="85">
        <v>591</v>
      </c>
      <c r="AG86" s="85">
        <v>11173</v>
      </c>
      <c r="AH86" s="85">
        <v>25293</v>
      </c>
      <c r="AI86" s="85"/>
      <c r="AJ86" s="85" t="s">
        <v>1163</v>
      </c>
      <c r="AK86" s="85" t="s">
        <v>803</v>
      </c>
      <c r="AL86" s="85"/>
      <c r="AM86" s="85"/>
      <c r="AN86" s="87">
        <v>40913.551215277781</v>
      </c>
      <c r="AO86" s="88" t="s">
        <v>1420</v>
      </c>
      <c r="AP86" s="85" t="b">
        <v>1</v>
      </c>
      <c r="AQ86" s="85" t="b">
        <v>0</v>
      </c>
      <c r="AR86" s="85" t="b">
        <v>1</v>
      </c>
      <c r="AS86" s="85"/>
      <c r="AT86" s="85">
        <v>0</v>
      </c>
      <c r="AU86" s="88" t="s">
        <v>1461</v>
      </c>
      <c r="AV86" s="85" t="b">
        <v>0</v>
      </c>
      <c r="AW86" s="85" t="s">
        <v>1488</v>
      </c>
      <c r="AX86" s="88" t="s">
        <v>1639</v>
      </c>
      <c r="AY86" s="85" t="s">
        <v>66</v>
      </c>
      <c r="AZ86" s="2"/>
      <c r="BA86" s="3"/>
      <c r="BB86" s="3"/>
      <c r="BC86" s="3"/>
      <c r="BD86" s="3"/>
    </row>
    <row r="87" spans="1:56" x14ac:dyDescent="0.3">
      <c r="A87" s="70" t="s">
        <v>235</v>
      </c>
      <c r="B87" s="71"/>
      <c r="C87" s="71"/>
      <c r="D87" s="72"/>
      <c r="E87" s="117"/>
      <c r="F87" s="108" t="s">
        <v>464</v>
      </c>
      <c r="G87" s="118"/>
      <c r="H87" s="75"/>
      <c r="I87" s="76"/>
      <c r="J87" s="119"/>
      <c r="K87" s="75" t="s">
        <v>3994</v>
      </c>
      <c r="L87" s="120"/>
      <c r="M87" s="80"/>
      <c r="N87" s="80"/>
      <c r="O87" s="81"/>
      <c r="P87" s="82"/>
      <c r="Q87" s="82"/>
      <c r="R87" s="92"/>
      <c r="S87" s="92"/>
      <c r="T87" s="92"/>
      <c r="U87" s="92"/>
      <c r="V87" s="52"/>
      <c r="W87" s="52"/>
      <c r="X87" s="52"/>
      <c r="Y87" s="52"/>
      <c r="Z87" s="51"/>
      <c r="AA87" s="77"/>
      <c r="AB87" s="77"/>
      <c r="AC87" s="78"/>
      <c r="AD87" s="85" t="s">
        <v>877</v>
      </c>
      <c r="AE87" s="85">
        <v>275</v>
      </c>
      <c r="AF87" s="85">
        <v>8106</v>
      </c>
      <c r="AG87" s="85">
        <v>83825</v>
      </c>
      <c r="AH87" s="85">
        <v>2324</v>
      </c>
      <c r="AI87" s="85"/>
      <c r="AJ87" s="85" t="s">
        <v>1067</v>
      </c>
      <c r="AK87" s="85" t="s">
        <v>1203</v>
      </c>
      <c r="AL87" s="88" t="s">
        <v>1276</v>
      </c>
      <c r="AM87" s="85"/>
      <c r="AN87" s="87">
        <v>40045.118495370371</v>
      </c>
      <c r="AO87" s="88" t="s">
        <v>1316</v>
      </c>
      <c r="AP87" s="85" t="b">
        <v>0</v>
      </c>
      <c r="AQ87" s="85" t="b">
        <v>0</v>
      </c>
      <c r="AR87" s="85" t="b">
        <v>1</v>
      </c>
      <c r="AS87" s="85"/>
      <c r="AT87" s="85">
        <v>16</v>
      </c>
      <c r="AU87" s="88" t="s">
        <v>1471</v>
      </c>
      <c r="AV87" s="85" t="b">
        <v>0</v>
      </c>
      <c r="AW87" s="85" t="s">
        <v>1488</v>
      </c>
      <c r="AX87" s="88" t="s">
        <v>1516</v>
      </c>
      <c r="AY87" s="85" t="s">
        <v>66</v>
      </c>
      <c r="AZ87" s="2"/>
      <c r="BA87" s="3"/>
      <c r="BB87" s="3"/>
      <c r="BC87" s="3"/>
      <c r="BD87" s="3"/>
    </row>
    <row r="88" spans="1:56" x14ac:dyDescent="0.3">
      <c r="A88" s="70" t="s">
        <v>414</v>
      </c>
      <c r="B88" s="71"/>
      <c r="C88" s="71"/>
      <c r="D88" s="72"/>
      <c r="E88" s="117"/>
      <c r="F88" s="108" t="s">
        <v>1482</v>
      </c>
      <c r="G88" s="118"/>
      <c r="H88" s="75"/>
      <c r="I88" s="76"/>
      <c r="J88" s="119"/>
      <c r="K88" s="75" t="s">
        <v>3995</v>
      </c>
      <c r="L88" s="120"/>
      <c r="M88" s="80"/>
      <c r="N88" s="80"/>
      <c r="O88" s="81"/>
      <c r="P88" s="82"/>
      <c r="Q88" s="82"/>
      <c r="R88" s="92"/>
      <c r="S88" s="92"/>
      <c r="T88" s="92"/>
      <c r="U88" s="92"/>
      <c r="V88" s="52"/>
      <c r="W88" s="52"/>
      <c r="X88" s="52"/>
      <c r="Y88" s="52"/>
      <c r="Z88" s="51"/>
      <c r="AA88" s="77"/>
      <c r="AB88" s="77"/>
      <c r="AC88" s="78"/>
      <c r="AD88" s="85" t="s">
        <v>859</v>
      </c>
      <c r="AE88" s="85">
        <v>203</v>
      </c>
      <c r="AF88" s="85">
        <v>5153</v>
      </c>
      <c r="AG88" s="85">
        <v>68842</v>
      </c>
      <c r="AH88" s="85">
        <v>43945</v>
      </c>
      <c r="AI88" s="85"/>
      <c r="AJ88" s="85" t="s">
        <v>1054</v>
      </c>
      <c r="AK88" s="85"/>
      <c r="AL88" s="85"/>
      <c r="AM88" s="85"/>
      <c r="AN88" s="87">
        <v>42280.793842592589</v>
      </c>
      <c r="AO88" s="88" t="s">
        <v>1304</v>
      </c>
      <c r="AP88" s="85" t="b">
        <v>1</v>
      </c>
      <c r="AQ88" s="85" t="b">
        <v>0</v>
      </c>
      <c r="AR88" s="85" t="b">
        <v>0</v>
      </c>
      <c r="AS88" s="85"/>
      <c r="AT88" s="85">
        <v>8</v>
      </c>
      <c r="AU88" s="88" t="s">
        <v>1461</v>
      </c>
      <c r="AV88" s="85" t="b">
        <v>0</v>
      </c>
      <c r="AW88" s="85" t="s">
        <v>1488</v>
      </c>
      <c r="AX88" s="88" t="s">
        <v>1502</v>
      </c>
      <c r="AY88" s="85" t="s">
        <v>66</v>
      </c>
      <c r="AZ88" s="2"/>
      <c r="BA88" s="3"/>
      <c r="BB88" s="3"/>
      <c r="BC88" s="3"/>
      <c r="BD88" s="3"/>
    </row>
    <row r="89" spans="1:56" x14ac:dyDescent="0.3">
      <c r="A89" s="70" t="s">
        <v>239</v>
      </c>
      <c r="B89" s="71"/>
      <c r="C89" s="71"/>
      <c r="D89" s="72"/>
      <c r="E89" s="117"/>
      <c r="F89" s="108" t="s">
        <v>468</v>
      </c>
      <c r="G89" s="118"/>
      <c r="H89" s="75"/>
      <c r="I89" s="76"/>
      <c r="J89" s="119"/>
      <c r="K89" s="75" t="s">
        <v>3996</v>
      </c>
      <c r="L89" s="120"/>
      <c r="M89" s="80"/>
      <c r="N89" s="80"/>
      <c r="O89" s="81"/>
      <c r="P89" s="82"/>
      <c r="Q89" s="82"/>
      <c r="R89" s="92"/>
      <c r="S89" s="92"/>
      <c r="T89" s="92"/>
      <c r="U89" s="92"/>
      <c r="V89" s="52"/>
      <c r="W89" s="52"/>
      <c r="X89" s="52"/>
      <c r="Y89" s="52"/>
      <c r="Z89" s="51"/>
      <c r="AA89" s="77"/>
      <c r="AB89" s="77"/>
      <c r="AC89" s="78"/>
      <c r="AD89" s="85" t="s">
        <v>883</v>
      </c>
      <c r="AE89" s="85">
        <v>413</v>
      </c>
      <c r="AF89" s="85">
        <v>2562</v>
      </c>
      <c r="AG89" s="85">
        <v>251822</v>
      </c>
      <c r="AH89" s="85">
        <v>246824</v>
      </c>
      <c r="AI89" s="85"/>
      <c r="AJ89" s="85"/>
      <c r="AK89" s="85"/>
      <c r="AL89" s="85"/>
      <c r="AM89" s="85"/>
      <c r="AN89" s="87">
        <v>41843.963217592594</v>
      </c>
      <c r="AO89" s="88" t="s">
        <v>1321</v>
      </c>
      <c r="AP89" s="85" t="b">
        <v>1</v>
      </c>
      <c r="AQ89" s="85" t="b">
        <v>0</v>
      </c>
      <c r="AR89" s="85" t="b">
        <v>1</v>
      </c>
      <c r="AS89" s="85"/>
      <c r="AT89" s="85">
        <v>3</v>
      </c>
      <c r="AU89" s="88" t="s">
        <v>1461</v>
      </c>
      <c r="AV89" s="85" t="b">
        <v>0</v>
      </c>
      <c r="AW89" s="85" t="s">
        <v>1488</v>
      </c>
      <c r="AX89" s="88" t="s">
        <v>1521</v>
      </c>
      <c r="AY89" s="85" t="s">
        <v>66</v>
      </c>
      <c r="AZ89" s="2"/>
      <c r="BA89" s="3"/>
      <c r="BB89" s="3"/>
      <c r="BC89" s="3"/>
      <c r="BD89" s="3"/>
    </row>
    <row r="90" spans="1:56" x14ac:dyDescent="0.3">
      <c r="A90" s="70" t="s">
        <v>240</v>
      </c>
      <c r="B90" s="71"/>
      <c r="C90" s="71"/>
      <c r="D90" s="72"/>
      <c r="E90" s="117"/>
      <c r="F90" s="108" t="s">
        <v>469</v>
      </c>
      <c r="G90" s="118"/>
      <c r="H90" s="75"/>
      <c r="I90" s="76"/>
      <c r="J90" s="119"/>
      <c r="K90" s="75" t="s">
        <v>3997</v>
      </c>
      <c r="L90" s="120"/>
      <c r="M90" s="80"/>
      <c r="N90" s="80"/>
      <c r="O90" s="81"/>
      <c r="P90" s="82"/>
      <c r="Q90" s="82"/>
      <c r="R90" s="92"/>
      <c r="S90" s="92"/>
      <c r="T90" s="92"/>
      <c r="U90" s="92"/>
      <c r="V90" s="52"/>
      <c r="W90" s="52"/>
      <c r="X90" s="52"/>
      <c r="Y90" s="52"/>
      <c r="Z90" s="51"/>
      <c r="AA90" s="77"/>
      <c r="AB90" s="77"/>
      <c r="AC90" s="78"/>
      <c r="AD90" s="85" t="s">
        <v>884</v>
      </c>
      <c r="AE90" s="85">
        <v>568</v>
      </c>
      <c r="AF90" s="85">
        <v>533</v>
      </c>
      <c r="AG90" s="85">
        <v>25511</v>
      </c>
      <c r="AH90" s="85">
        <v>30440</v>
      </c>
      <c r="AI90" s="85"/>
      <c r="AJ90" s="85"/>
      <c r="AK90" s="85" t="s">
        <v>797</v>
      </c>
      <c r="AL90" s="85"/>
      <c r="AM90" s="85"/>
      <c r="AN90" s="87">
        <v>40985.486678240741</v>
      </c>
      <c r="AO90" s="85"/>
      <c r="AP90" s="85" t="b">
        <v>1</v>
      </c>
      <c r="AQ90" s="85" t="b">
        <v>0</v>
      </c>
      <c r="AR90" s="85" t="b">
        <v>0</v>
      </c>
      <c r="AS90" s="85"/>
      <c r="AT90" s="85">
        <v>1</v>
      </c>
      <c r="AU90" s="88" t="s">
        <v>1461</v>
      </c>
      <c r="AV90" s="85" t="b">
        <v>0</v>
      </c>
      <c r="AW90" s="85" t="s">
        <v>1488</v>
      </c>
      <c r="AX90" s="88" t="s">
        <v>1522</v>
      </c>
      <c r="AY90" s="85" t="s">
        <v>66</v>
      </c>
      <c r="AZ90" s="2"/>
      <c r="BA90" s="3"/>
      <c r="BB90" s="3"/>
      <c r="BC90" s="3"/>
      <c r="BD90" s="3"/>
    </row>
    <row r="91" spans="1:56" x14ac:dyDescent="0.3">
      <c r="A91" s="70" t="s">
        <v>300</v>
      </c>
      <c r="B91" s="71"/>
      <c r="C91" s="71"/>
      <c r="D91" s="72"/>
      <c r="E91" s="117"/>
      <c r="F91" s="108" t="s">
        <v>528</v>
      </c>
      <c r="G91" s="118"/>
      <c r="H91" s="75"/>
      <c r="I91" s="76"/>
      <c r="J91" s="119"/>
      <c r="K91" s="75" t="s">
        <v>1703</v>
      </c>
      <c r="L91" s="120"/>
      <c r="M91" s="80"/>
      <c r="N91" s="80"/>
      <c r="O91" s="81"/>
      <c r="P91" s="82"/>
      <c r="Q91" s="82"/>
      <c r="R91" s="92"/>
      <c r="S91" s="92"/>
      <c r="T91" s="92"/>
      <c r="U91" s="92"/>
      <c r="V91" s="52"/>
      <c r="W91" s="52"/>
      <c r="X91" s="52"/>
      <c r="Y91" s="52"/>
      <c r="Z91" s="51"/>
      <c r="AA91" s="77"/>
      <c r="AB91" s="77"/>
      <c r="AC91" s="78"/>
      <c r="AD91" s="85" t="s">
        <v>953</v>
      </c>
      <c r="AE91" s="85">
        <v>84</v>
      </c>
      <c r="AF91" s="85">
        <v>118</v>
      </c>
      <c r="AG91" s="85">
        <v>833</v>
      </c>
      <c r="AH91" s="85">
        <v>711</v>
      </c>
      <c r="AI91" s="85"/>
      <c r="AJ91" s="85"/>
      <c r="AK91" s="85"/>
      <c r="AL91" s="85"/>
      <c r="AM91" s="85"/>
      <c r="AN91" s="87">
        <v>43856.462708333333</v>
      </c>
      <c r="AO91" s="88" t="s">
        <v>1381</v>
      </c>
      <c r="AP91" s="85" t="b">
        <v>1</v>
      </c>
      <c r="AQ91" s="85" t="b">
        <v>0</v>
      </c>
      <c r="AR91" s="85" t="b">
        <v>1</v>
      </c>
      <c r="AS91" s="85"/>
      <c r="AT91" s="85">
        <v>1</v>
      </c>
      <c r="AU91" s="85"/>
      <c r="AV91" s="85" t="b">
        <v>0</v>
      </c>
      <c r="AW91" s="85" t="s">
        <v>1488</v>
      </c>
      <c r="AX91" s="88" t="s">
        <v>1593</v>
      </c>
      <c r="AY91" s="85" t="s">
        <v>66</v>
      </c>
      <c r="AZ91" s="2"/>
      <c r="BA91" s="3"/>
      <c r="BB91" s="3"/>
      <c r="BC91" s="3"/>
      <c r="BD91" s="3"/>
    </row>
    <row r="92" spans="1:56" x14ac:dyDescent="0.3">
      <c r="A92" s="70" t="s">
        <v>1741</v>
      </c>
      <c r="B92" s="71"/>
      <c r="C92" s="71"/>
      <c r="D92" s="72"/>
      <c r="E92" s="117"/>
      <c r="F92" s="108" t="s">
        <v>2008</v>
      </c>
      <c r="G92" s="118"/>
      <c r="H92" s="75"/>
      <c r="I92" s="76"/>
      <c r="J92" s="119"/>
      <c r="K92" s="75" t="s">
        <v>3998</v>
      </c>
      <c r="L92" s="120"/>
      <c r="M92" s="80"/>
      <c r="N92" s="80"/>
      <c r="O92" s="81"/>
      <c r="P92" s="82"/>
      <c r="Q92" s="82"/>
      <c r="R92" s="92"/>
      <c r="S92" s="92"/>
      <c r="T92" s="92"/>
      <c r="U92" s="92"/>
      <c r="V92" s="52"/>
      <c r="W92" s="52"/>
      <c r="X92" s="52"/>
      <c r="Y92" s="52"/>
      <c r="Z92" s="51"/>
      <c r="AA92" s="77"/>
      <c r="AB92" s="77"/>
      <c r="AC92" s="78"/>
      <c r="AD92" s="85" t="s">
        <v>3312</v>
      </c>
      <c r="AE92" s="85">
        <v>113</v>
      </c>
      <c r="AF92" s="85">
        <v>57</v>
      </c>
      <c r="AG92" s="85">
        <v>1293</v>
      </c>
      <c r="AH92" s="85">
        <v>429</v>
      </c>
      <c r="AI92" s="85"/>
      <c r="AJ92" s="85" t="s">
        <v>3464</v>
      </c>
      <c r="AK92" s="85"/>
      <c r="AL92" s="85"/>
      <c r="AM92" s="85"/>
      <c r="AN92" s="87">
        <v>43746.624837962961</v>
      </c>
      <c r="AO92" s="85"/>
      <c r="AP92" s="85" t="b">
        <v>1</v>
      </c>
      <c r="AQ92" s="85" t="b">
        <v>0</v>
      </c>
      <c r="AR92" s="85" t="b">
        <v>0</v>
      </c>
      <c r="AS92" s="85"/>
      <c r="AT92" s="85">
        <v>0</v>
      </c>
      <c r="AU92" s="85"/>
      <c r="AV92" s="85" t="b">
        <v>0</v>
      </c>
      <c r="AW92" s="85" t="s">
        <v>1488</v>
      </c>
      <c r="AX92" s="88" t="s">
        <v>3780</v>
      </c>
      <c r="AY92" s="85" t="s">
        <v>66</v>
      </c>
      <c r="AZ92" s="2"/>
      <c r="BA92" s="3"/>
      <c r="BB92" s="3"/>
      <c r="BC92" s="3"/>
      <c r="BD92" s="3"/>
    </row>
    <row r="93" spans="1:56" x14ac:dyDescent="0.3">
      <c r="A93" s="70" t="s">
        <v>301</v>
      </c>
      <c r="B93" s="71"/>
      <c r="C93" s="71"/>
      <c r="D93" s="72"/>
      <c r="E93" s="117"/>
      <c r="F93" s="108" t="s">
        <v>529</v>
      </c>
      <c r="G93" s="118"/>
      <c r="H93" s="75"/>
      <c r="I93" s="76"/>
      <c r="J93" s="119"/>
      <c r="K93" s="75" t="s">
        <v>1704</v>
      </c>
      <c r="L93" s="120"/>
      <c r="M93" s="80"/>
      <c r="N93" s="80"/>
      <c r="O93" s="81"/>
      <c r="P93" s="82"/>
      <c r="Q93" s="82"/>
      <c r="R93" s="92"/>
      <c r="S93" s="92"/>
      <c r="T93" s="92"/>
      <c r="U93" s="92"/>
      <c r="V93" s="52"/>
      <c r="W93" s="52"/>
      <c r="X93" s="52"/>
      <c r="Y93" s="52"/>
      <c r="Z93" s="51"/>
      <c r="AA93" s="77"/>
      <c r="AB93" s="77"/>
      <c r="AC93" s="78"/>
      <c r="AD93" s="85" t="s">
        <v>954</v>
      </c>
      <c r="AE93" s="85">
        <v>950</v>
      </c>
      <c r="AF93" s="85">
        <v>643</v>
      </c>
      <c r="AG93" s="85">
        <v>2052</v>
      </c>
      <c r="AH93" s="85">
        <v>796</v>
      </c>
      <c r="AI93" s="85"/>
      <c r="AJ93" s="85" t="s">
        <v>1130</v>
      </c>
      <c r="AK93" s="85" t="s">
        <v>1242</v>
      </c>
      <c r="AL93" s="85"/>
      <c r="AM93" s="85"/>
      <c r="AN93" s="87">
        <v>40297.902372685188</v>
      </c>
      <c r="AO93" s="88" t="s">
        <v>1382</v>
      </c>
      <c r="AP93" s="85" t="b">
        <v>0</v>
      </c>
      <c r="AQ93" s="85" t="b">
        <v>0</v>
      </c>
      <c r="AR93" s="85" t="b">
        <v>1</v>
      </c>
      <c r="AS93" s="85"/>
      <c r="AT93" s="85">
        <v>16</v>
      </c>
      <c r="AU93" s="88" t="s">
        <v>1468</v>
      </c>
      <c r="AV93" s="85" t="b">
        <v>0</v>
      </c>
      <c r="AW93" s="85" t="s">
        <v>1488</v>
      </c>
      <c r="AX93" s="88" t="s">
        <v>1594</v>
      </c>
      <c r="AY93" s="85" t="s">
        <v>66</v>
      </c>
      <c r="AZ93" s="2"/>
      <c r="BA93" s="3"/>
      <c r="BB93" s="3"/>
      <c r="BC93" s="3"/>
      <c r="BD93" s="3"/>
    </row>
    <row r="94" spans="1:56" x14ac:dyDescent="0.3">
      <c r="A94" s="70" t="s">
        <v>230</v>
      </c>
      <c r="B94" s="71"/>
      <c r="C94" s="71"/>
      <c r="D94" s="72"/>
      <c r="E94" s="117"/>
      <c r="F94" s="108" t="s">
        <v>459</v>
      </c>
      <c r="G94" s="118"/>
      <c r="H94" s="75"/>
      <c r="I94" s="76"/>
      <c r="J94" s="119"/>
      <c r="K94" s="75" t="s">
        <v>3999</v>
      </c>
      <c r="L94" s="120"/>
      <c r="M94" s="80"/>
      <c r="N94" s="80"/>
      <c r="O94" s="81"/>
      <c r="P94" s="82"/>
      <c r="Q94" s="82"/>
      <c r="R94" s="92"/>
      <c r="S94" s="92"/>
      <c r="T94" s="92"/>
      <c r="U94" s="92"/>
      <c r="V94" s="52"/>
      <c r="W94" s="52"/>
      <c r="X94" s="52"/>
      <c r="Y94" s="52"/>
      <c r="Z94" s="51"/>
      <c r="AA94" s="77"/>
      <c r="AB94" s="77"/>
      <c r="AC94" s="78"/>
      <c r="AD94" s="85" t="s">
        <v>872</v>
      </c>
      <c r="AE94" s="85">
        <v>393</v>
      </c>
      <c r="AF94" s="85">
        <v>118</v>
      </c>
      <c r="AG94" s="85">
        <v>3829</v>
      </c>
      <c r="AH94" s="85">
        <v>221</v>
      </c>
      <c r="AI94" s="85"/>
      <c r="AJ94" s="85" t="s">
        <v>1063</v>
      </c>
      <c r="AK94" s="85" t="s">
        <v>1203</v>
      </c>
      <c r="AL94" s="85"/>
      <c r="AM94" s="85"/>
      <c r="AN94" s="87">
        <v>42881.588078703702</v>
      </c>
      <c r="AO94" s="88" t="s">
        <v>1312</v>
      </c>
      <c r="AP94" s="85" t="b">
        <v>1</v>
      </c>
      <c r="AQ94" s="85" t="b">
        <v>0</v>
      </c>
      <c r="AR94" s="85" t="b">
        <v>0</v>
      </c>
      <c r="AS94" s="85"/>
      <c r="AT94" s="85">
        <v>0</v>
      </c>
      <c r="AU94" s="85"/>
      <c r="AV94" s="85" t="b">
        <v>0</v>
      </c>
      <c r="AW94" s="85" t="s">
        <v>1488</v>
      </c>
      <c r="AX94" s="88" t="s">
        <v>1511</v>
      </c>
      <c r="AY94" s="85" t="s">
        <v>66</v>
      </c>
      <c r="AZ94" s="2"/>
      <c r="BA94" s="3"/>
      <c r="BB94" s="3"/>
      <c r="BC94" s="3"/>
      <c r="BD94" s="3"/>
    </row>
    <row r="95" spans="1:56" x14ac:dyDescent="0.3">
      <c r="A95" s="70" t="s">
        <v>1742</v>
      </c>
      <c r="B95" s="71"/>
      <c r="C95" s="71"/>
      <c r="D95" s="72"/>
      <c r="E95" s="117"/>
      <c r="F95" s="108" t="s">
        <v>2009</v>
      </c>
      <c r="G95" s="118"/>
      <c r="H95" s="75"/>
      <c r="I95" s="76"/>
      <c r="J95" s="119"/>
      <c r="K95" s="75" t="s">
        <v>4000</v>
      </c>
      <c r="L95" s="120"/>
      <c r="M95" s="80"/>
      <c r="N95" s="80"/>
      <c r="O95" s="81"/>
      <c r="P95" s="82"/>
      <c r="Q95" s="82"/>
      <c r="R95" s="92"/>
      <c r="S95" s="92"/>
      <c r="T95" s="92"/>
      <c r="U95" s="92"/>
      <c r="V95" s="52"/>
      <c r="W95" s="52"/>
      <c r="X95" s="52"/>
      <c r="Y95" s="52"/>
      <c r="Z95" s="51"/>
      <c r="AA95" s="77"/>
      <c r="AB95" s="77"/>
      <c r="AC95" s="78"/>
      <c r="AD95" s="85" t="s">
        <v>3313</v>
      </c>
      <c r="AE95" s="85">
        <v>102</v>
      </c>
      <c r="AF95" s="85">
        <v>22</v>
      </c>
      <c r="AG95" s="85">
        <v>663</v>
      </c>
      <c r="AH95" s="85">
        <v>179</v>
      </c>
      <c r="AI95" s="85"/>
      <c r="AJ95" s="85"/>
      <c r="AK95" s="85"/>
      <c r="AL95" s="85"/>
      <c r="AM95" s="85"/>
      <c r="AN95" s="87">
        <v>42908.108611111114</v>
      </c>
      <c r="AO95" s="88" t="s">
        <v>3639</v>
      </c>
      <c r="AP95" s="85" t="b">
        <v>1</v>
      </c>
      <c r="AQ95" s="85" t="b">
        <v>0</v>
      </c>
      <c r="AR95" s="85" t="b">
        <v>0</v>
      </c>
      <c r="AS95" s="85"/>
      <c r="AT95" s="85">
        <v>0</v>
      </c>
      <c r="AU95" s="85"/>
      <c r="AV95" s="85" t="b">
        <v>0</v>
      </c>
      <c r="AW95" s="85" t="s">
        <v>1488</v>
      </c>
      <c r="AX95" s="88" t="s">
        <v>3781</v>
      </c>
      <c r="AY95" s="85" t="s">
        <v>66</v>
      </c>
      <c r="AZ95" s="2"/>
      <c r="BA95" s="3"/>
      <c r="BB95" s="3"/>
      <c r="BC95" s="3"/>
      <c r="BD95" s="3"/>
    </row>
    <row r="96" spans="1:56" x14ac:dyDescent="0.3">
      <c r="A96" s="70" t="s">
        <v>1743</v>
      </c>
      <c r="B96" s="71"/>
      <c r="C96" s="71"/>
      <c r="D96" s="72"/>
      <c r="E96" s="117"/>
      <c r="F96" s="108" t="s">
        <v>2010</v>
      </c>
      <c r="G96" s="118"/>
      <c r="H96" s="75"/>
      <c r="I96" s="76"/>
      <c r="J96" s="119"/>
      <c r="K96" s="75" t="s">
        <v>4001</v>
      </c>
      <c r="L96" s="120"/>
      <c r="M96" s="80"/>
      <c r="N96" s="80"/>
      <c r="O96" s="81"/>
      <c r="P96" s="82"/>
      <c r="Q96" s="82"/>
      <c r="R96" s="92"/>
      <c r="S96" s="92"/>
      <c r="T96" s="92"/>
      <c r="U96" s="92"/>
      <c r="V96" s="52"/>
      <c r="W96" s="52"/>
      <c r="X96" s="52"/>
      <c r="Y96" s="52"/>
      <c r="Z96" s="51"/>
      <c r="AA96" s="77"/>
      <c r="AB96" s="77"/>
      <c r="AC96" s="78"/>
      <c r="AD96" s="85" t="s">
        <v>3314</v>
      </c>
      <c r="AE96" s="85">
        <v>36</v>
      </c>
      <c r="AF96" s="85">
        <v>37</v>
      </c>
      <c r="AG96" s="85">
        <v>1008</v>
      </c>
      <c r="AH96" s="85">
        <v>64</v>
      </c>
      <c r="AI96" s="85"/>
      <c r="AJ96" s="85" t="s">
        <v>3465</v>
      </c>
      <c r="AK96" s="85" t="s">
        <v>1203</v>
      </c>
      <c r="AL96" s="85"/>
      <c r="AM96" s="85"/>
      <c r="AN96" s="87">
        <v>43804.748784722222</v>
      </c>
      <c r="AO96" s="88" t="s">
        <v>3640</v>
      </c>
      <c r="AP96" s="85" t="b">
        <v>1</v>
      </c>
      <c r="AQ96" s="85" t="b">
        <v>0</v>
      </c>
      <c r="AR96" s="85" t="b">
        <v>0</v>
      </c>
      <c r="AS96" s="85"/>
      <c r="AT96" s="85">
        <v>0</v>
      </c>
      <c r="AU96" s="85"/>
      <c r="AV96" s="85" t="b">
        <v>0</v>
      </c>
      <c r="AW96" s="85" t="s">
        <v>1488</v>
      </c>
      <c r="AX96" s="88" t="s">
        <v>3782</v>
      </c>
      <c r="AY96" s="85" t="s">
        <v>66</v>
      </c>
      <c r="AZ96" s="2"/>
      <c r="BA96" s="3"/>
      <c r="BB96" s="3"/>
      <c r="BC96" s="3"/>
      <c r="BD96" s="3"/>
    </row>
    <row r="97" spans="1:56" x14ac:dyDescent="0.3">
      <c r="A97" s="70" t="s">
        <v>1744</v>
      </c>
      <c r="B97" s="71"/>
      <c r="C97" s="71"/>
      <c r="D97" s="72"/>
      <c r="E97" s="117"/>
      <c r="F97" s="108" t="s">
        <v>2011</v>
      </c>
      <c r="G97" s="118"/>
      <c r="H97" s="75"/>
      <c r="I97" s="76"/>
      <c r="J97" s="119"/>
      <c r="K97" s="75" t="s">
        <v>4002</v>
      </c>
      <c r="L97" s="120"/>
      <c r="M97" s="80"/>
      <c r="N97" s="80"/>
      <c r="O97" s="81"/>
      <c r="P97" s="82"/>
      <c r="Q97" s="82"/>
      <c r="R97" s="92"/>
      <c r="S97" s="92"/>
      <c r="T97" s="92"/>
      <c r="U97" s="92"/>
      <c r="V97" s="52"/>
      <c r="W97" s="52"/>
      <c r="X97" s="52"/>
      <c r="Y97" s="52"/>
      <c r="Z97" s="51"/>
      <c r="AA97" s="77"/>
      <c r="AB97" s="77"/>
      <c r="AC97" s="78"/>
      <c r="AD97" s="85" t="s">
        <v>3315</v>
      </c>
      <c r="AE97" s="85">
        <v>169</v>
      </c>
      <c r="AF97" s="85">
        <v>233</v>
      </c>
      <c r="AG97" s="85">
        <v>5413</v>
      </c>
      <c r="AH97" s="85">
        <v>1644</v>
      </c>
      <c r="AI97" s="85"/>
      <c r="AJ97" s="85" t="s">
        <v>3466</v>
      </c>
      <c r="AK97" s="85" t="s">
        <v>1241</v>
      </c>
      <c r="AL97" s="85"/>
      <c r="AM97" s="85"/>
      <c r="AN97" s="87">
        <v>40506.317199074074</v>
      </c>
      <c r="AO97" s="85"/>
      <c r="AP97" s="85" t="b">
        <v>0</v>
      </c>
      <c r="AQ97" s="85" t="b">
        <v>0</v>
      </c>
      <c r="AR97" s="85" t="b">
        <v>1</v>
      </c>
      <c r="AS97" s="85"/>
      <c r="AT97" s="85">
        <v>1</v>
      </c>
      <c r="AU97" s="88" t="s">
        <v>1461</v>
      </c>
      <c r="AV97" s="85" t="b">
        <v>0</v>
      </c>
      <c r="AW97" s="85" t="s">
        <v>1488</v>
      </c>
      <c r="AX97" s="88" t="s">
        <v>3783</v>
      </c>
      <c r="AY97" s="85" t="s">
        <v>66</v>
      </c>
      <c r="AZ97" s="2"/>
      <c r="BA97" s="3"/>
      <c r="BB97" s="3"/>
      <c r="BC97" s="3"/>
      <c r="BD97" s="3"/>
    </row>
    <row r="98" spans="1:56" x14ac:dyDescent="0.3">
      <c r="A98" s="70" t="s">
        <v>306</v>
      </c>
      <c r="B98" s="71"/>
      <c r="C98" s="71"/>
      <c r="D98" s="72"/>
      <c r="E98" s="117"/>
      <c r="F98" s="108" t="s">
        <v>1486</v>
      </c>
      <c r="G98" s="118"/>
      <c r="H98" s="75"/>
      <c r="I98" s="76"/>
      <c r="J98" s="119"/>
      <c r="K98" s="75" t="s">
        <v>4003</v>
      </c>
      <c r="L98" s="120"/>
      <c r="M98" s="80"/>
      <c r="N98" s="80"/>
      <c r="O98" s="81"/>
      <c r="P98" s="82"/>
      <c r="Q98" s="82"/>
      <c r="R98" s="92"/>
      <c r="S98" s="92"/>
      <c r="T98" s="92"/>
      <c r="U98" s="92"/>
      <c r="V98" s="52"/>
      <c r="W98" s="52"/>
      <c r="X98" s="52"/>
      <c r="Y98" s="52"/>
      <c r="Z98" s="51"/>
      <c r="AA98" s="77"/>
      <c r="AB98" s="77"/>
      <c r="AC98" s="78"/>
      <c r="AD98" s="85" t="s">
        <v>959</v>
      </c>
      <c r="AE98" s="85">
        <v>1255</v>
      </c>
      <c r="AF98" s="85">
        <v>590</v>
      </c>
      <c r="AG98" s="85">
        <v>8584</v>
      </c>
      <c r="AH98" s="85">
        <v>9375</v>
      </c>
      <c r="AI98" s="85"/>
      <c r="AJ98" s="85" t="s">
        <v>1134</v>
      </c>
      <c r="AK98" s="85" t="s">
        <v>1202</v>
      </c>
      <c r="AL98" s="85"/>
      <c r="AM98" s="85"/>
      <c r="AN98" s="87">
        <v>41850.841863425929</v>
      </c>
      <c r="AO98" s="88" t="s">
        <v>1388</v>
      </c>
      <c r="AP98" s="85" t="b">
        <v>1</v>
      </c>
      <c r="AQ98" s="85" t="b">
        <v>0</v>
      </c>
      <c r="AR98" s="85" t="b">
        <v>1</v>
      </c>
      <c r="AS98" s="85"/>
      <c r="AT98" s="85">
        <v>0</v>
      </c>
      <c r="AU98" s="88" t="s">
        <v>1461</v>
      </c>
      <c r="AV98" s="85" t="b">
        <v>0</v>
      </c>
      <c r="AW98" s="85" t="s">
        <v>1488</v>
      </c>
      <c r="AX98" s="88" t="s">
        <v>1601</v>
      </c>
      <c r="AY98" s="85" t="s">
        <v>66</v>
      </c>
      <c r="AZ98" s="2"/>
      <c r="BA98" s="3"/>
      <c r="BB98" s="3"/>
      <c r="BC98" s="3"/>
      <c r="BD98" s="3"/>
    </row>
    <row r="99" spans="1:56" x14ac:dyDescent="0.3">
      <c r="A99" s="70" t="s">
        <v>1745</v>
      </c>
      <c r="B99" s="71"/>
      <c r="C99" s="71"/>
      <c r="D99" s="72"/>
      <c r="E99" s="117"/>
      <c r="F99" s="108" t="s">
        <v>2012</v>
      </c>
      <c r="G99" s="118"/>
      <c r="H99" s="75"/>
      <c r="I99" s="76"/>
      <c r="J99" s="119"/>
      <c r="K99" s="75" t="s">
        <v>4004</v>
      </c>
      <c r="L99" s="120"/>
      <c r="M99" s="80"/>
      <c r="N99" s="80"/>
      <c r="O99" s="81"/>
      <c r="P99" s="82"/>
      <c r="Q99" s="82"/>
      <c r="R99" s="92"/>
      <c r="S99" s="92"/>
      <c r="T99" s="92"/>
      <c r="U99" s="92"/>
      <c r="V99" s="52"/>
      <c r="W99" s="52"/>
      <c r="X99" s="52"/>
      <c r="Y99" s="52"/>
      <c r="Z99" s="51"/>
      <c r="AA99" s="77"/>
      <c r="AB99" s="77"/>
      <c r="AC99" s="78"/>
      <c r="AD99" s="85" t="s">
        <v>3316</v>
      </c>
      <c r="AE99" s="85">
        <v>72</v>
      </c>
      <c r="AF99" s="85">
        <v>133</v>
      </c>
      <c r="AG99" s="85">
        <v>4053</v>
      </c>
      <c r="AH99" s="85">
        <v>3129</v>
      </c>
      <c r="AI99" s="85"/>
      <c r="AJ99" s="85" t="s">
        <v>3467</v>
      </c>
      <c r="AK99" s="85"/>
      <c r="AL99" s="85"/>
      <c r="AM99" s="85"/>
      <c r="AN99" s="87">
        <v>43816.864166666666</v>
      </c>
      <c r="AO99" s="85"/>
      <c r="AP99" s="85" t="b">
        <v>1</v>
      </c>
      <c r="AQ99" s="85" t="b">
        <v>0</v>
      </c>
      <c r="AR99" s="85" t="b">
        <v>0</v>
      </c>
      <c r="AS99" s="85"/>
      <c r="AT99" s="85">
        <v>0</v>
      </c>
      <c r="AU99" s="85"/>
      <c r="AV99" s="85" t="b">
        <v>0</v>
      </c>
      <c r="AW99" s="85" t="s">
        <v>1488</v>
      </c>
      <c r="AX99" s="88" t="s">
        <v>3784</v>
      </c>
      <c r="AY99" s="85" t="s">
        <v>66</v>
      </c>
      <c r="AZ99" s="2"/>
      <c r="BA99" s="3"/>
      <c r="BB99" s="3"/>
      <c r="BC99" s="3"/>
      <c r="BD99" s="3"/>
    </row>
    <row r="100" spans="1:56" x14ac:dyDescent="0.3">
      <c r="A100" s="70" t="s">
        <v>374</v>
      </c>
      <c r="B100" s="71"/>
      <c r="C100" s="71"/>
      <c r="D100" s="72"/>
      <c r="E100" s="117"/>
      <c r="F100" s="108" t="s">
        <v>625</v>
      </c>
      <c r="G100" s="118"/>
      <c r="H100" s="75"/>
      <c r="I100" s="76"/>
      <c r="J100" s="119"/>
      <c r="K100" s="75" t="s">
        <v>4005</v>
      </c>
      <c r="L100" s="120"/>
      <c r="M100" s="80"/>
      <c r="N100" s="80"/>
      <c r="O100" s="81"/>
      <c r="P100" s="82"/>
      <c r="Q100" s="82"/>
      <c r="R100" s="92"/>
      <c r="S100" s="92"/>
      <c r="T100" s="92"/>
      <c r="U100" s="92"/>
      <c r="V100" s="52"/>
      <c r="W100" s="52"/>
      <c r="X100" s="52"/>
      <c r="Y100" s="52"/>
      <c r="Z100" s="51"/>
      <c r="AA100" s="77"/>
      <c r="AB100" s="77"/>
      <c r="AC100" s="78"/>
      <c r="AD100" s="85" t="s">
        <v>1020</v>
      </c>
      <c r="AE100" s="85">
        <v>188</v>
      </c>
      <c r="AF100" s="85">
        <v>28</v>
      </c>
      <c r="AG100" s="85">
        <v>833</v>
      </c>
      <c r="AH100" s="85">
        <v>1281</v>
      </c>
      <c r="AI100" s="85"/>
      <c r="AJ100" s="85" t="s">
        <v>1183</v>
      </c>
      <c r="AK100" s="85" t="s">
        <v>797</v>
      </c>
      <c r="AL100" s="85"/>
      <c r="AM100" s="85"/>
      <c r="AN100" s="87">
        <v>41957.625127314815</v>
      </c>
      <c r="AO100" s="88" t="s">
        <v>1441</v>
      </c>
      <c r="AP100" s="85" t="b">
        <v>1</v>
      </c>
      <c r="AQ100" s="85" t="b">
        <v>0</v>
      </c>
      <c r="AR100" s="85" t="b">
        <v>0</v>
      </c>
      <c r="AS100" s="85"/>
      <c r="AT100" s="85">
        <v>0</v>
      </c>
      <c r="AU100" s="88" t="s">
        <v>1461</v>
      </c>
      <c r="AV100" s="85" t="b">
        <v>0</v>
      </c>
      <c r="AW100" s="85" t="s">
        <v>1488</v>
      </c>
      <c r="AX100" s="88" t="s">
        <v>1666</v>
      </c>
      <c r="AY100" s="85" t="s">
        <v>66</v>
      </c>
      <c r="AZ100" s="2"/>
      <c r="BA100" s="3"/>
      <c r="BB100" s="3"/>
      <c r="BC100" s="3"/>
      <c r="BD100" s="3"/>
    </row>
    <row r="101" spans="1:56" x14ac:dyDescent="0.3">
      <c r="A101" s="70" t="s">
        <v>312</v>
      </c>
      <c r="B101" s="71"/>
      <c r="C101" s="71"/>
      <c r="D101" s="72"/>
      <c r="E101" s="117"/>
      <c r="F101" s="108" t="s">
        <v>539</v>
      </c>
      <c r="G101" s="118"/>
      <c r="H101" s="75"/>
      <c r="I101" s="76"/>
      <c r="J101" s="119"/>
      <c r="K101" s="75" t="s">
        <v>1706</v>
      </c>
      <c r="L101" s="120"/>
      <c r="M101" s="80"/>
      <c r="N101" s="80"/>
      <c r="O101" s="81"/>
      <c r="P101" s="82"/>
      <c r="Q101" s="82"/>
      <c r="R101" s="92"/>
      <c r="S101" s="92"/>
      <c r="T101" s="92"/>
      <c r="U101" s="92"/>
      <c r="V101" s="52"/>
      <c r="W101" s="52"/>
      <c r="X101" s="52"/>
      <c r="Y101" s="52"/>
      <c r="Z101" s="51"/>
      <c r="AA101" s="77"/>
      <c r="AB101" s="77"/>
      <c r="AC101" s="78"/>
      <c r="AD101" s="85" t="s">
        <v>861</v>
      </c>
      <c r="AE101" s="85">
        <v>191</v>
      </c>
      <c r="AF101" s="85">
        <v>1680</v>
      </c>
      <c r="AG101" s="85">
        <v>39518</v>
      </c>
      <c r="AH101" s="85">
        <v>258</v>
      </c>
      <c r="AI101" s="85"/>
      <c r="AJ101" s="85"/>
      <c r="AK101" s="85"/>
      <c r="AL101" s="85"/>
      <c r="AM101" s="85"/>
      <c r="AN101" s="87">
        <v>40724.224664351852</v>
      </c>
      <c r="AO101" s="88" t="s">
        <v>1394</v>
      </c>
      <c r="AP101" s="85" t="b">
        <v>1</v>
      </c>
      <c r="AQ101" s="85" t="b">
        <v>0</v>
      </c>
      <c r="AR101" s="85" t="b">
        <v>1</v>
      </c>
      <c r="AS101" s="85"/>
      <c r="AT101" s="85">
        <v>3</v>
      </c>
      <c r="AU101" s="88" t="s">
        <v>1461</v>
      </c>
      <c r="AV101" s="85" t="b">
        <v>0</v>
      </c>
      <c r="AW101" s="85" t="s">
        <v>1488</v>
      </c>
      <c r="AX101" s="88" t="s">
        <v>1608</v>
      </c>
      <c r="AY101" s="85" t="s">
        <v>66</v>
      </c>
      <c r="AZ101" s="2"/>
      <c r="BA101" s="3"/>
      <c r="BB101" s="3"/>
      <c r="BC101" s="3"/>
      <c r="BD101" s="3"/>
    </row>
    <row r="102" spans="1:56" x14ac:dyDescent="0.3">
      <c r="A102" s="70" t="s">
        <v>1746</v>
      </c>
      <c r="B102" s="71"/>
      <c r="C102" s="71"/>
      <c r="D102" s="72"/>
      <c r="E102" s="117"/>
      <c r="F102" s="108" t="s">
        <v>2013</v>
      </c>
      <c r="G102" s="118"/>
      <c r="H102" s="75"/>
      <c r="I102" s="76"/>
      <c r="J102" s="119"/>
      <c r="K102" s="75" t="s">
        <v>4006</v>
      </c>
      <c r="L102" s="120"/>
      <c r="M102" s="80"/>
      <c r="N102" s="80"/>
      <c r="O102" s="81"/>
      <c r="P102" s="82"/>
      <c r="Q102" s="82"/>
      <c r="R102" s="92"/>
      <c r="S102" s="92"/>
      <c r="T102" s="92"/>
      <c r="U102" s="92"/>
      <c r="V102" s="52"/>
      <c r="W102" s="52"/>
      <c r="X102" s="52"/>
      <c r="Y102" s="52"/>
      <c r="Z102" s="51"/>
      <c r="AA102" s="77"/>
      <c r="AB102" s="77"/>
      <c r="AC102" s="78"/>
      <c r="AD102" s="85" t="s">
        <v>3317</v>
      </c>
      <c r="AE102" s="85">
        <v>306</v>
      </c>
      <c r="AF102" s="85">
        <v>387</v>
      </c>
      <c r="AG102" s="85">
        <v>947</v>
      </c>
      <c r="AH102" s="85">
        <v>2799</v>
      </c>
      <c r="AI102" s="85"/>
      <c r="AJ102" s="85" t="s">
        <v>3468</v>
      </c>
      <c r="AK102" s="85" t="s">
        <v>1206</v>
      </c>
      <c r="AL102" s="85"/>
      <c r="AM102" s="85"/>
      <c r="AN102" s="87">
        <v>43659.982708333337</v>
      </c>
      <c r="AO102" s="88" t="s">
        <v>3641</v>
      </c>
      <c r="AP102" s="85" t="b">
        <v>1</v>
      </c>
      <c r="AQ102" s="85" t="b">
        <v>0</v>
      </c>
      <c r="AR102" s="85" t="b">
        <v>0</v>
      </c>
      <c r="AS102" s="85"/>
      <c r="AT102" s="85">
        <v>0</v>
      </c>
      <c r="AU102" s="85"/>
      <c r="AV102" s="85" t="b">
        <v>0</v>
      </c>
      <c r="AW102" s="85" t="s">
        <v>1488</v>
      </c>
      <c r="AX102" s="88" t="s">
        <v>3785</v>
      </c>
      <c r="AY102" s="85" t="s">
        <v>66</v>
      </c>
      <c r="AZ102" s="2"/>
      <c r="BA102" s="3"/>
      <c r="BB102" s="3"/>
      <c r="BC102" s="3"/>
      <c r="BD102" s="3"/>
    </row>
    <row r="103" spans="1:56" x14ac:dyDescent="0.3">
      <c r="A103" s="70" t="s">
        <v>328</v>
      </c>
      <c r="B103" s="71"/>
      <c r="C103" s="71"/>
      <c r="D103" s="72"/>
      <c r="E103" s="117"/>
      <c r="F103" s="108" t="s">
        <v>554</v>
      </c>
      <c r="G103" s="118"/>
      <c r="H103" s="75"/>
      <c r="I103" s="76"/>
      <c r="J103" s="119"/>
      <c r="K103" s="75" t="s">
        <v>4007</v>
      </c>
      <c r="L103" s="120"/>
      <c r="M103" s="80"/>
      <c r="N103" s="80"/>
      <c r="O103" s="81"/>
      <c r="P103" s="82"/>
      <c r="Q103" s="82"/>
      <c r="R103" s="92"/>
      <c r="S103" s="92"/>
      <c r="T103" s="92"/>
      <c r="U103" s="92"/>
      <c r="V103" s="52"/>
      <c r="W103" s="52"/>
      <c r="X103" s="52"/>
      <c r="Y103" s="52"/>
      <c r="Z103" s="51"/>
      <c r="AA103" s="77"/>
      <c r="AB103" s="77"/>
      <c r="AC103" s="78"/>
      <c r="AD103" s="85" t="s">
        <v>979</v>
      </c>
      <c r="AE103" s="85">
        <v>372</v>
      </c>
      <c r="AF103" s="85">
        <v>628</v>
      </c>
      <c r="AG103" s="85">
        <v>12611</v>
      </c>
      <c r="AH103" s="85">
        <v>3804</v>
      </c>
      <c r="AI103" s="85"/>
      <c r="AJ103" s="85" t="s">
        <v>1153</v>
      </c>
      <c r="AK103" s="85" t="s">
        <v>1251</v>
      </c>
      <c r="AL103" s="85"/>
      <c r="AM103" s="85"/>
      <c r="AN103" s="87">
        <v>42376.546226851853</v>
      </c>
      <c r="AO103" s="88" t="s">
        <v>1406</v>
      </c>
      <c r="AP103" s="85" t="b">
        <v>1</v>
      </c>
      <c r="AQ103" s="85" t="b">
        <v>0</v>
      </c>
      <c r="AR103" s="85" t="b">
        <v>1</v>
      </c>
      <c r="AS103" s="85"/>
      <c r="AT103" s="85">
        <v>1</v>
      </c>
      <c r="AU103" s="85"/>
      <c r="AV103" s="85" t="b">
        <v>0</v>
      </c>
      <c r="AW103" s="85" t="s">
        <v>1488</v>
      </c>
      <c r="AX103" s="88" t="s">
        <v>1623</v>
      </c>
      <c r="AY103" s="85" t="s">
        <v>66</v>
      </c>
      <c r="AZ103" s="2"/>
      <c r="BA103" s="3"/>
      <c r="BB103" s="3"/>
      <c r="BC103" s="3"/>
      <c r="BD103" s="3"/>
    </row>
    <row r="104" spans="1:56" x14ac:dyDescent="0.3">
      <c r="A104" s="70" t="s">
        <v>315</v>
      </c>
      <c r="B104" s="71"/>
      <c r="C104" s="71"/>
      <c r="D104" s="72"/>
      <c r="E104" s="117"/>
      <c r="F104" s="108" t="s">
        <v>542</v>
      </c>
      <c r="G104" s="118"/>
      <c r="H104" s="75"/>
      <c r="I104" s="76"/>
      <c r="J104" s="119"/>
      <c r="K104" s="75" t="s">
        <v>4008</v>
      </c>
      <c r="L104" s="120"/>
      <c r="M104" s="80"/>
      <c r="N104" s="80"/>
      <c r="O104" s="81"/>
      <c r="P104" s="82"/>
      <c r="Q104" s="82"/>
      <c r="R104" s="92"/>
      <c r="S104" s="92"/>
      <c r="T104" s="92"/>
      <c r="U104" s="92"/>
      <c r="V104" s="52"/>
      <c r="W104" s="52"/>
      <c r="X104" s="52"/>
      <c r="Y104" s="52"/>
      <c r="Z104" s="51"/>
      <c r="AA104" s="77"/>
      <c r="AB104" s="77"/>
      <c r="AC104" s="78"/>
      <c r="AD104" s="85" t="s">
        <v>966</v>
      </c>
      <c r="AE104" s="85">
        <v>289</v>
      </c>
      <c r="AF104" s="85">
        <v>71</v>
      </c>
      <c r="AG104" s="85">
        <v>874</v>
      </c>
      <c r="AH104" s="85">
        <v>238</v>
      </c>
      <c r="AI104" s="85"/>
      <c r="AJ104" s="85" t="s">
        <v>1142</v>
      </c>
      <c r="AK104" s="85" t="s">
        <v>797</v>
      </c>
      <c r="AL104" s="85"/>
      <c r="AM104" s="85"/>
      <c r="AN104" s="87">
        <v>43437.16165509259</v>
      </c>
      <c r="AO104" s="85"/>
      <c r="AP104" s="85" t="b">
        <v>1</v>
      </c>
      <c r="AQ104" s="85" t="b">
        <v>0</v>
      </c>
      <c r="AR104" s="85" t="b">
        <v>0</v>
      </c>
      <c r="AS104" s="85"/>
      <c r="AT104" s="85">
        <v>0</v>
      </c>
      <c r="AU104" s="85"/>
      <c r="AV104" s="85" t="b">
        <v>0</v>
      </c>
      <c r="AW104" s="85" t="s">
        <v>1488</v>
      </c>
      <c r="AX104" s="88" t="s">
        <v>1611</v>
      </c>
      <c r="AY104" s="85" t="s">
        <v>66</v>
      </c>
      <c r="AZ104" s="2"/>
      <c r="BA104" s="3"/>
      <c r="BB104" s="3"/>
      <c r="BC104" s="3"/>
      <c r="BD104" s="3"/>
    </row>
    <row r="105" spans="1:56" x14ac:dyDescent="0.3">
      <c r="A105" s="70" t="s">
        <v>381</v>
      </c>
      <c r="B105" s="71"/>
      <c r="C105" s="71"/>
      <c r="D105" s="72"/>
      <c r="E105" s="117"/>
      <c r="F105" s="108" t="s">
        <v>603</v>
      </c>
      <c r="G105" s="118"/>
      <c r="H105" s="75"/>
      <c r="I105" s="76"/>
      <c r="J105" s="119"/>
      <c r="K105" s="75" t="s">
        <v>4009</v>
      </c>
      <c r="L105" s="120"/>
      <c r="M105" s="80"/>
      <c r="N105" s="80"/>
      <c r="O105" s="81"/>
      <c r="P105" s="82"/>
      <c r="Q105" s="82"/>
      <c r="R105" s="92"/>
      <c r="S105" s="92"/>
      <c r="T105" s="92"/>
      <c r="U105" s="92"/>
      <c r="V105" s="52"/>
      <c r="W105" s="52"/>
      <c r="X105" s="52"/>
      <c r="Y105" s="52"/>
      <c r="Z105" s="51"/>
      <c r="AA105" s="77"/>
      <c r="AB105" s="77"/>
      <c r="AC105" s="78"/>
      <c r="AD105" s="85" t="s">
        <v>1024</v>
      </c>
      <c r="AE105" s="85">
        <v>430</v>
      </c>
      <c r="AF105" s="85">
        <v>167</v>
      </c>
      <c r="AG105" s="85">
        <v>11792</v>
      </c>
      <c r="AH105" s="85">
        <v>1678</v>
      </c>
      <c r="AI105" s="85"/>
      <c r="AJ105" s="85"/>
      <c r="AK105" s="85"/>
      <c r="AL105" s="85"/>
      <c r="AM105" s="85"/>
      <c r="AN105" s="87">
        <v>43374.807962962965</v>
      </c>
      <c r="AO105" s="88" t="s">
        <v>1444</v>
      </c>
      <c r="AP105" s="85" t="b">
        <v>1</v>
      </c>
      <c r="AQ105" s="85" t="b">
        <v>0</v>
      </c>
      <c r="AR105" s="85" t="b">
        <v>0</v>
      </c>
      <c r="AS105" s="85"/>
      <c r="AT105" s="85">
        <v>0</v>
      </c>
      <c r="AU105" s="85"/>
      <c r="AV105" s="85" t="b">
        <v>0</v>
      </c>
      <c r="AW105" s="85" t="s">
        <v>1488</v>
      </c>
      <c r="AX105" s="88" t="s">
        <v>1670</v>
      </c>
      <c r="AY105" s="85" t="s">
        <v>66</v>
      </c>
      <c r="AZ105" s="2"/>
      <c r="BA105" s="3"/>
      <c r="BB105" s="3"/>
      <c r="BC105" s="3"/>
      <c r="BD105" s="3"/>
    </row>
    <row r="106" spans="1:56" x14ac:dyDescent="0.3">
      <c r="A106" s="70" t="s">
        <v>341</v>
      </c>
      <c r="B106" s="71"/>
      <c r="C106" s="71"/>
      <c r="D106" s="72"/>
      <c r="E106" s="117"/>
      <c r="F106" s="108" t="s">
        <v>566</v>
      </c>
      <c r="G106" s="118"/>
      <c r="H106" s="75"/>
      <c r="I106" s="76"/>
      <c r="J106" s="119"/>
      <c r="K106" s="75" t="s">
        <v>4010</v>
      </c>
      <c r="L106" s="120"/>
      <c r="M106" s="80"/>
      <c r="N106" s="80"/>
      <c r="O106" s="81"/>
      <c r="P106" s="82"/>
      <c r="Q106" s="82"/>
      <c r="R106" s="92"/>
      <c r="S106" s="92"/>
      <c r="T106" s="92"/>
      <c r="U106" s="92"/>
      <c r="V106" s="52"/>
      <c r="W106" s="52"/>
      <c r="X106" s="52"/>
      <c r="Y106" s="52"/>
      <c r="Z106" s="51"/>
      <c r="AA106" s="77"/>
      <c r="AB106" s="77"/>
      <c r="AC106" s="78"/>
      <c r="AD106" s="85" t="s">
        <v>992</v>
      </c>
      <c r="AE106" s="85">
        <v>498</v>
      </c>
      <c r="AF106" s="85">
        <v>911</v>
      </c>
      <c r="AG106" s="85">
        <v>51171</v>
      </c>
      <c r="AH106" s="85">
        <v>20592</v>
      </c>
      <c r="AI106" s="85"/>
      <c r="AJ106" s="85"/>
      <c r="AK106" s="85" t="s">
        <v>1256</v>
      </c>
      <c r="AL106" s="85"/>
      <c r="AM106" s="85"/>
      <c r="AN106" s="87">
        <v>40773.488900462966</v>
      </c>
      <c r="AO106" s="88" t="s">
        <v>1417</v>
      </c>
      <c r="AP106" s="85" t="b">
        <v>1</v>
      </c>
      <c r="AQ106" s="85" t="b">
        <v>0</v>
      </c>
      <c r="AR106" s="85" t="b">
        <v>1</v>
      </c>
      <c r="AS106" s="85"/>
      <c r="AT106" s="85">
        <v>3</v>
      </c>
      <c r="AU106" s="88" t="s">
        <v>1461</v>
      </c>
      <c r="AV106" s="85" t="b">
        <v>0</v>
      </c>
      <c r="AW106" s="85" t="s">
        <v>1488</v>
      </c>
      <c r="AX106" s="88" t="s">
        <v>1636</v>
      </c>
      <c r="AY106" s="85" t="s">
        <v>66</v>
      </c>
      <c r="AZ106" s="2"/>
      <c r="BA106" s="3"/>
      <c r="BB106" s="3"/>
      <c r="BC106" s="3"/>
      <c r="BD106" s="3"/>
    </row>
    <row r="107" spans="1:56" x14ac:dyDescent="0.3">
      <c r="A107" s="70" t="s">
        <v>1747</v>
      </c>
      <c r="B107" s="71"/>
      <c r="C107" s="71"/>
      <c r="D107" s="72"/>
      <c r="E107" s="117"/>
      <c r="F107" s="108" t="s">
        <v>2014</v>
      </c>
      <c r="G107" s="118"/>
      <c r="H107" s="75"/>
      <c r="I107" s="76"/>
      <c r="J107" s="119"/>
      <c r="K107" s="75" t="s">
        <v>4011</v>
      </c>
      <c r="L107" s="120"/>
      <c r="M107" s="80"/>
      <c r="N107" s="80"/>
      <c r="O107" s="81"/>
      <c r="P107" s="82"/>
      <c r="Q107" s="82"/>
      <c r="R107" s="92"/>
      <c r="S107" s="92"/>
      <c r="T107" s="92"/>
      <c r="U107" s="92"/>
      <c r="V107" s="52"/>
      <c r="W107" s="52"/>
      <c r="X107" s="52"/>
      <c r="Y107" s="52"/>
      <c r="Z107" s="51"/>
      <c r="AA107" s="77"/>
      <c r="AB107" s="77"/>
      <c r="AC107" s="78"/>
      <c r="AD107" s="85" t="s">
        <v>3318</v>
      </c>
      <c r="AE107" s="85">
        <v>469</v>
      </c>
      <c r="AF107" s="85">
        <v>374</v>
      </c>
      <c r="AG107" s="85">
        <v>825</v>
      </c>
      <c r="AH107" s="85">
        <v>1507</v>
      </c>
      <c r="AI107" s="85"/>
      <c r="AJ107" s="85"/>
      <c r="AK107" s="85"/>
      <c r="AL107" s="85"/>
      <c r="AM107" s="85"/>
      <c r="AN107" s="87">
        <v>41741.936064814814</v>
      </c>
      <c r="AO107" s="88" t="s">
        <v>3642</v>
      </c>
      <c r="AP107" s="85" t="b">
        <v>1</v>
      </c>
      <c r="AQ107" s="85" t="b">
        <v>0</v>
      </c>
      <c r="AR107" s="85" t="b">
        <v>1</v>
      </c>
      <c r="AS107" s="85"/>
      <c r="AT107" s="85">
        <v>1</v>
      </c>
      <c r="AU107" s="88" t="s">
        <v>1461</v>
      </c>
      <c r="AV107" s="85" t="b">
        <v>0</v>
      </c>
      <c r="AW107" s="85" t="s">
        <v>1488</v>
      </c>
      <c r="AX107" s="88" t="s">
        <v>3786</v>
      </c>
      <c r="AY107" s="85" t="s">
        <v>66</v>
      </c>
      <c r="AZ107" s="2"/>
      <c r="BA107" s="3"/>
      <c r="BB107" s="3"/>
      <c r="BC107" s="3"/>
      <c r="BD107" s="3"/>
    </row>
    <row r="108" spans="1:56" x14ac:dyDescent="0.3">
      <c r="A108" s="70" t="s">
        <v>317</v>
      </c>
      <c r="B108" s="71"/>
      <c r="C108" s="71"/>
      <c r="D108" s="72"/>
      <c r="E108" s="117"/>
      <c r="F108" s="108" t="s">
        <v>2015</v>
      </c>
      <c r="G108" s="118"/>
      <c r="H108" s="75"/>
      <c r="I108" s="76"/>
      <c r="J108" s="119"/>
      <c r="K108" s="75" t="s">
        <v>4012</v>
      </c>
      <c r="L108" s="120"/>
      <c r="M108" s="80"/>
      <c r="N108" s="80"/>
      <c r="O108" s="81"/>
      <c r="P108" s="82"/>
      <c r="Q108" s="82"/>
      <c r="R108" s="92"/>
      <c r="S108" s="92"/>
      <c r="T108" s="92"/>
      <c r="U108" s="92"/>
      <c r="V108" s="52"/>
      <c r="W108" s="52"/>
      <c r="X108" s="52"/>
      <c r="Y108" s="52"/>
      <c r="Z108" s="51"/>
      <c r="AA108" s="77"/>
      <c r="AB108" s="77"/>
      <c r="AC108" s="78"/>
      <c r="AD108" s="85" t="s">
        <v>968</v>
      </c>
      <c r="AE108" s="85">
        <v>636</v>
      </c>
      <c r="AF108" s="85">
        <v>1220</v>
      </c>
      <c r="AG108" s="85">
        <v>4991</v>
      </c>
      <c r="AH108" s="85">
        <v>503</v>
      </c>
      <c r="AI108" s="85"/>
      <c r="AJ108" s="85" t="s">
        <v>1144</v>
      </c>
      <c r="AK108" s="85"/>
      <c r="AL108" s="85"/>
      <c r="AM108" s="85"/>
      <c r="AN108" s="87">
        <v>40993.775196759256</v>
      </c>
      <c r="AO108" s="88" t="s">
        <v>1397</v>
      </c>
      <c r="AP108" s="85" t="b">
        <v>1</v>
      </c>
      <c r="AQ108" s="85" t="b">
        <v>0</v>
      </c>
      <c r="AR108" s="85" t="b">
        <v>0</v>
      </c>
      <c r="AS108" s="85"/>
      <c r="AT108" s="85">
        <v>0</v>
      </c>
      <c r="AU108" s="88" t="s">
        <v>1461</v>
      </c>
      <c r="AV108" s="85" t="b">
        <v>0</v>
      </c>
      <c r="AW108" s="85" t="s">
        <v>1488</v>
      </c>
      <c r="AX108" s="88" t="s">
        <v>1613</v>
      </c>
      <c r="AY108" s="85" t="s">
        <v>66</v>
      </c>
      <c r="AZ108" s="2"/>
      <c r="BA108" s="3"/>
      <c r="BB108" s="3"/>
      <c r="BC108" s="3"/>
      <c r="BD108" s="3"/>
    </row>
    <row r="109" spans="1:56" x14ac:dyDescent="0.3">
      <c r="A109" s="70" t="s">
        <v>353</v>
      </c>
      <c r="B109" s="71"/>
      <c r="C109" s="71"/>
      <c r="D109" s="72"/>
      <c r="E109" s="117"/>
      <c r="F109" s="108" t="s">
        <v>578</v>
      </c>
      <c r="G109" s="118"/>
      <c r="H109" s="75"/>
      <c r="I109" s="76"/>
      <c r="J109" s="119"/>
      <c r="K109" s="75" t="s">
        <v>4013</v>
      </c>
      <c r="L109" s="120"/>
      <c r="M109" s="80"/>
      <c r="N109" s="80"/>
      <c r="O109" s="81"/>
      <c r="P109" s="82"/>
      <c r="Q109" s="82"/>
      <c r="R109" s="92"/>
      <c r="S109" s="92"/>
      <c r="T109" s="92"/>
      <c r="U109" s="92"/>
      <c r="V109" s="52"/>
      <c r="W109" s="52"/>
      <c r="X109" s="52"/>
      <c r="Y109" s="52"/>
      <c r="Z109" s="51"/>
      <c r="AA109" s="77"/>
      <c r="AB109" s="77"/>
      <c r="AC109" s="78"/>
      <c r="AD109" s="85" t="s">
        <v>1002</v>
      </c>
      <c r="AE109" s="85">
        <v>175</v>
      </c>
      <c r="AF109" s="85">
        <v>21</v>
      </c>
      <c r="AG109" s="85">
        <v>178</v>
      </c>
      <c r="AH109" s="85">
        <v>130</v>
      </c>
      <c r="AI109" s="85"/>
      <c r="AJ109" s="85" t="s">
        <v>1169</v>
      </c>
      <c r="AK109" s="85" t="s">
        <v>1202</v>
      </c>
      <c r="AL109" s="85"/>
      <c r="AM109" s="85"/>
      <c r="AN109" s="87">
        <v>43850.558807870373</v>
      </c>
      <c r="AO109" s="85"/>
      <c r="AP109" s="85" t="b">
        <v>1</v>
      </c>
      <c r="AQ109" s="85" t="b">
        <v>0</v>
      </c>
      <c r="AR109" s="85" t="b">
        <v>0</v>
      </c>
      <c r="AS109" s="85"/>
      <c r="AT109" s="85">
        <v>0</v>
      </c>
      <c r="AU109" s="85"/>
      <c r="AV109" s="85" t="b">
        <v>0</v>
      </c>
      <c r="AW109" s="85" t="s">
        <v>1488</v>
      </c>
      <c r="AX109" s="88" t="s">
        <v>1646</v>
      </c>
      <c r="AY109" s="85" t="s">
        <v>66</v>
      </c>
      <c r="AZ109" s="2"/>
      <c r="BA109" s="3"/>
      <c r="BB109" s="3"/>
      <c r="BC109" s="3"/>
      <c r="BD109" s="3"/>
    </row>
    <row r="110" spans="1:56" x14ac:dyDescent="0.3">
      <c r="A110" s="70" t="s">
        <v>405</v>
      </c>
      <c r="B110" s="71"/>
      <c r="C110" s="71"/>
      <c r="D110" s="72"/>
      <c r="E110" s="117"/>
      <c r="F110" s="108" t="s">
        <v>627</v>
      </c>
      <c r="G110" s="118"/>
      <c r="H110" s="75"/>
      <c r="I110" s="76"/>
      <c r="J110" s="119"/>
      <c r="K110" s="75" t="s">
        <v>1708</v>
      </c>
      <c r="L110" s="120"/>
      <c r="M110" s="80"/>
      <c r="N110" s="80"/>
      <c r="O110" s="81"/>
      <c r="P110" s="82"/>
      <c r="Q110" s="82"/>
      <c r="R110" s="92"/>
      <c r="S110" s="92"/>
      <c r="T110" s="92"/>
      <c r="U110" s="92"/>
      <c r="V110" s="52"/>
      <c r="W110" s="52"/>
      <c r="X110" s="52"/>
      <c r="Y110" s="52"/>
      <c r="Z110" s="51"/>
      <c r="AA110" s="77"/>
      <c r="AB110" s="77"/>
      <c r="AC110" s="78"/>
      <c r="AD110" s="85" t="s">
        <v>852</v>
      </c>
      <c r="AE110" s="85">
        <v>525</v>
      </c>
      <c r="AF110" s="85">
        <v>108</v>
      </c>
      <c r="AG110" s="85">
        <v>2890</v>
      </c>
      <c r="AH110" s="85">
        <v>565</v>
      </c>
      <c r="AI110" s="85"/>
      <c r="AJ110" s="85"/>
      <c r="AK110" s="85" t="s">
        <v>1257</v>
      </c>
      <c r="AL110" s="85"/>
      <c r="AM110" s="85"/>
      <c r="AN110" s="87">
        <v>40624.64234953704</v>
      </c>
      <c r="AO110" s="85"/>
      <c r="AP110" s="85" t="b">
        <v>1</v>
      </c>
      <c r="AQ110" s="85" t="b">
        <v>0</v>
      </c>
      <c r="AR110" s="85" t="b">
        <v>0</v>
      </c>
      <c r="AS110" s="85"/>
      <c r="AT110" s="85">
        <v>1</v>
      </c>
      <c r="AU110" s="88" t="s">
        <v>1461</v>
      </c>
      <c r="AV110" s="85" t="b">
        <v>0</v>
      </c>
      <c r="AW110" s="85" t="s">
        <v>1488</v>
      </c>
      <c r="AX110" s="88" t="s">
        <v>1647</v>
      </c>
      <c r="AY110" s="85" t="s">
        <v>66</v>
      </c>
      <c r="AZ110" s="2"/>
      <c r="BA110" s="3"/>
      <c r="BB110" s="3"/>
      <c r="BC110" s="3"/>
      <c r="BD110" s="3"/>
    </row>
    <row r="111" spans="1:56" x14ac:dyDescent="0.3">
      <c r="A111" s="70" t="s">
        <v>318</v>
      </c>
      <c r="B111" s="71"/>
      <c r="C111" s="71"/>
      <c r="D111" s="72"/>
      <c r="E111" s="117"/>
      <c r="F111" s="108" t="s">
        <v>544</v>
      </c>
      <c r="G111" s="118"/>
      <c r="H111" s="75"/>
      <c r="I111" s="76"/>
      <c r="J111" s="119"/>
      <c r="K111" s="75" t="s">
        <v>1707</v>
      </c>
      <c r="L111" s="120"/>
      <c r="M111" s="80"/>
      <c r="N111" s="80"/>
      <c r="O111" s="81"/>
      <c r="P111" s="82"/>
      <c r="Q111" s="82"/>
      <c r="R111" s="92"/>
      <c r="S111" s="92"/>
      <c r="T111" s="92"/>
      <c r="U111" s="92"/>
      <c r="V111" s="52"/>
      <c r="W111" s="52"/>
      <c r="X111" s="52"/>
      <c r="Y111" s="52"/>
      <c r="Z111" s="51"/>
      <c r="AA111" s="77"/>
      <c r="AB111" s="77"/>
      <c r="AC111" s="78"/>
      <c r="AD111" s="85" t="s">
        <v>969</v>
      </c>
      <c r="AE111" s="85">
        <v>219</v>
      </c>
      <c r="AF111" s="85">
        <v>494</v>
      </c>
      <c r="AG111" s="85">
        <v>31000</v>
      </c>
      <c r="AH111" s="85">
        <v>55091</v>
      </c>
      <c r="AI111" s="85"/>
      <c r="AJ111" s="85" t="s">
        <v>1145</v>
      </c>
      <c r="AK111" s="85" t="s">
        <v>1248</v>
      </c>
      <c r="AL111" s="85"/>
      <c r="AM111" s="85"/>
      <c r="AN111" s="87">
        <v>43335.838784722226</v>
      </c>
      <c r="AO111" s="88" t="s">
        <v>1398</v>
      </c>
      <c r="AP111" s="85" t="b">
        <v>1</v>
      </c>
      <c r="AQ111" s="85" t="b">
        <v>0</v>
      </c>
      <c r="AR111" s="85" t="b">
        <v>1</v>
      </c>
      <c r="AS111" s="85"/>
      <c r="AT111" s="85">
        <v>0</v>
      </c>
      <c r="AU111" s="85"/>
      <c r="AV111" s="85" t="b">
        <v>0</v>
      </c>
      <c r="AW111" s="85" t="s">
        <v>1488</v>
      </c>
      <c r="AX111" s="88" t="s">
        <v>1614</v>
      </c>
      <c r="AY111" s="85" t="s">
        <v>66</v>
      </c>
      <c r="AZ111" s="2"/>
      <c r="BA111" s="3"/>
      <c r="BB111" s="3"/>
      <c r="BC111" s="3"/>
      <c r="BD111" s="3"/>
    </row>
    <row r="112" spans="1:56" x14ac:dyDescent="0.3">
      <c r="A112" s="70" t="s">
        <v>1748</v>
      </c>
      <c r="B112" s="71"/>
      <c r="C112" s="71"/>
      <c r="D112" s="72"/>
      <c r="E112" s="117"/>
      <c r="F112" s="108" t="s">
        <v>2016</v>
      </c>
      <c r="G112" s="118"/>
      <c r="H112" s="75"/>
      <c r="I112" s="76"/>
      <c r="J112" s="119"/>
      <c r="K112" s="75" t="s">
        <v>4014</v>
      </c>
      <c r="L112" s="120"/>
      <c r="M112" s="80"/>
      <c r="N112" s="80"/>
      <c r="O112" s="81"/>
      <c r="P112" s="82"/>
      <c r="Q112" s="82"/>
      <c r="R112" s="92"/>
      <c r="S112" s="92"/>
      <c r="T112" s="92"/>
      <c r="U112" s="92"/>
      <c r="V112" s="52"/>
      <c r="W112" s="52"/>
      <c r="X112" s="52"/>
      <c r="Y112" s="52"/>
      <c r="Z112" s="51"/>
      <c r="AA112" s="77"/>
      <c r="AB112" s="77"/>
      <c r="AC112" s="78"/>
      <c r="AD112" s="85" t="s">
        <v>3319</v>
      </c>
      <c r="AE112" s="85">
        <v>2528</v>
      </c>
      <c r="AF112" s="85">
        <v>1695</v>
      </c>
      <c r="AG112" s="85">
        <v>27489</v>
      </c>
      <c r="AH112" s="85">
        <v>5883</v>
      </c>
      <c r="AI112" s="85"/>
      <c r="AJ112" s="85" t="s">
        <v>3469</v>
      </c>
      <c r="AK112" s="85" t="s">
        <v>3570</v>
      </c>
      <c r="AL112" s="88" t="s">
        <v>3603</v>
      </c>
      <c r="AM112" s="85"/>
      <c r="AN112" s="87">
        <v>41607.882488425923</v>
      </c>
      <c r="AO112" s="88" t="s">
        <v>3643</v>
      </c>
      <c r="AP112" s="85" t="b">
        <v>0</v>
      </c>
      <c r="AQ112" s="85" t="b">
        <v>0</v>
      </c>
      <c r="AR112" s="85" t="b">
        <v>1</v>
      </c>
      <c r="AS112" s="85"/>
      <c r="AT112" s="85">
        <v>22</v>
      </c>
      <c r="AU112" s="88" t="s">
        <v>1461</v>
      </c>
      <c r="AV112" s="85" t="b">
        <v>0</v>
      </c>
      <c r="AW112" s="85" t="s">
        <v>1488</v>
      </c>
      <c r="AX112" s="88" t="s">
        <v>3787</v>
      </c>
      <c r="AY112" s="85" t="s">
        <v>66</v>
      </c>
      <c r="AZ112" s="2"/>
      <c r="BA112" s="3"/>
      <c r="BB112" s="3"/>
      <c r="BC112" s="3"/>
      <c r="BD112" s="3"/>
    </row>
    <row r="113" spans="1:56" x14ac:dyDescent="0.3">
      <c r="A113" s="70" t="s">
        <v>1749</v>
      </c>
      <c r="B113" s="71"/>
      <c r="C113" s="71"/>
      <c r="D113" s="72"/>
      <c r="E113" s="117"/>
      <c r="F113" s="108" t="s">
        <v>3751</v>
      </c>
      <c r="G113" s="118"/>
      <c r="H113" s="75"/>
      <c r="I113" s="76"/>
      <c r="J113" s="119"/>
      <c r="K113" s="75" t="s">
        <v>4015</v>
      </c>
      <c r="L113" s="120"/>
      <c r="M113" s="80"/>
      <c r="N113" s="80"/>
      <c r="O113" s="81"/>
      <c r="P113" s="82"/>
      <c r="Q113" s="82"/>
      <c r="R113" s="92"/>
      <c r="S113" s="92"/>
      <c r="T113" s="92"/>
      <c r="U113" s="92"/>
      <c r="V113" s="52"/>
      <c r="W113" s="52"/>
      <c r="X113" s="52"/>
      <c r="Y113" s="52"/>
      <c r="Z113" s="51"/>
      <c r="AA113" s="77"/>
      <c r="AB113" s="77"/>
      <c r="AC113" s="78"/>
      <c r="AD113" s="85" t="s">
        <v>3320</v>
      </c>
      <c r="AE113" s="85">
        <v>261</v>
      </c>
      <c r="AF113" s="85">
        <v>102</v>
      </c>
      <c r="AG113" s="85">
        <v>9423</v>
      </c>
      <c r="AH113" s="85">
        <v>3068</v>
      </c>
      <c r="AI113" s="85"/>
      <c r="AJ113" s="85" t="s">
        <v>3470</v>
      </c>
      <c r="AK113" s="85"/>
      <c r="AL113" s="85"/>
      <c r="AM113" s="85"/>
      <c r="AN113" s="87">
        <v>42353.099895833337</v>
      </c>
      <c r="AO113" s="88" t="s">
        <v>3644</v>
      </c>
      <c r="AP113" s="85" t="b">
        <v>1</v>
      </c>
      <c r="AQ113" s="85" t="b">
        <v>0</v>
      </c>
      <c r="AR113" s="85" t="b">
        <v>1</v>
      </c>
      <c r="AS113" s="85"/>
      <c r="AT113" s="85">
        <v>1</v>
      </c>
      <c r="AU113" s="85"/>
      <c r="AV113" s="85" t="b">
        <v>0</v>
      </c>
      <c r="AW113" s="85" t="s">
        <v>1488</v>
      </c>
      <c r="AX113" s="88" t="s">
        <v>3788</v>
      </c>
      <c r="AY113" s="85" t="s">
        <v>66</v>
      </c>
      <c r="AZ113" s="2"/>
      <c r="BA113" s="3"/>
      <c r="BB113" s="3"/>
      <c r="BC113" s="3"/>
      <c r="BD113" s="3"/>
    </row>
    <row r="114" spans="1:56" x14ac:dyDescent="0.3">
      <c r="A114" s="70" t="s">
        <v>229</v>
      </c>
      <c r="B114" s="71"/>
      <c r="C114" s="71"/>
      <c r="D114" s="72"/>
      <c r="E114" s="117"/>
      <c r="F114" s="108" t="s">
        <v>458</v>
      </c>
      <c r="G114" s="118"/>
      <c r="H114" s="75"/>
      <c r="I114" s="76"/>
      <c r="J114" s="119"/>
      <c r="K114" s="75" t="s">
        <v>4016</v>
      </c>
      <c r="L114" s="120"/>
      <c r="M114" s="80"/>
      <c r="N114" s="80"/>
      <c r="O114" s="81"/>
      <c r="P114" s="82"/>
      <c r="Q114" s="82"/>
      <c r="R114" s="92"/>
      <c r="S114" s="92"/>
      <c r="T114" s="92"/>
      <c r="U114" s="92"/>
      <c r="V114" s="52"/>
      <c r="W114" s="52"/>
      <c r="X114" s="52"/>
      <c r="Y114" s="52"/>
      <c r="Z114" s="51"/>
      <c r="AA114" s="77"/>
      <c r="AB114" s="77"/>
      <c r="AC114" s="78"/>
      <c r="AD114" s="85" t="s">
        <v>871</v>
      </c>
      <c r="AE114" s="85">
        <v>363</v>
      </c>
      <c r="AF114" s="85">
        <v>431</v>
      </c>
      <c r="AG114" s="85">
        <v>32635</v>
      </c>
      <c r="AH114" s="85">
        <v>31673</v>
      </c>
      <c r="AI114" s="85"/>
      <c r="AJ114" s="85" t="s">
        <v>1062</v>
      </c>
      <c r="AK114" s="85" t="s">
        <v>1202</v>
      </c>
      <c r="AL114" s="85"/>
      <c r="AM114" s="85"/>
      <c r="AN114" s="87">
        <v>43286.927071759259</v>
      </c>
      <c r="AO114" s="88" t="s">
        <v>1311</v>
      </c>
      <c r="AP114" s="85" t="b">
        <v>1</v>
      </c>
      <c r="AQ114" s="85" t="b">
        <v>0</v>
      </c>
      <c r="AR114" s="85" t="b">
        <v>0</v>
      </c>
      <c r="AS114" s="85"/>
      <c r="AT114" s="85">
        <v>0</v>
      </c>
      <c r="AU114" s="85"/>
      <c r="AV114" s="85" t="b">
        <v>0</v>
      </c>
      <c r="AW114" s="85" t="s">
        <v>1488</v>
      </c>
      <c r="AX114" s="88" t="s">
        <v>1510</v>
      </c>
      <c r="AY114" s="85" t="s">
        <v>66</v>
      </c>
      <c r="AZ114" s="2"/>
      <c r="BA114" s="3"/>
      <c r="BB114" s="3"/>
      <c r="BC114" s="3"/>
      <c r="BD114" s="3"/>
    </row>
    <row r="115" spans="1:56" x14ac:dyDescent="0.3">
      <c r="A115" s="70" t="s">
        <v>1750</v>
      </c>
      <c r="B115" s="71"/>
      <c r="C115" s="71"/>
      <c r="D115" s="72"/>
      <c r="E115" s="117"/>
      <c r="F115" s="108" t="s">
        <v>2017</v>
      </c>
      <c r="G115" s="118"/>
      <c r="H115" s="75"/>
      <c r="I115" s="76"/>
      <c r="J115" s="119"/>
      <c r="K115" s="75" t="s">
        <v>4017</v>
      </c>
      <c r="L115" s="120"/>
      <c r="M115" s="80"/>
      <c r="N115" s="80"/>
      <c r="O115" s="81"/>
      <c r="P115" s="82"/>
      <c r="Q115" s="82"/>
      <c r="R115" s="92"/>
      <c r="S115" s="92"/>
      <c r="T115" s="92"/>
      <c r="U115" s="92"/>
      <c r="V115" s="52"/>
      <c r="W115" s="52"/>
      <c r="X115" s="52"/>
      <c r="Y115" s="52"/>
      <c r="Z115" s="51"/>
      <c r="AA115" s="77"/>
      <c r="AB115" s="77"/>
      <c r="AC115" s="78"/>
      <c r="AD115" s="85" t="s">
        <v>379</v>
      </c>
      <c r="AE115" s="85">
        <v>408</v>
      </c>
      <c r="AF115" s="85">
        <v>937</v>
      </c>
      <c r="AG115" s="85">
        <v>36491</v>
      </c>
      <c r="AH115" s="85">
        <v>9860</v>
      </c>
      <c r="AI115" s="85"/>
      <c r="AJ115" s="85" t="s">
        <v>3471</v>
      </c>
      <c r="AK115" s="85" t="s">
        <v>1203</v>
      </c>
      <c r="AL115" s="85"/>
      <c r="AM115" s="85"/>
      <c r="AN115" s="87">
        <v>41894.476215277777</v>
      </c>
      <c r="AO115" s="88" t="s">
        <v>3645</v>
      </c>
      <c r="AP115" s="85" t="b">
        <v>1</v>
      </c>
      <c r="AQ115" s="85" t="b">
        <v>0</v>
      </c>
      <c r="AR115" s="85" t="b">
        <v>1</v>
      </c>
      <c r="AS115" s="85"/>
      <c r="AT115" s="85">
        <v>3</v>
      </c>
      <c r="AU115" s="88" t="s">
        <v>1461</v>
      </c>
      <c r="AV115" s="85" t="b">
        <v>0</v>
      </c>
      <c r="AW115" s="85" t="s">
        <v>1488</v>
      </c>
      <c r="AX115" s="88" t="s">
        <v>3789</v>
      </c>
      <c r="AY115" s="85" t="s">
        <v>66</v>
      </c>
      <c r="AZ115" s="2"/>
      <c r="BA115" s="3"/>
      <c r="BB115" s="3"/>
      <c r="BC115" s="3"/>
      <c r="BD115" s="3"/>
    </row>
    <row r="116" spans="1:56" x14ac:dyDescent="0.3">
      <c r="A116" s="70" t="s">
        <v>1751</v>
      </c>
      <c r="B116" s="71"/>
      <c r="C116" s="71"/>
      <c r="D116" s="72"/>
      <c r="E116" s="117"/>
      <c r="F116" s="108" t="s">
        <v>2018</v>
      </c>
      <c r="G116" s="118"/>
      <c r="H116" s="75"/>
      <c r="I116" s="76"/>
      <c r="J116" s="119"/>
      <c r="K116" s="75" t="s">
        <v>4018</v>
      </c>
      <c r="L116" s="120"/>
      <c r="M116" s="80"/>
      <c r="N116" s="80"/>
      <c r="O116" s="81"/>
      <c r="P116" s="82"/>
      <c r="Q116" s="82"/>
      <c r="R116" s="92"/>
      <c r="S116" s="92"/>
      <c r="T116" s="92"/>
      <c r="U116" s="92"/>
      <c r="V116" s="52"/>
      <c r="W116" s="52"/>
      <c r="X116" s="52"/>
      <c r="Y116" s="52"/>
      <c r="Z116" s="51"/>
      <c r="AA116" s="77"/>
      <c r="AB116" s="77"/>
      <c r="AC116" s="78"/>
      <c r="AD116" s="85" t="s">
        <v>3321</v>
      </c>
      <c r="AE116" s="85">
        <v>53</v>
      </c>
      <c r="AF116" s="85">
        <v>55</v>
      </c>
      <c r="AG116" s="85">
        <v>186</v>
      </c>
      <c r="AH116" s="85">
        <v>14</v>
      </c>
      <c r="AI116" s="85"/>
      <c r="AJ116" s="85" t="s">
        <v>3472</v>
      </c>
      <c r="AK116" s="85"/>
      <c r="AL116" s="85"/>
      <c r="AM116" s="85"/>
      <c r="AN116" s="87">
        <v>43571.524143518516</v>
      </c>
      <c r="AO116" s="85"/>
      <c r="AP116" s="85" t="b">
        <v>1</v>
      </c>
      <c r="AQ116" s="85" t="b">
        <v>0</v>
      </c>
      <c r="AR116" s="85" t="b">
        <v>0</v>
      </c>
      <c r="AS116" s="85"/>
      <c r="AT116" s="85">
        <v>0</v>
      </c>
      <c r="AU116" s="85"/>
      <c r="AV116" s="85" t="b">
        <v>0</v>
      </c>
      <c r="AW116" s="85" t="s">
        <v>1488</v>
      </c>
      <c r="AX116" s="88" t="s">
        <v>3790</v>
      </c>
      <c r="AY116" s="85" t="s">
        <v>66</v>
      </c>
      <c r="AZ116" s="2"/>
      <c r="BA116" s="3"/>
      <c r="BB116" s="3"/>
      <c r="BC116" s="3"/>
      <c r="BD116" s="3"/>
    </row>
    <row r="117" spans="1:56" x14ac:dyDescent="0.3">
      <c r="A117" s="70" t="s">
        <v>350</v>
      </c>
      <c r="B117" s="71"/>
      <c r="C117" s="71"/>
      <c r="D117" s="72"/>
      <c r="E117" s="117"/>
      <c r="F117" s="108" t="s">
        <v>575</v>
      </c>
      <c r="G117" s="118"/>
      <c r="H117" s="75"/>
      <c r="I117" s="76"/>
      <c r="J117" s="119"/>
      <c r="K117" s="75" t="s">
        <v>4019</v>
      </c>
      <c r="L117" s="120"/>
      <c r="M117" s="80"/>
      <c r="N117" s="80"/>
      <c r="O117" s="81"/>
      <c r="P117" s="82"/>
      <c r="Q117" s="82"/>
      <c r="R117" s="92"/>
      <c r="S117" s="92"/>
      <c r="T117" s="92"/>
      <c r="U117" s="92"/>
      <c r="V117" s="52"/>
      <c r="W117" s="52"/>
      <c r="X117" s="52"/>
      <c r="Y117" s="52"/>
      <c r="Z117" s="51"/>
      <c r="AA117" s="77"/>
      <c r="AB117" s="77"/>
      <c r="AC117" s="78"/>
      <c r="AD117" s="85" t="s">
        <v>998</v>
      </c>
      <c r="AE117" s="85">
        <v>227</v>
      </c>
      <c r="AF117" s="85">
        <v>147</v>
      </c>
      <c r="AG117" s="85">
        <v>4498</v>
      </c>
      <c r="AH117" s="85">
        <v>3693</v>
      </c>
      <c r="AI117" s="85"/>
      <c r="AJ117" s="85" t="s">
        <v>1166</v>
      </c>
      <c r="AK117" s="85"/>
      <c r="AL117" s="85"/>
      <c r="AM117" s="85"/>
      <c r="AN117" s="87">
        <v>41135.987928240742</v>
      </c>
      <c r="AO117" s="88" t="s">
        <v>1423</v>
      </c>
      <c r="AP117" s="85" t="b">
        <v>1</v>
      </c>
      <c r="AQ117" s="85" t="b">
        <v>0</v>
      </c>
      <c r="AR117" s="85" t="b">
        <v>1</v>
      </c>
      <c r="AS117" s="85"/>
      <c r="AT117" s="85">
        <v>0</v>
      </c>
      <c r="AU117" s="88" t="s">
        <v>1461</v>
      </c>
      <c r="AV117" s="85" t="b">
        <v>0</v>
      </c>
      <c r="AW117" s="85" t="s">
        <v>1488</v>
      </c>
      <c r="AX117" s="88" t="s">
        <v>1642</v>
      </c>
      <c r="AY117" s="85" t="s">
        <v>66</v>
      </c>
      <c r="AZ117" s="2"/>
      <c r="BA117" s="3"/>
      <c r="BB117" s="3"/>
      <c r="BC117" s="3"/>
      <c r="BD117" s="3"/>
    </row>
    <row r="118" spans="1:56" x14ac:dyDescent="0.3">
      <c r="A118" s="70" t="s">
        <v>320</v>
      </c>
      <c r="B118" s="71"/>
      <c r="C118" s="71"/>
      <c r="D118" s="72"/>
      <c r="E118" s="117"/>
      <c r="F118" s="108" t="s">
        <v>546</v>
      </c>
      <c r="G118" s="118"/>
      <c r="H118" s="75"/>
      <c r="I118" s="76"/>
      <c r="J118" s="119"/>
      <c r="K118" s="75" t="s">
        <v>4020</v>
      </c>
      <c r="L118" s="120"/>
      <c r="M118" s="80"/>
      <c r="N118" s="80"/>
      <c r="O118" s="81"/>
      <c r="P118" s="82"/>
      <c r="Q118" s="82"/>
      <c r="R118" s="92"/>
      <c r="S118" s="92"/>
      <c r="T118" s="92"/>
      <c r="U118" s="92"/>
      <c r="V118" s="52"/>
      <c r="W118" s="52"/>
      <c r="X118" s="52"/>
      <c r="Y118" s="52"/>
      <c r="Z118" s="51"/>
      <c r="AA118" s="77"/>
      <c r="AB118" s="77"/>
      <c r="AC118" s="78"/>
      <c r="AD118" s="85" t="s">
        <v>971</v>
      </c>
      <c r="AE118" s="85">
        <v>2225</v>
      </c>
      <c r="AF118" s="85">
        <v>825</v>
      </c>
      <c r="AG118" s="85">
        <v>28034</v>
      </c>
      <c r="AH118" s="85">
        <v>611</v>
      </c>
      <c r="AI118" s="85"/>
      <c r="AJ118" s="85" t="s">
        <v>1146</v>
      </c>
      <c r="AK118" s="85" t="s">
        <v>435</v>
      </c>
      <c r="AL118" s="85"/>
      <c r="AM118" s="85"/>
      <c r="AN118" s="87">
        <v>40772.9378125</v>
      </c>
      <c r="AO118" s="88" t="s">
        <v>1399</v>
      </c>
      <c r="AP118" s="85" t="b">
        <v>0</v>
      </c>
      <c r="AQ118" s="85" t="b">
        <v>0</v>
      </c>
      <c r="AR118" s="85" t="b">
        <v>0</v>
      </c>
      <c r="AS118" s="85"/>
      <c r="AT118" s="85">
        <v>0</v>
      </c>
      <c r="AU118" s="88" t="s">
        <v>1461</v>
      </c>
      <c r="AV118" s="85" t="b">
        <v>0</v>
      </c>
      <c r="AW118" s="85" t="s">
        <v>1488</v>
      </c>
      <c r="AX118" s="88" t="s">
        <v>1615</v>
      </c>
      <c r="AY118" s="85" t="s">
        <v>66</v>
      </c>
      <c r="AZ118" s="2"/>
      <c r="BA118" s="3"/>
      <c r="BB118" s="3"/>
      <c r="BC118" s="3"/>
      <c r="BD118" s="3"/>
    </row>
    <row r="119" spans="1:56" x14ac:dyDescent="0.3">
      <c r="A119" s="70" t="s">
        <v>375</v>
      </c>
      <c r="B119" s="71"/>
      <c r="C119" s="71"/>
      <c r="D119" s="72"/>
      <c r="E119" s="117"/>
      <c r="F119" s="108" t="s">
        <v>597</v>
      </c>
      <c r="G119" s="118"/>
      <c r="H119" s="75"/>
      <c r="I119" s="76"/>
      <c r="J119" s="119"/>
      <c r="K119" s="75" t="s">
        <v>1705</v>
      </c>
      <c r="L119" s="120"/>
      <c r="M119" s="80"/>
      <c r="N119" s="80"/>
      <c r="O119" s="81"/>
      <c r="P119" s="82"/>
      <c r="Q119" s="82"/>
      <c r="R119" s="92"/>
      <c r="S119" s="92"/>
      <c r="T119" s="92"/>
      <c r="U119" s="92"/>
      <c r="V119" s="52"/>
      <c r="W119" s="52"/>
      <c r="X119" s="52"/>
      <c r="Y119" s="52"/>
      <c r="Z119" s="51"/>
      <c r="AA119" s="77"/>
      <c r="AB119" s="77"/>
      <c r="AC119" s="78"/>
      <c r="AD119" s="85" t="s">
        <v>957</v>
      </c>
      <c r="AE119" s="85">
        <v>552</v>
      </c>
      <c r="AF119" s="85">
        <v>1739</v>
      </c>
      <c r="AG119" s="85">
        <v>42431</v>
      </c>
      <c r="AH119" s="85">
        <v>9371</v>
      </c>
      <c r="AI119" s="85"/>
      <c r="AJ119" s="85" t="s">
        <v>1133</v>
      </c>
      <c r="AK119" s="85"/>
      <c r="AL119" s="85"/>
      <c r="AM119" s="85"/>
      <c r="AN119" s="87">
        <v>41167.780150462961</v>
      </c>
      <c r="AO119" s="88" t="s">
        <v>1386</v>
      </c>
      <c r="AP119" s="85" t="b">
        <v>1</v>
      </c>
      <c r="AQ119" s="85" t="b">
        <v>0</v>
      </c>
      <c r="AR119" s="85" t="b">
        <v>1</v>
      </c>
      <c r="AS119" s="85"/>
      <c r="AT119" s="85">
        <v>11</v>
      </c>
      <c r="AU119" s="88" t="s">
        <v>1461</v>
      </c>
      <c r="AV119" s="85" t="b">
        <v>0</v>
      </c>
      <c r="AW119" s="85" t="s">
        <v>1488</v>
      </c>
      <c r="AX119" s="88" t="s">
        <v>1599</v>
      </c>
      <c r="AY119" s="85" t="s">
        <v>66</v>
      </c>
      <c r="AZ119" s="2"/>
      <c r="BA119" s="3"/>
      <c r="BB119" s="3"/>
      <c r="BC119" s="3"/>
      <c r="BD119" s="3"/>
    </row>
    <row r="120" spans="1:56" x14ac:dyDescent="0.3">
      <c r="A120" s="70" t="s">
        <v>1752</v>
      </c>
      <c r="B120" s="71"/>
      <c r="C120" s="71"/>
      <c r="D120" s="72"/>
      <c r="E120" s="117"/>
      <c r="F120" s="108" t="s">
        <v>2019</v>
      </c>
      <c r="G120" s="118"/>
      <c r="H120" s="75"/>
      <c r="I120" s="76"/>
      <c r="J120" s="119"/>
      <c r="K120" s="75" t="s">
        <v>4021</v>
      </c>
      <c r="L120" s="120"/>
      <c r="M120" s="80"/>
      <c r="N120" s="80"/>
      <c r="O120" s="81"/>
      <c r="P120" s="82"/>
      <c r="Q120" s="82"/>
      <c r="R120" s="92"/>
      <c r="S120" s="92"/>
      <c r="T120" s="92"/>
      <c r="U120" s="92"/>
      <c r="V120" s="52"/>
      <c r="W120" s="52"/>
      <c r="X120" s="52"/>
      <c r="Y120" s="52"/>
      <c r="Z120" s="51"/>
      <c r="AA120" s="77"/>
      <c r="AB120" s="77"/>
      <c r="AC120" s="78"/>
      <c r="AD120" s="85" t="s">
        <v>3322</v>
      </c>
      <c r="AE120" s="85">
        <v>282</v>
      </c>
      <c r="AF120" s="85">
        <v>453</v>
      </c>
      <c r="AG120" s="85">
        <v>26037</v>
      </c>
      <c r="AH120" s="85">
        <v>20153</v>
      </c>
      <c r="AI120" s="85"/>
      <c r="AJ120" s="85" t="s">
        <v>3473</v>
      </c>
      <c r="AK120" s="85" t="s">
        <v>3571</v>
      </c>
      <c r="AL120" s="85"/>
      <c r="AM120" s="85"/>
      <c r="AN120" s="87">
        <v>42980.63989583333</v>
      </c>
      <c r="AO120" s="88" t="s">
        <v>3646</v>
      </c>
      <c r="AP120" s="85" t="b">
        <v>1</v>
      </c>
      <c r="AQ120" s="85" t="b">
        <v>0</v>
      </c>
      <c r="AR120" s="85" t="b">
        <v>0</v>
      </c>
      <c r="AS120" s="85"/>
      <c r="AT120" s="85">
        <v>0</v>
      </c>
      <c r="AU120" s="85"/>
      <c r="AV120" s="85" t="b">
        <v>0</v>
      </c>
      <c r="AW120" s="85" t="s">
        <v>1488</v>
      </c>
      <c r="AX120" s="88" t="s">
        <v>3791</v>
      </c>
      <c r="AY120" s="85" t="s">
        <v>66</v>
      </c>
      <c r="AZ120" s="2"/>
      <c r="BA120" s="3"/>
      <c r="BB120" s="3"/>
      <c r="BC120" s="3"/>
      <c r="BD120" s="3"/>
    </row>
    <row r="121" spans="1:56" x14ac:dyDescent="0.3">
      <c r="A121" s="70" t="s">
        <v>1753</v>
      </c>
      <c r="B121" s="71"/>
      <c r="C121" s="71"/>
      <c r="D121" s="72"/>
      <c r="E121" s="117"/>
      <c r="F121" s="108" t="s">
        <v>2020</v>
      </c>
      <c r="G121" s="118"/>
      <c r="H121" s="75"/>
      <c r="I121" s="76"/>
      <c r="J121" s="119"/>
      <c r="K121" s="75" t="s">
        <v>4022</v>
      </c>
      <c r="L121" s="120"/>
      <c r="M121" s="80"/>
      <c r="N121" s="80"/>
      <c r="O121" s="81"/>
      <c r="P121" s="82"/>
      <c r="Q121" s="82"/>
      <c r="R121" s="92"/>
      <c r="S121" s="92"/>
      <c r="T121" s="92"/>
      <c r="U121" s="92"/>
      <c r="V121" s="52"/>
      <c r="W121" s="52"/>
      <c r="X121" s="52"/>
      <c r="Y121" s="52"/>
      <c r="Z121" s="51"/>
      <c r="AA121" s="77"/>
      <c r="AB121" s="77"/>
      <c r="AC121" s="78"/>
      <c r="AD121" s="85" t="s">
        <v>861</v>
      </c>
      <c r="AE121" s="85">
        <v>66</v>
      </c>
      <c r="AF121" s="85">
        <v>109</v>
      </c>
      <c r="AG121" s="85">
        <v>2297</v>
      </c>
      <c r="AH121" s="85">
        <v>810</v>
      </c>
      <c r="AI121" s="85"/>
      <c r="AJ121" s="85" t="s">
        <v>3474</v>
      </c>
      <c r="AK121" s="85"/>
      <c r="AL121" s="85"/>
      <c r="AM121" s="85"/>
      <c r="AN121" s="87">
        <v>42691.426122685189</v>
      </c>
      <c r="AO121" s="88" t="s">
        <v>3647</v>
      </c>
      <c r="AP121" s="85" t="b">
        <v>1</v>
      </c>
      <c r="AQ121" s="85" t="b">
        <v>0</v>
      </c>
      <c r="AR121" s="85" t="b">
        <v>0</v>
      </c>
      <c r="AS121" s="85"/>
      <c r="AT121" s="85">
        <v>0</v>
      </c>
      <c r="AU121" s="85"/>
      <c r="AV121" s="85" t="b">
        <v>0</v>
      </c>
      <c r="AW121" s="85" t="s">
        <v>1488</v>
      </c>
      <c r="AX121" s="88" t="s">
        <v>3792</v>
      </c>
      <c r="AY121" s="85" t="s">
        <v>66</v>
      </c>
      <c r="AZ121" s="2"/>
      <c r="BA121" s="3"/>
      <c r="BB121" s="3"/>
      <c r="BC121" s="3"/>
      <c r="BD121" s="3"/>
    </row>
    <row r="122" spans="1:56" x14ac:dyDescent="0.3">
      <c r="A122" s="70" t="s">
        <v>1754</v>
      </c>
      <c r="B122" s="71"/>
      <c r="C122" s="71"/>
      <c r="D122" s="72"/>
      <c r="E122" s="117"/>
      <c r="F122" s="108" t="s">
        <v>2021</v>
      </c>
      <c r="G122" s="118"/>
      <c r="H122" s="75"/>
      <c r="I122" s="76"/>
      <c r="J122" s="119"/>
      <c r="K122" s="75" t="s">
        <v>4023</v>
      </c>
      <c r="L122" s="120"/>
      <c r="M122" s="80"/>
      <c r="N122" s="80"/>
      <c r="O122" s="81"/>
      <c r="P122" s="82"/>
      <c r="Q122" s="82"/>
      <c r="R122" s="92"/>
      <c r="S122" s="92"/>
      <c r="T122" s="92"/>
      <c r="U122" s="92"/>
      <c r="V122" s="52"/>
      <c r="W122" s="52"/>
      <c r="X122" s="52"/>
      <c r="Y122" s="52"/>
      <c r="Z122" s="51"/>
      <c r="AA122" s="77"/>
      <c r="AB122" s="77"/>
      <c r="AC122" s="78"/>
      <c r="AD122" s="85" t="s">
        <v>3323</v>
      </c>
      <c r="AE122" s="85">
        <v>101</v>
      </c>
      <c r="AF122" s="85">
        <v>399</v>
      </c>
      <c r="AG122" s="85">
        <v>9146</v>
      </c>
      <c r="AH122" s="85">
        <v>41057</v>
      </c>
      <c r="AI122" s="85"/>
      <c r="AJ122" s="85" t="s">
        <v>3475</v>
      </c>
      <c r="AK122" s="85" t="s">
        <v>1203</v>
      </c>
      <c r="AL122" s="85"/>
      <c r="AM122" s="85"/>
      <c r="AN122" s="87">
        <v>43176.479259259257</v>
      </c>
      <c r="AO122" s="88" t="s">
        <v>3648</v>
      </c>
      <c r="AP122" s="85" t="b">
        <v>1</v>
      </c>
      <c r="AQ122" s="85" t="b">
        <v>0</v>
      </c>
      <c r="AR122" s="85" t="b">
        <v>0</v>
      </c>
      <c r="AS122" s="85"/>
      <c r="AT122" s="85">
        <v>0</v>
      </c>
      <c r="AU122" s="85"/>
      <c r="AV122" s="85" t="b">
        <v>0</v>
      </c>
      <c r="AW122" s="85" t="s">
        <v>1488</v>
      </c>
      <c r="AX122" s="88" t="s">
        <v>3793</v>
      </c>
      <c r="AY122" s="85" t="s">
        <v>66</v>
      </c>
      <c r="AZ122" s="2"/>
      <c r="BA122" s="3"/>
      <c r="BB122" s="3"/>
      <c r="BC122" s="3"/>
      <c r="BD122" s="3"/>
    </row>
    <row r="123" spans="1:56" x14ac:dyDescent="0.3">
      <c r="A123" s="70" t="s">
        <v>370</v>
      </c>
      <c r="B123" s="71"/>
      <c r="C123" s="71"/>
      <c r="D123" s="72"/>
      <c r="E123" s="117"/>
      <c r="F123" s="108" t="s">
        <v>593</v>
      </c>
      <c r="G123" s="118"/>
      <c r="H123" s="75"/>
      <c r="I123" s="76"/>
      <c r="J123" s="119"/>
      <c r="K123" s="75" t="s">
        <v>4024</v>
      </c>
      <c r="L123" s="120"/>
      <c r="M123" s="80"/>
      <c r="N123" s="80"/>
      <c r="O123" s="81"/>
      <c r="P123" s="82"/>
      <c r="Q123" s="82"/>
      <c r="R123" s="92"/>
      <c r="S123" s="92"/>
      <c r="T123" s="92"/>
      <c r="U123" s="92"/>
      <c r="V123" s="52"/>
      <c r="W123" s="52"/>
      <c r="X123" s="52"/>
      <c r="Y123" s="52"/>
      <c r="Z123" s="51"/>
      <c r="AA123" s="77"/>
      <c r="AB123" s="77"/>
      <c r="AC123" s="78"/>
      <c r="AD123" s="85" t="s">
        <v>869</v>
      </c>
      <c r="AE123" s="85">
        <v>293</v>
      </c>
      <c r="AF123" s="85">
        <v>550</v>
      </c>
      <c r="AG123" s="85">
        <v>26872</v>
      </c>
      <c r="AH123" s="85">
        <v>10754</v>
      </c>
      <c r="AI123" s="85"/>
      <c r="AJ123" s="85"/>
      <c r="AK123" s="85" t="s">
        <v>803</v>
      </c>
      <c r="AL123" s="85"/>
      <c r="AM123" s="85"/>
      <c r="AN123" s="87">
        <v>42891.86210648148</v>
      </c>
      <c r="AO123" s="88" t="s">
        <v>1440</v>
      </c>
      <c r="AP123" s="85" t="b">
        <v>1</v>
      </c>
      <c r="AQ123" s="85" t="b">
        <v>0</v>
      </c>
      <c r="AR123" s="85" t="b">
        <v>0</v>
      </c>
      <c r="AS123" s="85"/>
      <c r="AT123" s="85">
        <v>1</v>
      </c>
      <c r="AU123" s="85"/>
      <c r="AV123" s="85" t="b">
        <v>0</v>
      </c>
      <c r="AW123" s="85" t="s">
        <v>1488</v>
      </c>
      <c r="AX123" s="88" t="s">
        <v>1663</v>
      </c>
      <c r="AY123" s="85" t="s">
        <v>66</v>
      </c>
      <c r="AZ123" s="2"/>
      <c r="BA123" s="3"/>
      <c r="BB123" s="3"/>
      <c r="BC123" s="3"/>
      <c r="BD123" s="3"/>
    </row>
    <row r="124" spans="1:56" x14ac:dyDescent="0.3">
      <c r="A124" s="70" t="s">
        <v>291</v>
      </c>
      <c r="B124" s="71"/>
      <c r="C124" s="71"/>
      <c r="D124" s="72"/>
      <c r="E124" s="117"/>
      <c r="F124" s="108" t="s">
        <v>519</v>
      </c>
      <c r="G124" s="118"/>
      <c r="H124" s="75"/>
      <c r="I124" s="76"/>
      <c r="J124" s="119"/>
      <c r="K124" s="75" t="s">
        <v>4025</v>
      </c>
      <c r="L124" s="120"/>
      <c r="M124" s="80"/>
      <c r="N124" s="80"/>
      <c r="O124" s="81"/>
      <c r="P124" s="82"/>
      <c r="Q124" s="82"/>
      <c r="R124" s="92"/>
      <c r="S124" s="92"/>
      <c r="T124" s="92"/>
      <c r="U124" s="92"/>
      <c r="V124" s="52"/>
      <c r="W124" s="52"/>
      <c r="X124" s="52"/>
      <c r="Y124" s="52"/>
      <c r="Z124" s="51"/>
      <c r="AA124" s="77"/>
      <c r="AB124" s="77"/>
      <c r="AC124" s="78"/>
      <c r="AD124" s="85" t="s">
        <v>942</v>
      </c>
      <c r="AE124" s="85">
        <v>942</v>
      </c>
      <c r="AF124" s="85">
        <v>17573</v>
      </c>
      <c r="AG124" s="85">
        <v>55598</v>
      </c>
      <c r="AH124" s="85">
        <v>2785</v>
      </c>
      <c r="AI124" s="85"/>
      <c r="AJ124" s="85" t="s">
        <v>1121</v>
      </c>
      <c r="AK124" s="85" t="s">
        <v>1203</v>
      </c>
      <c r="AL124" s="85"/>
      <c r="AM124" s="85"/>
      <c r="AN124" s="87">
        <v>41395.770624999997</v>
      </c>
      <c r="AO124" s="88" t="s">
        <v>1373</v>
      </c>
      <c r="AP124" s="85" t="b">
        <v>1</v>
      </c>
      <c r="AQ124" s="85" t="b">
        <v>0</v>
      </c>
      <c r="AR124" s="85" t="b">
        <v>1</v>
      </c>
      <c r="AS124" s="85"/>
      <c r="AT124" s="85">
        <v>10</v>
      </c>
      <c r="AU124" s="88" t="s">
        <v>1461</v>
      </c>
      <c r="AV124" s="85" t="b">
        <v>0</v>
      </c>
      <c r="AW124" s="85" t="s">
        <v>1488</v>
      </c>
      <c r="AX124" s="88" t="s">
        <v>1582</v>
      </c>
      <c r="AY124" s="85" t="s">
        <v>66</v>
      </c>
      <c r="AZ124" s="2"/>
      <c r="BA124" s="3"/>
      <c r="BB124" s="3"/>
      <c r="BC124" s="3"/>
      <c r="BD124" s="3"/>
    </row>
    <row r="125" spans="1:56" x14ac:dyDescent="0.3">
      <c r="A125" s="70" t="s">
        <v>249</v>
      </c>
      <c r="B125" s="71"/>
      <c r="C125" s="71"/>
      <c r="D125" s="72"/>
      <c r="E125" s="117"/>
      <c r="F125" s="108" t="s">
        <v>478</v>
      </c>
      <c r="G125" s="118"/>
      <c r="H125" s="75"/>
      <c r="I125" s="76"/>
      <c r="J125" s="119"/>
      <c r="K125" s="75" t="s">
        <v>4026</v>
      </c>
      <c r="L125" s="120"/>
      <c r="M125" s="80"/>
      <c r="N125" s="80"/>
      <c r="O125" s="81"/>
      <c r="P125" s="82"/>
      <c r="Q125" s="82"/>
      <c r="R125" s="92"/>
      <c r="S125" s="92"/>
      <c r="T125" s="92"/>
      <c r="U125" s="92"/>
      <c r="V125" s="52"/>
      <c r="W125" s="52"/>
      <c r="X125" s="52"/>
      <c r="Y125" s="52"/>
      <c r="Z125" s="51"/>
      <c r="AA125" s="77"/>
      <c r="AB125" s="77"/>
      <c r="AC125" s="78"/>
      <c r="AD125" s="85" t="s">
        <v>3324</v>
      </c>
      <c r="AE125" s="85">
        <v>290</v>
      </c>
      <c r="AF125" s="85">
        <v>349</v>
      </c>
      <c r="AG125" s="85">
        <v>16657</v>
      </c>
      <c r="AH125" s="85">
        <v>1548</v>
      </c>
      <c r="AI125" s="85"/>
      <c r="AJ125" s="85"/>
      <c r="AK125" s="85"/>
      <c r="AL125" s="85"/>
      <c r="AM125" s="85"/>
      <c r="AN125" s="87">
        <v>40642.462372685186</v>
      </c>
      <c r="AO125" s="88" t="s">
        <v>1329</v>
      </c>
      <c r="AP125" s="85" t="b">
        <v>1</v>
      </c>
      <c r="AQ125" s="85" t="b">
        <v>0</v>
      </c>
      <c r="AR125" s="85" t="b">
        <v>1</v>
      </c>
      <c r="AS125" s="85"/>
      <c r="AT125" s="85">
        <v>3</v>
      </c>
      <c r="AU125" s="88" t="s">
        <v>1461</v>
      </c>
      <c r="AV125" s="85" t="b">
        <v>0</v>
      </c>
      <c r="AW125" s="85" t="s">
        <v>1488</v>
      </c>
      <c r="AX125" s="88" t="s">
        <v>1532</v>
      </c>
      <c r="AY125" s="85" t="s">
        <v>66</v>
      </c>
      <c r="AZ125" s="2"/>
      <c r="BA125" s="3"/>
      <c r="BB125" s="3"/>
      <c r="BC125" s="3"/>
      <c r="BD125" s="3"/>
    </row>
    <row r="126" spans="1:56" x14ac:dyDescent="0.3">
      <c r="A126" s="70" t="s">
        <v>368</v>
      </c>
      <c r="B126" s="71"/>
      <c r="C126" s="71"/>
      <c r="D126" s="72"/>
      <c r="E126" s="117"/>
      <c r="F126" s="108" t="s">
        <v>591</v>
      </c>
      <c r="G126" s="118"/>
      <c r="H126" s="75"/>
      <c r="I126" s="76"/>
      <c r="J126" s="119"/>
      <c r="K126" s="75" t="s">
        <v>4027</v>
      </c>
      <c r="L126" s="120"/>
      <c r="M126" s="80"/>
      <c r="N126" s="80"/>
      <c r="O126" s="81"/>
      <c r="P126" s="82"/>
      <c r="Q126" s="82"/>
      <c r="R126" s="92"/>
      <c r="S126" s="92"/>
      <c r="T126" s="92"/>
      <c r="U126" s="92"/>
      <c r="V126" s="52"/>
      <c r="W126" s="52"/>
      <c r="X126" s="52"/>
      <c r="Y126" s="52"/>
      <c r="Z126" s="51"/>
      <c r="AA126" s="77"/>
      <c r="AB126" s="77"/>
      <c r="AC126" s="78"/>
      <c r="AD126" s="85" t="s">
        <v>1016</v>
      </c>
      <c r="AE126" s="85">
        <v>253</v>
      </c>
      <c r="AF126" s="85">
        <v>517</v>
      </c>
      <c r="AG126" s="85">
        <v>10933</v>
      </c>
      <c r="AH126" s="85">
        <v>887</v>
      </c>
      <c r="AI126" s="85"/>
      <c r="AJ126" s="85" t="s">
        <v>1180</v>
      </c>
      <c r="AK126" s="85" t="s">
        <v>1210</v>
      </c>
      <c r="AL126" s="85"/>
      <c r="AM126" s="85"/>
      <c r="AN126" s="87">
        <v>40664.898715277777</v>
      </c>
      <c r="AO126" s="88" t="s">
        <v>1438</v>
      </c>
      <c r="AP126" s="85" t="b">
        <v>0</v>
      </c>
      <c r="AQ126" s="85" t="b">
        <v>0</v>
      </c>
      <c r="AR126" s="85" t="b">
        <v>1</v>
      </c>
      <c r="AS126" s="85"/>
      <c r="AT126" s="85">
        <v>2</v>
      </c>
      <c r="AU126" s="88" t="s">
        <v>1464</v>
      </c>
      <c r="AV126" s="85" t="b">
        <v>0</v>
      </c>
      <c r="AW126" s="85" t="s">
        <v>1488</v>
      </c>
      <c r="AX126" s="88" t="s">
        <v>1661</v>
      </c>
      <c r="AY126" s="85" t="s">
        <v>66</v>
      </c>
      <c r="AZ126" s="2"/>
      <c r="BA126" s="3"/>
      <c r="BB126" s="3"/>
      <c r="BC126" s="3"/>
      <c r="BD126" s="3"/>
    </row>
    <row r="127" spans="1:56" x14ac:dyDescent="0.3">
      <c r="A127" s="70" t="s">
        <v>1755</v>
      </c>
      <c r="B127" s="71"/>
      <c r="C127" s="71"/>
      <c r="D127" s="72"/>
      <c r="E127" s="117"/>
      <c r="F127" s="108" t="s">
        <v>2022</v>
      </c>
      <c r="G127" s="118"/>
      <c r="H127" s="75"/>
      <c r="I127" s="76"/>
      <c r="J127" s="119"/>
      <c r="K127" s="75" t="s">
        <v>4028</v>
      </c>
      <c r="L127" s="120"/>
      <c r="M127" s="80"/>
      <c r="N127" s="80"/>
      <c r="O127" s="81"/>
      <c r="P127" s="82"/>
      <c r="Q127" s="82"/>
      <c r="R127" s="92"/>
      <c r="S127" s="92"/>
      <c r="T127" s="92"/>
      <c r="U127" s="92"/>
      <c r="V127" s="52"/>
      <c r="W127" s="52"/>
      <c r="X127" s="52"/>
      <c r="Y127" s="52"/>
      <c r="Z127" s="51"/>
      <c r="AA127" s="77"/>
      <c r="AB127" s="77"/>
      <c r="AC127" s="78"/>
      <c r="AD127" s="85" t="s">
        <v>3325</v>
      </c>
      <c r="AE127" s="85">
        <v>316</v>
      </c>
      <c r="AF127" s="85">
        <v>15</v>
      </c>
      <c r="AG127" s="85">
        <v>188</v>
      </c>
      <c r="AH127" s="85">
        <v>498</v>
      </c>
      <c r="AI127" s="85"/>
      <c r="AJ127" s="85" t="s">
        <v>3476</v>
      </c>
      <c r="AK127" s="85" t="s">
        <v>797</v>
      </c>
      <c r="AL127" s="85"/>
      <c r="AM127" s="85"/>
      <c r="AN127" s="87">
        <v>41423.977118055554</v>
      </c>
      <c r="AO127" s="85"/>
      <c r="AP127" s="85" t="b">
        <v>1</v>
      </c>
      <c r="AQ127" s="85" t="b">
        <v>0</v>
      </c>
      <c r="AR127" s="85" t="b">
        <v>0</v>
      </c>
      <c r="AS127" s="85"/>
      <c r="AT127" s="85">
        <v>0</v>
      </c>
      <c r="AU127" s="88" t="s">
        <v>1461</v>
      </c>
      <c r="AV127" s="85" t="b">
        <v>0</v>
      </c>
      <c r="AW127" s="85" t="s">
        <v>1488</v>
      </c>
      <c r="AX127" s="88" t="s">
        <v>3794</v>
      </c>
      <c r="AY127" s="85" t="s">
        <v>66</v>
      </c>
      <c r="AZ127" s="2"/>
      <c r="BA127" s="3"/>
      <c r="BB127" s="3"/>
      <c r="BC127" s="3"/>
      <c r="BD127" s="3"/>
    </row>
    <row r="128" spans="1:56" x14ac:dyDescent="0.3">
      <c r="A128" s="70" t="s">
        <v>324</v>
      </c>
      <c r="B128" s="71"/>
      <c r="C128" s="71"/>
      <c r="D128" s="72"/>
      <c r="E128" s="117"/>
      <c r="F128" s="108" t="s">
        <v>550</v>
      </c>
      <c r="G128" s="118"/>
      <c r="H128" s="75"/>
      <c r="I128" s="76"/>
      <c r="J128" s="119"/>
      <c r="K128" s="75" t="s">
        <v>4029</v>
      </c>
      <c r="L128" s="120"/>
      <c r="M128" s="80"/>
      <c r="N128" s="80"/>
      <c r="O128" s="81"/>
      <c r="P128" s="82"/>
      <c r="Q128" s="82"/>
      <c r="R128" s="92"/>
      <c r="S128" s="92"/>
      <c r="T128" s="92"/>
      <c r="U128" s="92"/>
      <c r="V128" s="52"/>
      <c r="W128" s="52"/>
      <c r="X128" s="52"/>
      <c r="Y128" s="52"/>
      <c r="Z128" s="51"/>
      <c r="AA128" s="77"/>
      <c r="AB128" s="77"/>
      <c r="AC128" s="78"/>
      <c r="AD128" s="85" t="s">
        <v>975</v>
      </c>
      <c r="AE128" s="85">
        <v>356</v>
      </c>
      <c r="AF128" s="85">
        <v>159</v>
      </c>
      <c r="AG128" s="85">
        <v>8265</v>
      </c>
      <c r="AH128" s="85">
        <v>376</v>
      </c>
      <c r="AI128" s="85"/>
      <c r="AJ128" s="85" t="s">
        <v>1150</v>
      </c>
      <c r="AK128" s="85" t="s">
        <v>803</v>
      </c>
      <c r="AL128" s="85"/>
      <c r="AM128" s="85"/>
      <c r="AN128" s="87">
        <v>40780.917870370373</v>
      </c>
      <c r="AO128" s="88" t="s">
        <v>1402</v>
      </c>
      <c r="AP128" s="85" t="b">
        <v>1</v>
      </c>
      <c r="AQ128" s="85" t="b">
        <v>0</v>
      </c>
      <c r="AR128" s="85" t="b">
        <v>1</v>
      </c>
      <c r="AS128" s="85"/>
      <c r="AT128" s="85">
        <v>0</v>
      </c>
      <c r="AU128" s="88" t="s">
        <v>1461</v>
      </c>
      <c r="AV128" s="85" t="b">
        <v>0</v>
      </c>
      <c r="AW128" s="85" t="s">
        <v>1488</v>
      </c>
      <c r="AX128" s="88" t="s">
        <v>1619</v>
      </c>
      <c r="AY128" s="85" t="s">
        <v>66</v>
      </c>
      <c r="AZ128" s="2"/>
      <c r="BA128" s="3"/>
      <c r="BB128" s="3"/>
      <c r="BC128" s="3"/>
      <c r="BD128" s="3"/>
    </row>
    <row r="129" spans="1:56" x14ac:dyDescent="0.3">
      <c r="A129" s="70" t="s">
        <v>1756</v>
      </c>
      <c r="B129" s="71"/>
      <c r="C129" s="71"/>
      <c r="D129" s="72"/>
      <c r="E129" s="117"/>
      <c r="F129" s="108" t="s">
        <v>2023</v>
      </c>
      <c r="G129" s="118"/>
      <c r="H129" s="75"/>
      <c r="I129" s="76"/>
      <c r="J129" s="119"/>
      <c r="K129" s="75" t="s">
        <v>4030</v>
      </c>
      <c r="L129" s="120"/>
      <c r="M129" s="80"/>
      <c r="N129" s="80"/>
      <c r="O129" s="81"/>
      <c r="P129" s="82"/>
      <c r="Q129" s="82"/>
      <c r="R129" s="92"/>
      <c r="S129" s="92"/>
      <c r="T129" s="92"/>
      <c r="U129" s="92"/>
      <c r="V129" s="52"/>
      <c r="W129" s="52"/>
      <c r="X129" s="52"/>
      <c r="Y129" s="52"/>
      <c r="Z129" s="51"/>
      <c r="AA129" s="77"/>
      <c r="AB129" s="77"/>
      <c r="AC129" s="78"/>
      <c r="AD129" s="85" t="s">
        <v>3326</v>
      </c>
      <c r="AE129" s="85">
        <v>1427</v>
      </c>
      <c r="AF129" s="85">
        <v>204</v>
      </c>
      <c r="AG129" s="85">
        <v>8660</v>
      </c>
      <c r="AH129" s="85">
        <v>3090</v>
      </c>
      <c r="AI129" s="85"/>
      <c r="AJ129" s="85"/>
      <c r="AK129" s="85" t="s">
        <v>3572</v>
      </c>
      <c r="AL129" s="85"/>
      <c r="AM129" s="85"/>
      <c r="AN129" s="87">
        <v>41181.816655092596</v>
      </c>
      <c r="AO129" s="88" t="s">
        <v>3649</v>
      </c>
      <c r="AP129" s="85" t="b">
        <v>0</v>
      </c>
      <c r="AQ129" s="85" t="b">
        <v>0</v>
      </c>
      <c r="AR129" s="85" t="b">
        <v>0</v>
      </c>
      <c r="AS129" s="85"/>
      <c r="AT129" s="85">
        <v>2</v>
      </c>
      <c r="AU129" s="88" t="s">
        <v>1461</v>
      </c>
      <c r="AV129" s="85" t="b">
        <v>0</v>
      </c>
      <c r="AW129" s="85" t="s">
        <v>1488</v>
      </c>
      <c r="AX129" s="88" t="s">
        <v>3795</v>
      </c>
      <c r="AY129" s="85" t="s">
        <v>66</v>
      </c>
      <c r="AZ129" s="2"/>
      <c r="BA129" s="3"/>
      <c r="BB129" s="3"/>
      <c r="BC129" s="3"/>
      <c r="BD129" s="3"/>
    </row>
    <row r="130" spans="1:56" x14ac:dyDescent="0.3">
      <c r="A130" s="70" t="s">
        <v>1757</v>
      </c>
      <c r="B130" s="71"/>
      <c r="C130" s="71"/>
      <c r="D130" s="72"/>
      <c r="E130" s="117"/>
      <c r="F130" s="108" t="s">
        <v>2024</v>
      </c>
      <c r="G130" s="118"/>
      <c r="H130" s="75"/>
      <c r="I130" s="76"/>
      <c r="J130" s="119"/>
      <c r="K130" s="75" t="s">
        <v>4031</v>
      </c>
      <c r="L130" s="120"/>
      <c r="M130" s="80"/>
      <c r="N130" s="80"/>
      <c r="O130" s="81"/>
      <c r="P130" s="82"/>
      <c r="Q130" s="82"/>
      <c r="R130" s="92"/>
      <c r="S130" s="92"/>
      <c r="T130" s="92"/>
      <c r="U130" s="92"/>
      <c r="V130" s="52"/>
      <c r="W130" s="52"/>
      <c r="X130" s="52"/>
      <c r="Y130" s="52"/>
      <c r="Z130" s="51"/>
      <c r="AA130" s="77"/>
      <c r="AB130" s="77"/>
      <c r="AC130" s="78"/>
      <c r="AD130" s="85" t="s">
        <v>3327</v>
      </c>
      <c r="AE130" s="85">
        <v>212</v>
      </c>
      <c r="AF130" s="85">
        <v>2853</v>
      </c>
      <c r="AG130" s="85">
        <v>38484</v>
      </c>
      <c r="AH130" s="85">
        <v>49291</v>
      </c>
      <c r="AI130" s="85"/>
      <c r="AJ130" s="85" t="s">
        <v>3477</v>
      </c>
      <c r="AK130" s="85" t="s">
        <v>803</v>
      </c>
      <c r="AL130" s="85"/>
      <c r="AM130" s="85"/>
      <c r="AN130" s="87">
        <v>41937.194641203707</v>
      </c>
      <c r="AO130" s="88" t="s">
        <v>3650</v>
      </c>
      <c r="AP130" s="85" t="b">
        <v>1</v>
      </c>
      <c r="AQ130" s="85" t="b">
        <v>0</v>
      </c>
      <c r="AR130" s="85" t="b">
        <v>0</v>
      </c>
      <c r="AS130" s="85"/>
      <c r="AT130" s="85">
        <v>1</v>
      </c>
      <c r="AU130" s="88" t="s">
        <v>1461</v>
      </c>
      <c r="AV130" s="85" t="b">
        <v>0</v>
      </c>
      <c r="AW130" s="85" t="s">
        <v>1488</v>
      </c>
      <c r="AX130" s="88" t="s">
        <v>3796</v>
      </c>
      <c r="AY130" s="85" t="s">
        <v>66</v>
      </c>
      <c r="AZ130" s="2"/>
      <c r="BA130" s="3"/>
      <c r="BB130" s="3"/>
      <c r="BC130" s="3"/>
      <c r="BD130" s="3"/>
    </row>
    <row r="131" spans="1:56" x14ac:dyDescent="0.3">
      <c r="A131" s="70" t="s">
        <v>344</v>
      </c>
      <c r="B131" s="71"/>
      <c r="C131" s="71"/>
      <c r="D131" s="72"/>
      <c r="E131" s="117"/>
      <c r="F131" s="108" t="s">
        <v>569</v>
      </c>
      <c r="G131" s="118"/>
      <c r="H131" s="75"/>
      <c r="I131" s="76"/>
      <c r="J131" s="119"/>
      <c r="K131" s="75" t="s">
        <v>4032</v>
      </c>
      <c r="L131" s="120"/>
      <c r="M131" s="80"/>
      <c r="N131" s="80"/>
      <c r="O131" s="81"/>
      <c r="P131" s="82"/>
      <c r="Q131" s="82"/>
      <c r="R131" s="92"/>
      <c r="S131" s="92"/>
      <c r="T131" s="92"/>
      <c r="U131" s="92"/>
      <c r="V131" s="52"/>
      <c r="W131" s="52"/>
      <c r="X131" s="52"/>
      <c r="Y131" s="52"/>
      <c r="Z131" s="51"/>
      <c r="AA131" s="77"/>
      <c r="AB131" s="77"/>
      <c r="AC131" s="78"/>
      <c r="AD131" s="85" t="s">
        <v>993</v>
      </c>
      <c r="AE131" s="85">
        <v>3422</v>
      </c>
      <c r="AF131" s="85">
        <v>3522</v>
      </c>
      <c r="AG131" s="85">
        <v>53677</v>
      </c>
      <c r="AH131" s="85">
        <v>36176</v>
      </c>
      <c r="AI131" s="85"/>
      <c r="AJ131" s="85" t="s">
        <v>1161</v>
      </c>
      <c r="AK131" s="85" t="s">
        <v>1203</v>
      </c>
      <c r="AL131" s="85"/>
      <c r="AM131" s="85"/>
      <c r="AN131" s="87">
        <v>42691.953090277777</v>
      </c>
      <c r="AO131" s="88" t="s">
        <v>1418</v>
      </c>
      <c r="AP131" s="85" t="b">
        <v>1</v>
      </c>
      <c r="AQ131" s="85" t="b">
        <v>0</v>
      </c>
      <c r="AR131" s="85" t="b">
        <v>1</v>
      </c>
      <c r="AS131" s="85"/>
      <c r="AT131" s="85">
        <v>3</v>
      </c>
      <c r="AU131" s="85"/>
      <c r="AV131" s="85" t="b">
        <v>0</v>
      </c>
      <c r="AW131" s="85" t="s">
        <v>1488</v>
      </c>
      <c r="AX131" s="88" t="s">
        <v>1637</v>
      </c>
      <c r="AY131" s="85" t="s">
        <v>66</v>
      </c>
      <c r="AZ131" s="2"/>
      <c r="BA131" s="3"/>
      <c r="BB131" s="3"/>
      <c r="BC131" s="3"/>
      <c r="BD131" s="3"/>
    </row>
    <row r="132" spans="1:56" x14ac:dyDescent="0.3">
      <c r="A132" s="70" t="s">
        <v>332</v>
      </c>
      <c r="B132" s="71"/>
      <c r="C132" s="71"/>
      <c r="D132" s="72"/>
      <c r="E132" s="117"/>
      <c r="F132" s="108" t="s">
        <v>558</v>
      </c>
      <c r="G132" s="118"/>
      <c r="H132" s="75"/>
      <c r="I132" s="76"/>
      <c r="J132" s="119"/>
      <c r="K132" s="75" t="s">
        <v>4033</v>
      </c>
      <c r="L132" s="120"/>
      <c r="M132" s="80"/>
      <c r="N132" s="80"/>
      <c r="O132" s="81"/>
      <c r="P132" s="82"/>
      <c r="Q132" s="82"/>
      <c r="R132" s="92"/>
      <c r="S132" s="92"/>
      <c r="T132" s="92"/>
      <c r="U132" s="92"/>
      <c r="V132" s="52"/>
      <c r="W132" s="52"/>
      <c r="X132" s="52"/>
      <c r="Y132" s="52"/>
      <c r="Z132" s="51"/>
      <c r="AA132" s="77"/>
      <c r="AB132" s="77"/>
      <c r="AC132" s="78"/>
      <c r="AD132" s="85" t="s">
        <v>983</v>
      </c>
      <c r="AE132" s="85">
        <v>360</v>
      </c>
      <c r="AF132" s="85">
        <v>3108</v>
      </c>
      <c r="AG132" s="85">
        <v>22935</v>
      </c>
      <c r="AH132" s="85">
        <v>15049</v>
      </c>
      <c r="AI132" s="85"/>
      <c r="AJ132" s="85" t="s">
        <v>1156</v>
      </c>
      <c r="AK132" s="85"/>
      <c r="AL132" s="85"/>
      <c r="AM132" s="85"/>
      <c r="AN132" s="87">
        <v>42955.287499999999</v>
      </c>
      <c r="AO132" s="85"/>
      <c r="AP132" s="85" t="b">
        <v>1</v>
      </c>
      <c r="AQ132" s="85" t="b">
        <v>0</v>
      </c>
      <c r="AR132" s="85" t="b">
        <v>0</v>
      </c>
      <c r="AS132" s="85"/>
      <c r="AT132" s="85">
        <v>0</v>
      </c>
      <c r="AU132" s="85"/>
      <c r="AV132" s="85" t="b">
        <v>0</v>
      </c>
      <c r="AW132" s="85" t="s">
        <v>1488</v>
      </c>
      <c r="AX132" s="88" t="s">
        <v>1627</v>
      </c>
      <c r="AY132" s="85" t="s">
        <v>66</v>
      </c>
      <c r="AZ132" s="2"/>
      <c r="BA132" s="3"/>
      <c r="BB132" s="3"/>
      <c r="BC132" s="3"/>
      <c r="BD132" s="3"/>
    </row>
    <row r="133" spans="1:56" x14ac:dyDescent="0.3">
      <c r="A133" s="70" t="s">
        <v>330</v>
      </c>
      <c r="B133" s="71"/>
      <c r="C133" s="71"/>
      <c r="D133" s="72"/>
      <c r="E133" s="117"/>
      <c r="F133" s="108" t="s">
        <v>556</v>
      </c>
      <c r="G133" s="118"/>
      <c r="H133" s="75"/>
      <c r="I133" s="76"/>
      <c r="J133" s="119"/>
      <c r="K133" s="75" t="s">
        <v>4034</v>
      </c>
      <c r="L133" s="120"/>
      <c r="M133" s="80"/>
      <c r="N133" s="80"/>
      <c r="O133" s="81"/>
      <c r="P133" s="82"/>
      <c r="Q133" s="82"/>
      <c r="R133" s="92"/>
      <c r="S133" s="92"/>
      <c r="T133" s="92"/>
      <c r="U133" s="92"/>
      <c r="V133" s="52"/>
      <c r="W133" s="52"/>
      <c r="X133" s="52"/>
      <c r="Y133" s="52"/>
      <c r="Z133" s="51"/>
      <c r="AA133" s="77"/>
      <c r="AB133" s="77"/>
      <c r="AC133" s="78"/>
      <c r="AD133" s="85" t="s">
        <v>981</v>
      </c>
      <c r="AE133" s="85">
        <v>1419</v>
      </c>
      <c r="AF133" s="85">
        <v>820</v>
      </c>
      <c r="AG133" s="85">
        <v>61614</v>
      </c>
      <c r="AH133" s="85">
        <v>57869</v>
      </c>
      <c r="AI133" s="85"/>
      <c r="AJ133" s="85" t="s">
        <v>1154</v>
      </c>
      <c r="AK133" s="85" t="s">
        <v>1252</v>
      </c>
      <c r="AL133" s="88" t="s">
        <v>1289</v>
      </c>
      <c r="AM133" s="85"/>
      <c r="AN133" s="87">
        <v>41597.433831018519</v>
      </c>
      <c r="AO133" s="88" t="s">
        <v>1408</v>
      </c>
      <c r="AP133" s="85" t="b">
        <v>1</v>
      </c>
      <c r="AQ133" s="85" t="b">
        <v>0</v>
      </c>
      <c r="AR133" s="85" t="b">
        <v>1</v>
      </c>
      <c r="AS133" s="85"/>
      <c r="AT133" s="85">
        <v>2</v>
      </c>
      <c r="AU133" s="88" t="s">
        <v>1461</v>
      </c>
      <c r="AV133" s="85" t="b">
        <v>0</v>
      </c>
      <c r="AW133" s="85" t="s">
        <v>1488</v>
      </c>
      <c r="AX133" s="88" t="s">
        <v>1625</v>
      </c>
      <c r="AY133" s="85" t="s">
        <v>66</v>
      </c>
      <c r="AZ133" s="2"/>
      <c r="BA133" s="3"/>
      <c r="BB133" s="3"/>
      <c r="BC133" s="3"/>
      <c r="BD133" s="3"/>
    </row>
    <row r="134" spans="1:56" x14ac:dyDescent="0.3">
      <c r="A134" s="70" t="s">
        <v>285</v>
      </c>
      <c r="B134" s="71"/>
      <c r="C134" s="71"/>
      <c r="D134" s="72"/>
      <c r="E134" s="117"/>
      <c r="F134" s="108" t="s">
        <v>513</v>
      </c>
      <c r="G134" s="118"/>
      <c r="H134" s="75"/>
      <c r="I134" s="76"/>
      <c r="J134" s="119"/>
      <c r="K134" s="75" t="s">
        <v>4035</v>
      </c>
      <c r="L134" s="120"/>
      <c r="M134" s="80"/>
      <c r="N134" s="80"/>
      <c r="O134" s="81"/>
      <c r="P134" s="82"/>
      <c r="Q134" s="82"/>
      <c r="R134" s="92"/>
      <c r="S134" s="92"/>
      <c r="T134" s="92"/>
      <c r="U134" s="92"/>
      <c r="V134" s="52"/>
      <c r="W134" s="52"/>
      <c r="X134" s="52"/>
      <c r="Y134" s="52"/>
      <c r="Z134" s="51"/>
      <c r="AA134" s="77"/>
      <c r="AB134" s="77"/>
      <c r="AC134" s="78"/>
      <c r="AD134" s="85" t="s">
        <v>936</v>
      </c>
      <c r="AE134" s="85">
        <v>519</v>
      </c>
      <c r="AF134" s="85">
        <v>666</v>
      </c>
      <c r="AG134" s="85">
        <v>25351</v>
      </c>
      <c r="AH134" s="85">
        <v>4795</v>
      </c>
      <c r="AI134" s="85"/>
      <c r="AJ134" s="85" t="s">
        <v>1115</v>
      </c>
      <c r="AK134" s="85" t="s">
        <v>1235</v>
      </c>
      <c r="AL134" s="85"/>
      <c r="AM134" s="85"/>
      <c r="AN134" s="87">
        <v>40664.805520833332</v>
      </c>
      <c r="AO134" s="88" t="s">
        <v>1367</v>
      </c>
      <c r="AP134" s="85" t="b">
        <v>0</v>
      </c>
      <c r="AQ134" s="85" t="b">
        <v>0</v>
      </c>
      <c r="AR134" s="85" t="b">
        <v>1</v>
      </c>
      <c r="AS134" s="85"/>
      <c r="AT134" s="85">
        <v>9</v>
      </c>
      <c r="AU134" s="88" t="s">
        <v>1478</v>
      </c>
      <c r="AV134" s="85" t="b">
        <v>0</v>
      </c>
      <c r="AW134" s="85" t="s">
        <v>1488</v>
      </c>
      <c r="AX134" s="88" t="s">
        <v>1576</v>
      </c>
      <c r="AY134" s="85" t="s">
        <v>66</v>
      </c>
      <c r="AZ134" s="2"/>
      <c r="BA134" s="3"/>
      <c r="BB134" s="3"/>
      <c r="BC134" s="3"/>
      <c r="BD134" s="3"/>
    </row>
    <row r="135" spans="1:56" x14ac:dyDescent="0.3">
      <c r="A135" s="70" t="s">
        <v>219</v>
      </c>
      <c r="B135" s="71"/>
      <c r="C135" s="71"/>
      <c r="D135" s="72"/>
      <c r="E135" s="117"/>
      <c r="F135" s="108" t="s">
        <v>448</v>
      </c>
      <c r="G135" s="118"/>
      <c r="H135" s="75"/>
      <c r="I135" s="76"/>
      <c r="J135" s="119"/>
      <c r="K135" s="75" t="s">
        <v>4036</v>
      </c>
      <c r="L135" s="120"/>
      <c r="M135" s="80"/>
      <c r="N135" s="80"/>
      <c r="O135" s="81"/>
      <c r="P135" s="82"/>
      <c r="Q135" s="82"/>
      <c r="R135" s="92"/>
      <c r="S135" s="92"/>
      <c r="T135" s="92"/>
      <c r="U135" s="92"/>
      <c r="V135" s="52"/>
      <c r="W135" s="52"/>
      <c r="X135" s="52"/>
      <c r="Y135" s="52"/>
      <c r="Z135" s="51"/>
      <c r="AA135" s="77"/>
      <c r="AB135" s="77"/>
      <c r="AC135" s="78"/>
      <c r="AD135" s="85" t="s">
        <v>850</v>
      </c>
      <c r="AE135" s="85">
        <v>45</v>
      </c>
      <c r="AF135" s="85">
        <v>19</v>
      </c>
      <c r="AG135" s="85">
        <v>754</v>
      </c>
      <c r="AH135" s="85">
        <v>52</v>
      </c>
      <c r="AI135" s="85"/>
      <c r="AJ135" s="85" t="s">
        <v>1047</v>
      </c>
      <c r="AK135" s="85" t="s">
        <v>1207</v>
      </c>
      <c r="AL135" s="85"/>
      <c r="AM135" s="85"/>
      <c r="AN135" s="87">
        <v>42663.659583333334</v>
      </c>
      <c r="AO135" s="88" t="s">
        <v>1299</v>
      </c>
      <c r="AP135" s="85" t="b">
        <v>1</v>
      </c>
      <c r="AQ135" s="85" t="b">
        <v>0</v>
      </c>
      <c r="AR135" s="85" t="b">
        <v>0</v>
      </c>
      <c r="AS135" s="85"/>
      <c r="AT135" s="85">
        <v>0</v>
      </c>
      <c r="AU135" s="85"/>
      <c r="AV135" s="85" t="b">
        <v>0</v>
      </c>
      <c r="AW135" s="85" t="s">
        <v>1488</v>
      </c>
      <c r="AX135" s="88" t="s">
        <v>1495</v>
      </c>
      <c r="AY135" s="85" t="s">
        <v>66</v>
      </c>
      <c r="AZ135" s="2"/>
      <c r="BA135" s="3"/>
      <c r="BB135" s="3"/>
      <c r="BC135" s="3"/>
      <c r="BD135" s="3"/>
    </row>
    <row r="136" spans="1:56" x14ac:dyDescent="0.3">
      <c r="A136" s="70" t="s">
        <v>348</v>
      </c>
      <c r="B136" s="71"/>
      <c r="C136" s="71"/>
      <c r="D136" s="72"/>
      <c r="E136" s="117"/>
      <c r="F136" s="108" t="s">
        <v>573</v>
      </c>
      <c r="G136" s="118"/>
      <c r="H136" s="75"/>
      <c r="I136" s="76"/>
      <c r="J136" s="119"/>
      <c r="K136" s="75" t="s">
        <v>4037</v>
      </c>
      <c r="L136" s="120"/>
      <c r="M136" s="80"/>
      <c r="N136" s="80"/>
      <c r="O136" s="81"/>
      <c r="P136" s="82"/>
      <c r="Q136" s="82"/>
      <c r="R136" s="92"/>
      <c r="S136" s="92"/>
      <c r="T136" s="92"/>
      <c r="U136" s="92"/>
      <c r="V136" s="52"/>
      <c r="W136" s="52"/>
      <c r="X136" s="52"/>
      <c r="Y136" s="52"/>
      <c r="Z136" s="51"/>
      <c r="AA136" s="77"/>
      <c r="AB136" s="77"/>
      <c r="AC136" s="78"/>
      <c r="AD136" s="85" t="s">
        <v>996</v>
      </c>
      <c r="AE136" s="85">
        <v>259</v>
      </c>
      <c r="AF136" s="85">
        <v>32</v>
      </c>
      <c r="AG136" s="85">
        <v>4513</v>
      </c>
      <c r="AH136" s="85">
        <v>200</v>
      </c>
      <c r="AI136" s="85"/>
      <c r="AJ136" s="85" t="s">
        <v>1164</v>
      </c>
      <c r="AK136" s="85"/>
      <c r="AL136" s="85"/>
      <c r="AM136" s="85"/>
      <c r="AN136" s="87">
        <v>43627.894525462965</v>
      </c>
      <c r="AO136" s="88" t="s">
        <v>1421</v>
      </c>
      <c r="AP136" s="85" t="b">
        <v>1</v>
      </c>
      <c r="AQ136" s="85" t="b">
        <v>0</v>
      </c>
      <c r="AR136" s="85" t="b">
        <v>0</v>
      </c>
      <c r="AS136" s="85"/>
      <c r="AT136" s="85">
        <v>0</v>
      </c>
      <c r="AU136" s="85"/>
      <c r="AV136" s="85" t="b">
        <v>0</v>
      </c>
      <c r="AW136" s="85" t="s">
        <v>1488</v>
      </c>
      <c r="AX136" s="88" t="s">
        <v>1640</v>
      </c>
      <c r="AY136" s="85" t="s">
        <v>66</v>
      </c>
      <c r="AZ136" s="2"/>
      <c r="BA136" s="3"/>
      <c r="BB136" s="3"/>
      <c r="BC136" s="3"/>
      <c r="BD136" s="3"/>
    </row>
    <row r="137" spans="1:56" x14ac:dyDescent="0.3">
      <c r="A137" s="70" t="s">
        <v>1758</v>
      </c>
      <c r="B137" s="71"/>
      <c r="C137" s="71"/>
      <c r="D137" s="72"/>
      <c r="E137" s="117"/>
      <c r="F137" s="108" t="s">
        <v>2025</v>
      </c>
      <c r="G137" s="118"/>
      <c r="H137" s="75"/>
      <c r="I137" s="76"/>
      <c r="J137" s="119"/>
      <c r="K137" s="75" t="s">
        <v>4038</v>
      </c>
      <c r="L137" s="120"/>
      <c r="M137" s="80"/>
      <c r="N137" s="80"/>
      <c r="O137" s="81"/>
      <c r="P137" s="82"/>
      <c r="Q137" s="82"/>
      <c r="R137" s="92"/>
      <c r="S137" s="92"/>
      <c r="T137" s="92"/>
      <c r="U137" s="92"/>
      <c r="V137" s="52"/>
      <c r="W137" s="52"/>
      <c r="X137" s="52"/>
      <c r="Y137" s="52"/>
      <c r="Z137" s="51"/>
      <c r="AA137" s="77"/>
      <c r="AB137" s="77"/>
      <c r="AC137" s="78"/>
      <c r="AD137" s="85" t="s">
        <v>970</v>
      </c>
      <c r="AE137" s="85">
        <v>320</v>
      </c>
      <c r="AF137" s="85">
        <v>194</v>
      </c>
      <c r="AG137" s="85">
        <v>1935</v>
      </c>
      <c r="AH137" s="85">
        <v>49</v>
      </c>
      <c r="AI137" s="85"/>
      <c r="AJ137" s="85" t="s">
        <v>3478</v>
      </c>
      <c r="AK137" s="85" t="s">
        <v>803</v>
      </c>
      <c r="AL137" s="85"/>
      <c r="AM137" s="85"/>
      <c r="AN137" s="87">
        <v>42387.207025462965</v>
      </c>
      <c r="AO137" s="88" t="s">
        <v>3651</v>
      </c>
      <c r="AP137" s="85" t="b">
        <v>0</v>
      </c>
      <c r="AQ137" s="85" t="b">
        <v>0</v>
      </c>
      <c r="AR137" s="85" t="b">
        <v>1</v>
      </c>
      <c r="AS137" s="85"/>
      <c r="AT137" s="85">
        <v>1</v>
      </c>
      <c r="AU137" s="88" t="s">
        <v>1461</v>
      </c>
      <c r="AV137" s="85" t="b">
        <v>0</v>
      </c>
      <c r="AW137" s="85" t="s">
        <v>1488</v>
      </c>
      <c r="AX137" s="88" t="s">
        <v>3797</v>
      </c>
      <c r="AY137" s="85" t="s">
        <v>66</v>
      </c>
      <c r="AZ137" s="2"/>
      <c r="BA137" s="3"/>
      <c r="BB137" s="3"/>
      <c r="BC137" s="3"/>
      <c r="BD137" s="3"/>
    </row>
    <row r="138" spans="1:56" x14ac:dyDescent="0.3">
      <c r="A138" s="70" t="s">
        <v>410</v>
      </c>
      <c r="B138" s="71"/>
      <c r="C138" s="71"/>
      <c r="D138" s="72"/>
      <c r="E138" s="117"/>
      <c r="F138" s="108" t="s">
        <v>632</v>
      </c>
      <c r="G138" s="118"/>
      <c r="H138" s="75"/>
      <c r="I138" s="76"/>
      <c r="J138" s="119"/>
      <c r="K138" s="75" t="s">
        <v>4039</v>
      </c>
      <c r="L138" s="120"/>
      <c r="M138" s="80"/>
      <c r="N138" s="80"/>
      <c r="O138" s="81"/>
      <c r="P138" s="82"/>
      <c r="Q138" s="82"/>
      <c r="R138" s="92"/>
      <c r="S138" s="92"/>
      <c r="T138" s="92"/>
      <c r="U138" s="92"/>
      <c r="V138" s="52"/>
      <c r="W138" s="52"/>
      <c r="X138" s="52"/>
      <c r="Y138" s="52"/>
      <c r="Z138" s="51"/>
      <c r="AA138" s="77"/>
      <c r="AB138" s="77"/>
      <c r="AC138" s="78"/>
      <c r="AD138" s="85" t="s">
        <v>1041</v>
      </c>
      <c r="AE138" s="85">
        <v>191</v>
      </c>
      <c r="AF138" s="85">
        <v>119</v>
      </c>
      <c r="AG138" s="85">
        <v>5724</v>
      </c>
      <c r="AH138" s="85">
        <v>2951</v>
      </c>
      <c r="AI138" s="85"/>
      <c r="AJ138" s="85" t="s">
        <v>1201</v>
      </c>
      <c r="AK138" s="85"/>
      <c r="AL138" s="85"/>
      <c r="AM138" s="85"/>
      <c r="AN138" s="87">
        <v>43782.286828703705</v>
      </c>
      <c r="AO138" s="88" t="s">
        <v>1460</v>
      </c>
      <c r="AP138" s="85" t="b">
        <v>1</v>
      </c>
      <c r="AQ138" s="85" t="b">
        <v>0</v>
      </c>
      <c r="AR138" s="85" t="b">
        <v>0</v>
      </c>
      <c r="AS138" s="85"/>
      <c r="AT138" s="85">
        <v>0</v>
      </c>
      <c r="AU138" s="85"/>
      <c r="AV138" s="85" t="b">
        <v>0</v>
      </c>
      <c r="AW138" s="85" t="s">
        <v>1488</v>
      </c>
      <c r="AX138" s="88" t="s">
        <v>1688</v>
      </c>
      <c r="AY138" s="85" t="s">
        <v>66</v>
      </c>
      <c r="AZ138" s="2"/>
      <c r="BA138" s="3"/>
      <c r="BB138" s="3"/>
      <c r="BC138" s="3"/>
      <c r="BD138" s="3"/>
    </row>
    <row r="139" spans="1:56" x14ac:dyDescent="0.3">
      <c r="A139" s="70" t="s">
        <v>1759</v>
      </c>
      <c r="B139" s="71"/>
      <c r="C139" s="71"/>
      <c r="D139" s="72"/>
      <c r="E139" s="117"/>
      <c r="F139" s="108" t="s">
        <v>2026</v>
      </c>
      <c r="G139" s="118"/>
      <c r="H139" s="75"/>
      <c r="I139" s="76"/>
      <c r="J139" s="119"/>
      <c r="K139" s="75" t="s">
        <v>4040</v>
      </c>
      <c r="L139" s="120"/>
      <c r="M139" s="80"/>
      <c r="N139" s="80"/>
      <c r="O139" s="81"/>
      <c r="P139" s="82"/>
      <c r="Q139" s="82"/>
      <c r="R139" s="92"/>
      <c r="S139" s="92"/>
      <c r="T139" s="92"/>
      <c r="U139" s="92"/>
      <c r="V139" s="52"/>
      <c r="W139" s="52"/>
      <c r="X139" s="52"/>
      <c r="Y139" s="52"/>
      <c r="Z139" s="51"/>
      <c r="AA139" s="77"/>
      <c r="AB139" s="77"/>
      <c r="AC139" s="78"/>
      <c r="AD139" s="85" t="s">
        <v>3328</v>
      </c>
      <c r="AE139" s="85">
        <v>926</v>
      </c>
      <c r="AF139" s="85">
        <v>309</v>
      </c>
      <c r="AG139" s="85">
        <v>154762</v>
      </c>
      <c r="AH139" s="85">
        <v>55</v>
      </c>
      <c r="AI139" s="85"/>
      <c r="AJ139" s="85"/>
      <c r="AK139" s="85"/>
      <c r="AL139" s="85"/>
      <c r="AM139" s="85"/>
      <c r="AN139" s="87">
        <v>43634.568495370368</v>
      </c>
      <c r="AO139" s="88" t="s">
        <v>3652</v>
      </c>
      <c r="AP139" s="85" t="b">
        <v>1</v>
      </c>
      <c r="AQ139" s="85" t="b">
        <v>0</v>
      </c>
      <c r="AR139" s="85" t="b">
        <v>0</v>
      </c>
      <c r="AS139" s="85"/>
      <c r="AT139" s="85">
        <v>0</v>
      </c>
      <c r="AU139" s="85"/>
      <c r="AV139" s="85" t="b">
        <v>0</v>
      </c>
      <c r="AW139" s="85" t="s">
        <v>1488</v>
      </c>
      <c r="AX139" s="88" t="s">
        <v>3798</v>
      </c>
      <c r="AY139" s="85" t="s">
        <v>66</v>
      </c>
      <c r="AZ139" s="2"/>
      <c r="BA139" s="3"/>
      <c r="BB139" s="3"/>
      <c r="BC139" s="3"/>
      <c r="BD139" s="3"/>
    </row>
    <row r="140" spans="1:56" x14ac:dyDescent="0.3">
      <c r="A140" s="70" t="s">
        <v>1760</v>
      </c>
      <c r="B140" s="71"/>
      <c r="C140" s="71"/>
      <c r="D140" s="72"/>
      <c r="E140" s="117"/>
      <c r="F140" s="108" t="s">
        <v>2027</v>
      </c>
      <c r="G140" s="118"/>
      <c r="H140" s="75"/>
      <c r="I140" s="76"/>
      <c r="J140" s="119"/>
      <c r="K140" s="75" t="s">
        <v>4041</v>
      </c>
      <c r="L140" s="120"/>
      <c r="M140" s="80"/>
      <c r="N140" s="80"/>
      <c r="O140" s="81"/>
      <c r="P140" s="82"/>
      <c r="Q140" s="82"/>
      <c r="R140" s="92"/>
      <c r="S140" s="92"/>
      <c r="T140" s="92"/>
      <c r="U140" s="92"/>
      <c r="V140" s="52"/>
      <c r="W140" s="52"/>
      <c r="X140" s="52"/>
      <c r="Y140" s="52"/>
      <c r="Z140" s="51"/>
      <c r="AA140" s="77"/>
      <c r="AB140" s="77"/>
      <c r="AC140" s="78"/>
      <c r="AD140" s="85" t="s">
        <v>3329</v>
      </c>
      <c r="AE140" s="85">
        <v>232</v>
      </c>
      <c r="AF140" s="85">
        <v>238</v>
      </c>
      <c r="AG140" s="85">
        <v>17985</v>
      </c>
      <c r="AH140" s="85">
        <v>768</v>
      </c>
      <c r="AI140" s="85"/>
      <c r="AJ140" s="85"/>
      <c r="AK140" s="85" t="s">
        <v>803</v>
      </c>
      <c r="AL140" s="85"/>
      <c r="AM140" s="85"/>
      <c r="AN140" s="87">
        <v>40999.565925925926</v>
      </c>
      <c r="AO140" s="88" t="s">
        <v>3653</v>
      </c>
      <c r="AP140" s="85" t="b">
        <v>0</v>
      </c>
      <c r="AQ140" s="85" t="b">
        <v>0</v>
      </c>
      <c r="AR140" s="85" t="b">
        <v>1</v>
      </c>
      <c r="AS140" s="85"/>
      <c r="AT140" s="85">
        <v>1</v>
      </c>
      <c r="AU140" s="88" t="s">
        <v>1461</v>
      </c>
      <c r="AV140" s="85" t="b">
        <v>0</v>
      </c>
      <c r="AW140" s="85" t="s">
        <v>1488</v>
      </c>
      <c r="AX140" s="88" t="s">
        <v>3799</v>
      </c>
      <c r="AY140" s="85" t="s">
        <v>66</v>
      </c>
      <c r="AZ140" s="2"/>
      <c r="BA140" s="3"/>
      <c r="BB140" s="3"/>
      <c r="BC140" s="3"/>
      <c r="BD140" s="3"/>
    </row>
    <row r="141" spans="1:56" x14ac:dyDescent="0.3">
      <c r="A141" s="70" t="s">
        <v>1761</v>
      </c>
      <c r="B141" s="71"/>
      <c r="C141" s="71"/>
      <c r="D141" s="72"/>
      <c r="E141" s="117"/>
      <c r="F141" s="108" t="s">
        <v>2028</v>
      </c>
      <c r="G141" s="118"/>
      <c r="H141" s="75"/>
      <c r="I141" s="76"/>
      <c r="J141" s="119"/>
      <c r="K141" s="75" t="s">
        <v>4042</v>
      </c>
      <c r="L141" s="120"/>
      <c r="M141" s="80"/>
      <c r="N141" s="80"/>
      <c r="O141" s="81"/>
      <c r="P141" s="82"/>
      <c r="Q141" s="82"/>
      <c r="R141" s="92"/>
      <c r="S141" s="92"/>
      <c r="T141" s="92"/>
      <c r="U141" s="92"/>
      <c r="V141" s="52"/>
      <c r="W141" s="52"/>
      <c r="X141" s="52"/>
      <c r="Y141" s="52"/>
      <c r="Z141" s="51"/>
      <c r="AA141" s="77"/>
      <c r="AB141" s="77"/>
      <c r="AC141" s="78"/>
      <c r="AD141" s="85" t="s">
        <v>3330</v>
      </c>
      <c r="AE141" s="85">
        <v>414</v>
      </c>
      <c r="AF141" s="85">
        <v>454</v>
      </c>
      <c r="AG141" s="85">
        <v>11437</v>
      </c>
      <c r="AH141" s="85">
        <v>26874</v>
      </c>
      <c r="AI141" s="85"/>
      <c r="AJ141" s="85"/>
      <c r="AK141" s="85" t="s">
        <v>803</v>
      </c>
      <c r="AL141" s="85"/>
      <c r="AM141" s="85"/>
      <c r="AN141" s="87">
        <v>40984.838842592595</v>
      </c>
      <c r="AO141" s="88" t="s">
        <v>3654</v>
      </c>
      <c r="AP141" s="85" t="b">
        <v>1</v>
      </c>
      <c r="AQ141" s="85" t="b">
        <v>0</v>
      </c>
      <c r="AR141" s="85" t="b">
        <v>0</v>
      </c>
      <c r="AS141" s="85"/>
      <c r="AT141" s="85">
        <v>0</v>
      </c>
      <c r="AU141" s="88" t="s">
        <v>1461</v>
      </c>
      <c r="AV141" s="85" t="b">
        <v>0</v>
      </c>
      <c r="AW141" s="85" t="s">
        <v>1488</v>
      </c>
      <c r="AX141" s="88" t="s">
        <v>3800</v>
      </c>
      <c r="AY141" s="85" t="s">
        <v>66</v>
      </c>
      <c r="AZ141" s="2"/>
      <c r="BA141" s="3"/>
      <c r="BB141" s="3"/>
      <c r="BC141" s="3"/>
      <c r="BD141" s="3"/>
    </row>
    <row r="142" spans="1:56" x14ac:dyDescent="0.3">
      <c r="A142" s="70" t="s">
        <v>354</v>
      </c>
      <c r="B142" s="71"/>
      <c r="C142" s="71"/>
      <c r="D142" s="72"/>
      <c r="E142" s="117"/>
      <c r="F142" s="108" t="s">
        <v>579</v>
      </c>
      <c r="G142" s="118"/>
      <c r="H142" s="75"/>
      <c r="I142" s="76"/>
      <c r="J142" s="119"/>
      <c r="K142" s="75" t="s">
        <v>4043</v>
      </c>
      <c r="L142" s="120"/>
      <c r="M142" s="80"/>
      <c r="N142" s="80"/>
      <c r="O142" s="81"/>
      <c r="P142" s="82"/>
      <c r="Q142" s="82"/>
      <c r="R142" s="92"/>
      <c r="S142" s="92"/>
      <c r="T142" s="92"/>
      <c r="U142" s="92"/>
      <c r="V142" s="52"/>
      <c r="W142" s="52"/>
      <c r="X142" s="52"/>
      <c r="Y142" s="52"/>
      <c r="Z142" s="51"/>
      <c r="AA142" s="77"/>
      <c r="AB142" s="77"/>
      <c r="AC142" s="78"/>
      <c r="AD142" s="85" t="s">
        <v>1003</v>
      </c>
      <c r="AE142" s="85">
        <v>308</v>
      </c>
      <c r="AF142" s="85">
        <v>114</v>
      </c>
      <c r="AG142" s="85">
        <v>2573</v>
      </c>
      <c r="AH142" s="85">
        <v>1702</v>
      </c>
      <c r="AI142" s="85"/>
      <c r="AJ142" s="85" t="s">
        <v>1170</v>
      </c>
      <c r="AK142" s="85" t="s">
        <v>1258</v>
      </c>
      <c r="AL142" s="85"/>
      <c r="AM142" s="85"/>
      <c r="AN142" s="87">
        <v>41589.984733796293</v>
      </c>
      <c r="AO142" s="88" t="s">
        <v>1426</v>
      </c>
      <c r="AP142" s="85" t="b">
        <v>1</v>
      </c>
      <c r="AQ142" s="85" t="b">
        <v>0</v>
      </c>
      <c r="AR142" s="85" t="b">
        <v>0</v>
      </c>
      <c r="AS142" s="85"/>
      <c r="AT142" s="85">
        <v>0</v>
      </c>
      <c r="AU142" s="88" t="s">
        <v>1461</v>
      </c>
      <c r="AV142" s="85" t="b">
        <v>0</v>
      </c>
      <c r="AW142" s="85" t="s">
        <v>1488</v>
      </c>
      <c r="AX142" s="88" t="s">
        <v>1648</v>
      </c>
      <c r="AY142" s="85" t="s">
        <v>66</v>
      </c>
      <c r="AZ142" s="2"/>
      <c r="BA142" s="3"/>
      <c r="BB142" s="3"/>
      <c r="BC142" s="3"/>
      <c r="BD142" s="3"/>
    </row>
    <row r="143" spans="1:56" x14ac:dyDescent="0.3">
      <c r="A143" s="70" t="s">
        <v>1762</v>
      </c>
      <c r="B143" s="71"/>
      <c r="C143" s="71"/>
      <c r="D143" s="72"/>
      <c r="E143" s="117"/>
      <c r="F143" s="108" t="s">
        <v>2029</v>
      </c>
      <c r="G143" s="118"/>
      <c r="H143" s="75"/>
      <c r="I143" s="76"/>
      <c r="J143" s="119"/>
      <c r="K143" s="75" t="s">
        <v>4044</v>
      </c>
      <c r="L143" s="120"/>
      <c r="M143" s="80"/>
      <c r="N143" s="80"/>
      <c r="O143" s="81"/>
      <c r="P143" s="82"/>
      <c r="Q143" s="82"/>
      <c r="R143" s="92"/>
      <c r="S143" s="92"/>
      <c r="T143" s="92"/>
      <c r="U143" s="92"/>
      <c r="V143" s="52"/>
      <c r="W143" s="52"/>
      <c r="X143" s="52"/>
      <c r="Y143" s="52"/>
      <c r="Z143" s="51"/>
      <c r="AA143" s="77"/>
      <c r="AB143" s="77"/>
      <c r="AC143" s="78"/>
      <c r="AD143" s="85" t="s">
        <v>3331</v>
      </c>
      <c r="AE143" s="85">
        <v>168</v>
      </c>
      <c r="AF143" s="85">
        <v>954</v>
      </c>
      <c r="AG143" s="85">
        <v>43618</v>
      </c>
      <c r="AH143" s="85">
        <v>331</v>
      </c>
      <c r="AI143" s="85"/>
      <c r="AJ143" s="85" t="s">
        <v>3479</v>
      </c>
      <c r="AK143" s="85" t="s">
        <v>3573</v>
      </c>
      <c r="AL143" s="85"/>
      <c r="AM143" s="85"/>
      <c r="AN143" s="87">
        <v>40994.84579861111</v>
      </c>
      <c r="AO143" s="88" t="s">
        <v>3655</v>
      </c>
      <c r="AP143" s="85" t="b">
        <v>1</v>
      </c>
      <c r="AQ143" s="85" t="b">
        <v>0</v>
      </c>
      <c r="AR143" s="85" t="b">
        <v>1</v>
      </c>
      <c r="AS143" s="85"/>
      <c r="AT143" s="85">
        <v>3</v>
      </c>
      <c r="AU143" s="88" t="s">
        <v>1461</v>
      </c>
      <c r="AV143" s="85" t="b">
        <v>0</v>
      </c>
      <c r="AW143" s="85" t="s">
        <v>1488</v>
      </c>
      <c r="AX143" s="88" t="s">
        <v>3801</v>
      </c>
      <c r="AY143" s="85" t="s">
        <v>66</v>
      </c>
      <c r="AZ143" s="2"/>
      <c r="BA143" s="3"/>
      <c r="BB143" s="3"/>
      <c r="BC143" s="3"/>
      <c r="BD143" s="3"/>
    </row>
    <row r="144" spans="1:56" x14ac:dyDescent="0.3">
      <c r="A144" s="70" t="s">
        <v>355</v>
      </c>
      <c r="B144" s="71"/>
      <c r="C144" s="71"/>
      <c r="D144" s="72"/>
      <c r="E144" s="117"/>
      <c r="F144" s="108" t="s">
        <v>580</v>
      </c>
      <c r="G144" s="118"/>
      <c r="H144" s="75"/>
      <c r="I144" s="76"/>
      <c r="J144" s="119"/>
      <c r="K144" s="75" t="s">
        <v>1709</v>
      </c>
      <c r="L144" s="120"/>
      <c r="M144" s="80"/>
      <c r="N144" s="80"/>
      <c r="O144" s="81"/>
      <c r="P144" s="82"/>
      <c r="Q144" s="82"/>
      <c r="R144" s="92"/>
      <c r="S144" s="92"/>
      <c r="T144" s="92"/>
      <c r="U144" s="92"/>
      <c r="V144" s="52"/>
      <c r="W144" s="52"/>
      <c r="X144" s="52"/>
      <c r="Y144" s="52"/>
      <c r="Z144" s="51"/>
      <c r="AA144" s="77"/>
      <c r="AB144" s="77"/>
      <c r="AC144" s="78"/>
      <c r="AD144" s="85" t="s">
        <v>1004</v>
      </c>
      <c r="AE144" s="85">
        <v>581</v>
      </c>
      <c r="AF144" s="85">
        <v>893</v>
      </c>
      <c r="AG144" s="85">
        <v>25026</v>
      </c>
      <c r="AH144" s="85">
        <v>503</v>
      </c>
      <c r="AI144" s="85"/>
      <c r="AJ144" s="85" t="s">
        <v>1171</v>
      </c>
      <c r="AK144" s="85" t="s">
        <v>1259</v>
      </c>
      <c r="AL144" s="85"/>
      <c r="AM144" s="85"/>
      <c r="AN144" s="87">
        <v>40335.432037037041</v>
      </c>
      <c r="AO144" s="88" t="s">
        <v>1427</v>
      </c>
      <c r="AP144" s="85" t="b">
        <v>1</v>
      </c>
      <c r="AQ144" s="85" t="b">
        <v>0</v>
      </c>
      <c r="AR144" s="85" t="b">
        <v>1</v>
      </c>
      <c r="AS144" s="85"/>
      <c r="AT144" s="85">
        <v>2</v>
      </c>
      <c r="AU144" s="88" t="s">
        <v>1461</v>
      </c>
      <c r="AV144" s="85" t="b">
        <v>0</v>
      </c>
      <c r="AW144" s="85" t="s">
        <v>1488</v>
      </c>
      <c r="AX144" s="88" t="s">
        <v>1649</v>
      </c>
      <c r="AY144" s="85" t="s">
        <v>66</v>
      </c>
      <c r="AZ144" s="2"/>
      <c r="BA144" s="3"/>
      <c r="BB144" s="3"/>
      <c r="BC144" s="3"/>
      <c r="BD144" s="3"/>
    </row>
    <row r="145" spans="1:56" x14ac:dyDescent="0.3">
      <c r="A145" s="70" t="s">
        <v>1764</v>
      </c>
      <c r="B145" s="71"/>
      <c r="C145" s="71"/>
      <c r="D145" s="72"/>
      <c r="E145" s="117"/>
      <c r="F145" s="108" t="s">
        <v>2031</v>
      </c>
      <c r="G145" s="118"/>
      <c r="H145" s="75"/>
      <c r="I145" s="76"/>
      <c r="J145" s="119"/>
      <c r="K145" s="75" t="s">
        <v>4045</v>
      </c>
      <c r="L145" s="120"/>
      <c r="M145" s="80"/>
      <c r="N145" s="80"/>
      <c r="O145" s="81"/>
      <c r="P145" s="82"/>
      <c r="Q145" s="82"/>
      <c r="R145" s="92"/>
      <c r="S145" s="92"/>
      <c r="T145" s="92"/>
      <c r="U145" s="92"/>
      <c r="V145" s="52"/>
      <c r="W145" s="52"/>
      <c r="X145" s="52"/>
      <c r="Y145" s="52"/>
      <c r="Z145" s="51"/>
      <c r="AA145" s="77"/>
      <c r="AB145" s="77"/>
      <c r="AC145" s="78"/>
      <c r="AD145" s="85" t="s">
        <v>3332</v>
      </c>
      <c r="AE145" s="85">
        <v>314</v>
      </c>
      <c r="AF145" s="85">
        <v>379</v>
      </c>
      <c r="AG145" s="85">
        <v>28191</v>
      </c>
      <c r="AH145" s="85">
        <v>47156</v>
      </c>
      <c r="AI145" s="85"/>
      <c r="AJ145" s="85"/>
      <c r="AK145" s="85"/>
      <c r="AL145" s="85"/>
      <c r="AM145" s="85"/>
      <c r="AN145" s="87">
        <v>41103.649513888886</v>
      </c>
      <c r="AO145" s="85"/>
      <c r="AP145" s="85" t="b">
        <v>1</v>
      </c>
      <c r="AQ145" s="85" t="b">
        <v>0</v>
      </c>
      <c r="AR145" s="85" t="b">
        <v>0</v>
      </c>
      <c r="AS145" s="85"/>
      <c r="AT145" s="85">
        <v>0</v>
      </c>
      <c r="AU145" s="88" t="s">
        <v>1461</v>
      </c>
      <c r="AV145" s="85" t="b">
        <v>0</v>
      </c>
      <c r="AW145" s="85" t="s">
        <v>1488</v>
      </c>
      <c r="AX145" s="88" t="s">
        <v>3802</v>
      </c>
      <c r="AY145" s="85" t="s">
        <v>66</v>
      </c>
      <c r="AZ145" s="2"/>
      <c r="BA145" s="3"/>
      <c r="BB145" s="3"/>
      <c r="BC145" s="3"/>
      <c r="BD145" s="3"/>
    </row>
    <row r="146" spans="1:56" x14ac:dyDescent="0.3">
      <c r="A146" s="70" t="s">
        <v>1782</v>
      </c>
      <c r="B146" s="71"/>
      <c r="C146" s="71"/>
      <c r="D146" s="72"/>
      <c r="E146" s="117"/>
      <c r="F146" s="108" t="s">
        <v>2048</v>
      </c>
      <c r="G146" s="118"/>
      <c r="H146" s="75"/>
      <c r="I146" s="76"/>
      <c r="J146" s="119"/>
      <c r="K146" s="75" t="s">
        <v>4046</v>
      </c>
      <c r="L146" s="120"/>
      <c r="M146" s="80"/>
      <c r="N146" s="80"/>
      <c r="O146" s="81"/>
      <c r="P146" s="82"/>
      <c r="Q146" s="82"/>
      <c r="R146" s="92"/>
      <c r="S146" s="92"/>
      <c r="T146" s="92"/>
      <c r="U146" s="92"/>
      <c r="V146" s="52"/>
      <c r="W146" s="52"/>
      <c r="X146" s="52"/>
      <c r="Y146" s="52"/>
      <c r="Z146" s="51"/>
      <c r="AA146" s="77"/>
      <c r="AB146" s="77"/>
      <c r="AC146" s="78"/>
      <c r="AD146" s="85" t="s">
        <v>3333</v>
      </c>
      <c r="AE146" s="85">
        <v>327</v>
      </c>
      <c r="AF146" s="85">
        <v>162</v>
      </c>
      <c r="AG146" s="85">
        <v>15577</v>
      </c>
      <c r="AH146" s="85">
        <v>755</v>
      </c>
      <c r="AI146" s="85"/>
      <c r="AJ146" s="85" t="s">
        <v>3480</v>
      </c>
      <c r="AK146" s="85"/>
      <c r="AL146" s="85"/>
      <c r="AM146" s="85"/>
      <c r="AN146" s="87">
        <v>42404.706365740742</v>
      </c>
      <c r="AO146" s="88" t="s">
        <v>3656</v>
      </c>
      <c r="AP146" s="85" t="b">
        <v>1</v>
      </c>
      <c r="AQ146" s="85" t="b">
        <v>0</v>
      </c>
      <c r="AR146" s="85" t="b">
        <v>0</v>
      </c>
      <c r="AS146" s="85"/>
      <c r="AT146" s="85">
        <v>0</v>
      </c>
      <c r="AU146" s="85"/>
      <c r="AV146" s="85" t="b">
        <v>0</v>
      </c>
      <c r="AW146" s="85" t="s">
        <v>1488</v>
      </c>
      <c r="AX146" s="88" t="s">
        <v>3803</v>
      </c>
      <c r="AY146" s="85" t="s">
        <v>66</v>
      </c>
      <c r="AZ146" s="2"/>
      <c r="BA146" s="3"/>
      <c r="BB146" s="3"/>
      <c r="BC146" s="3"/>
      <c r="BD146" s="3"/>
    </row>
    <row r="147" spans="1:56" x14ac:dyDescent="0.3">
      <c r="A147" s="70" t="s">
        <v>1765</v>
      </c>
      <c r="B147" s="71"/>
      <c r="C147" s="71"/>
      <c r="D147" s="72"/>
      <c r="E147" s="117"/>
      <c r="F147" s="108" t="s">
        <v>2032</v>
      </c>
      <c r="G147" s="118"/>
      <c r="H147" s="75"/>
      <c r="I147" s="76"/>
      <c r="J147" s="119"/>
      <c r="K147" s="75" t="s">
        <v>4047</v>
      </c>
      <c r="L147" s="120"/>
      <c r="M147" s="80"/>
      <c r="N147" s="80"/>
      <c r="O147" s="81"/>
      <c r="P147" s="82"/>
      <c r="Q147" s="82"/>
      <c r="R147" s="92"/>
      <c r="S147" s="92"/>
      <c r="T147" s="92"/>
      <c r="U147" s="92"/>
      <c r="V147" s="52"/>
      <c r="W147" s="52"/>
      <c r="X147" s="52"/>
      <c r="Y147" s="52"/>
      <c r="Z147" s="51"/>
      <c r="AA147" s="77"/>
      <c r="AB147" s="77"/>
      <c r="AC147" s="78"/>
      <c r="AD147" s="85" t="s">
        <v>3334</v>
      </c>
      <c r="AE147" s="85">
        <v>83</v>
      </c>
      <c r="AF147" s="85">
        <v>1971</v>
      </c>
      <c r="AG147" s="85">
        <v>33973</v>
      </c>
      <c r="AH147" s="85">
        <v>1569</v>
      </c>
      <c r="AI147" s="85"/>
      <c r="AJ147" s="85" t="s">
        <v>1137</v>
      </c>
      <c r="AK147" s="85" t="s">
        <v>1231</v>
      </c>
      <c r="AL147" s="85"/>
      <c r="AM147" s="85"/>
      <c r="AN147" s="87">
        <v>41268.647835648146</v>
      </c>
      <c r="AO147" s="88" t="s">
        <v>3657</v>
      </c>
      <c r="AP147" s="85" t="b">
        <v>0</v>
      </c>
      <c r="AQ147" s="85" t="b">
        <v>0</v>
      </c>
      <c r="AR147" s="85" t="b">
        <v>1</v>
      </c>
      <c r="AS147" s="85"/>
      <c r="AT147" s="85">
        <v>11</v>
      </c>
      <c r="AU147" s="88" t="s">
        <v>1475</v>
      </c>
      <c r="AV147" s="85" t="b">
        <v>0</v>
      </c>
      <c r="AW147" s="85" t="s">
        <v>1488</v>
      </c>
      <c r="AX147" s="88" t="s">
        <v>3804</v>
      </c>
      <c r="AY147" s="85" t="s">
        <v>66</v>
      </c>
      <c r="AZ147" s="2"/>
      <c r="BA147" s="3"/>
      <c r="BB147" s="3"/>
      <c r="BC147" s="3"/>
      <c r="BD147" s="3"/>
    </row>
    <row r="148" spans="1:56" x14ac:dyDescent="0.3">
      <c r="A148" s="70" t="s">
        <v>363</v>
      </c>
      <c r="B148" s="71"/>
      <c r="C148" s="71"/>
      <c r="D148" s="72"/>
      <c r="E148" s="117"/>
      <c r="F148" s="108" t="s">
        <v>587</v>
      </c>
      <c r="G148" s="118"/>
      <c r="H148" s="75"/>
      <c r="I148" s="76"/>
      <c r="J148" s="119"/>
      <c r="K148" s="75" t="s">
        <v>4048</v>
      </c>
      <c r="L148" s="120"/>
      <c r="M148" s="80"/>
      <c r="N148" s="80"/>
      <c r="O148" s="81"/>
      <c r="P148" s="82"/>
      <c r="Q148" s="82"/>
      <c r="R148" s="92"/>
      <c r="S148" s="92"/>
      <c r="T148" s="92"/>
      <c r="U148" s="92"/>
      <c r="V148" s="52"/>
      <c r="W148" s="52"/>
      <c r="X148" s="52"/>
      <c r="Y148" s="52"/>
      <c r="Z148" s="51"/>
      <c r="AA148" s="77"/>
      <c r="AB148" s="77"/>
      <c r="AC148" s="78"/>
      <c r="AD148" s="85" t="s">
        <v>1011</v>
      </c>
      <c r="AE148" s="85">
        <v>2720</v>
      </c>
      <c r="AF148" s="85">
        <v>1131</v>
      </c>
      <c r="AG148" s="85">
        <v>31313</v>
      </c>
      <c r="AH148" s="85">
        <v>20910</v>
      </c>
      <c r="AI148" s="85"/>
      <c r="AJ148" s="85" t="s">
        <v>1176</v>
      </c>
      <c r="AK148" s="85" t="s">
        <v>797</v>
      </c>
      <c r="AL148" s="85"/>
      <c r="AM148" s="85"/>
      <c r="AN148" s="87">
        <v>40841.68645833333</v>
      </c>
      <c r="AO148" s="88" t="s">
        <v>1433</v>
      </c>
      <c r="AP148" s="85" t="b">
        <v>1</v>
      </c>
      <c r="AQ148" s="85" t="b">
        <v>0</v>
      </c>
      <c r="AR148" s="85" t="b">
        <v>0</v>
      </c>
      <c r="AS148" s="85"/>
      <c r="AT148" s="85">
        <v>1</v>
      </c>
      <c r="AU148" s="88" t="s">
        <v>1461</v>
      </c>
      <c r="AV148" s="85" t="b">
        <v>0</v>
      </c>
      <c r="AW148" s="85" t="s">
        <v>1488</v>
      </c>
      <c r="AX148" s="88" t="s">
        <v>1656</v>
      </c>
      <c r="AY148" s="85" t="s">
        <v>66</v>
      </c>
      <c r="AZ148" s="2"/>
      <c r="BA148" s="3"/>
      <c r="BB148" s="3"/>
      <c r="BC148" s="3"/>
      <c r="BD148" s="3"/>
    </row>
    <row r="149" spans="1:56" x14ac:dyDescent="0.3">
      <c r="A149" s="70" t="s">
        <v>299</v>
      </c>
      <c r="B149" s="71"/>
      <c r="C149" s="71"/>
      <c r="D149" s="72"/>
      <c r="E149" s="117"/>
      <c r="F149" s="108" t="s">
        <v>527</v>
      </c>
      <c r="G149" s="118"/>
      <c r="H149" s="75"/>
      <c r="I149" s="76"/>
      <c r="J149" s="119"/>
      <c r="K149" s="75" t="s">
        <v>4049</v>
      </c>
      <c r="L149" s="120"/>
      <c r="M149" s="80"/>
      <c r="N149" s="80"/>
      <c r="O149" s="81"/>
      <c r="P149" s="82"/>
      <c r="Q149" s="82"/>
      <c r="R149" s="92"/>
      <c r="S149" s="92"/>
      <c r="T149" s="92"/>
      <c r="U149" s="92"/>
      <c r="V149" s="52"/>
      <c r="W149" s="52"/>
      <c r="X149" s="52"/>
      <c r="Y149" s="52"/>
      <c r="Z149" s="51"/>
      <c r="AA149" s="77"/>
      <c r="AB149" s="77"/>
      <c r="AC149" s="78"/>
      <c r="AD149" s="85" t="s">
        <v>952</v>
      </c>
      <c r="AE149" s="85">
        <v>36</v>
      </c>
      <c r="AF149" s="85">
        <v>61</v>
      </c>
      <c r="AG149" s="85">
        <v>3997</v>
      </c>
      <c r="AH149" s="85">
        <v>6265</v>
      </c>
      <c r="AI149" s="85"/>
      <c r="AJ149" s="85"/>
      <c r="AK149" s="85"/>
      <c r="AL149" s="85"/>
      <c r="AM149" s="85"/>
      <c r="AN149" s="87">
        <v>43511.83803240741</v>
      </c>
      <c r="AO149" s="85"/>
      <c r="AP149" s="85" t="b">
        <v>1</v>
      </c>
      <c r="AQ149" s="85" t="b">
        <v>0</v>
      </c>
      <c r="AR149" s="85" t="b">
        <v>0</v>
      </c>
      <c r="AS149" s="85"/>
      <c r="AT149" s="85">
        <v>0</v>
      </c>
      <c r="AU149" s="85"/>
      <c r="AV149" s="85" t="b">
        <v>0</v>
      </c>
      <c r="AW149" s="85" t="s">
        <v>1488</v>
      </c>
      <c r="AX149" s="88" t="s">
        <v>1592</v>
      </c>
      <c r="AY149" s="85" t="s">
        <v>66</v>
      </c>
      <c r="AZ149" s="2"/>
      <c r="BA149" s="3"/>
      <c r="BB149" s="3"/>
      <c r="BC149" s="3"/>
      <c r="BD149" s="3"/>
    </row>
    <row r="150" spans="1:56" x14ac:dyDescent="0.3">
      <c r="A150" s="70" t="s">
        <v>1766</v>
      </c>
      <c r="B150" s="71"/>
      <c r="C150" s="71"/>
      <c r="D150" s="72"/>
      <c r="E150" s="117"/>
      <c r="F150" s="108" t="s">
        <v>2033</v>
      </c>
      <c r="G150" s="118"/>
      <c r="H150" s="75"/>
      <c r="I150" s="76"/>
      <c r="J150" s="119"/>
      <c r="K150" s="75" t="s">
        <v>4050</v>
      </c>
      <c r="L150" s="120"/>
      <c r="M150" s="80"/>
      <c r="N150" s="80"/>
      <c r="O150" s="81"/>
      <c r="P150" s="82"/>
      <c r="Q150" s="82"/>
      <c r="R150" s="92"/>
      <c r="S150" s="92"/>
      <c r="T150" s="92"/>
      <c r="U150" s="92"/>
      <c r="V150" s="52"/>
      <c r="W150" s="52"/>
      <c r="X150" s="52"/>
      <c r="Y150" s="52"/>
      <c r="Z150" s="51"/>
      <c r="AA150" s="77"/>
      <c r="AB150" s="77"/>
      <c r="AC150" s="78"/>
      <c r="AD150" s="85" t="s">
        <v>3335</v>
      </c>
      <c r="AE150" s="85">
        <v>548</v>
      </c>
      <c r="AF150" s="85">
        <v>2862</v>
      </c>
      <c r="AG150" s="85">
        <v>39560</v>
      </c>
      <c r="AH150" s="85">
        <v>42906</v>
      </c>
      <c r="AI150" s="85"/>
      <c r="AJ150" s="85" t="s">
        <v>3481</v>
      </c>
      <c r="AK150" s="85"/>
      <c r="AL150" s="85"/>
      <c r="AM150" s="85"/>
      <c r="AN150" s="87">
        <v>43637.86178240741</v>
      </c>
      <c r="AO150" s="85"/>
      <c r="AP150" s="85" t="b">
        <v>1</v>
      </c>
      <c r="AQ150" s="85" t="b">
        <v>0</v>
      </c>
      <c r="AR150" s="85" t="b">
        <v>0</v>
      </c>
      <c r="AS150" s="85"/>
      <c r="AT150" s="85">
        <v>0</v>
      </c>
      <c r="AU150" s="85"/>
      <c r="AV150" s="85" t="b">
        <v>0</v>
      </c>
      <c r="AW150" s="85" t="s">
        <v>1488</v>
      </c>
      <c r="AX150" s="88" t="s">
        <v>3805</v>
      </c>
      <c r="AY150" s="85" t="s">
        <v>66</v>
      </c>
      <c r="AZ150" s="2"/>
      <c r="BA150" s="3"/>
      <c r="BB150" s="3"/>
      <c r="BC150" s="3"/>
      <c r="BD150" s="3"/>
    </row>
    <row r="151" spans="1:56" x14ac:dyDescent="0.3">
      <c r="A151" s="70" t="s">
        <v>365</v>
      </c>
      <c r="B151" s="71"/>
      <c r="C151" s="71"/>
      <c r="D151" s="72"/>
      <c r="E151" s="117"/>
      <c r="F151" s="108" t="s">
        <v>589</v>
      </c>
      <c r="G151" s="118"/>
      <c r="H151" s="75"/>
      <c r="I151" s="76"/>
      <c r="J151" s="119"/>
      <c r="K151" s="75" t="s">
        <v>4051</v>
      </c>
      <c r="L151" s="120"/>
      <c r="M151" s="80"/>
      <c r="N151" s="80"/>
      <c r="O151" s="81"/>
      <c r="P151" s="82"/>
      <c r="Q151" s="82"/>
      <c r="R151" s="92"/>
      <c r="S151" s="92"/>
      <c r="T151" s="92"/>
      <c r="U151" s="92"/>
      <c r="V151" s="52"/>
      <c r="W151" s="52"/>
      <c r="X151" s="52"/>
      <c r="Y151" s="52"/>
      <c r="Z151" s="51"/>
      <c r="AA151" s="77"/>
      <c r="AB151" s="77"/>
      <c r="AC151" s="78"/>
      <c r="AD151" s="85" t="s">
        <v>1013</v>
      </c>
      <c r="AE151" s="85">
        <v>242</v>
      </c>
      <c r="AF151" s="85">
        <v>695</v>
      </c>
      <c r="AG151" s="85">
        <v>14141</v>
      </c>
      <c r="AH151" s="85">
        <v>50505</v>
      </c>
      <c r="AI151" s="85"/>
      <c r="AJ151" s="85" t="s">
        <v>1178</v>
      </c>
      <c r="AK151" s="85"/>
      <c r="AL151" s="85"/>
      <c r="AM151" s="85"/>
      <c r="AN151" s="87">
        <v>41186.60596064815</v>
      </c>
      <c r="AO151" s="88" t="s">
        <v>1435</v>
      </c>
      <c r="AP151" s="85" t="b">
        <v>0</v>
      </c>
      <c r="AQ151" s="85" t="b">
        <v>0</v>
      </c>
      <c r="AR151" s="85" t="b">
        <v>0</v>
      </c>
      <c r="AS151" s="85"/>
      <c r="AT151" s="85">
        <v>0</v>
      </c>
      <c r="AU151" s="88" t="s">
        <v>1470</v>
      </c>
      <c r="AV151" s="85" t="b">
        <v>0</v>
      </c>
      <c r="AW151" s="85" t="s">
        <v>1488</v>
      </c>
      <c r="AX151" s="88" t="s">
        <v>1658</v>
      </c>
      <c r="AY151" s="85" t="s">
        <v>66</v>
      </c>
      <c r="AZ151" s="2"/>
      <c r="BA151" s="3"/>
      <c r="BB151" s="3"/>
      <c r="BC151" s="3"/>
      <c r="BD151" s="3"/>
    </row>
    <row r="152" spans="1:56" x14ac:dyDescent="0.3">
      <c r="A152" s="70" t="s">
        <v>1767</v>
      </c>
      <c r="B152" s="71"/>
      <c r="C152" s="71"/>
      <c r="D152" s="72"/>
      <c r="E152" s="117"/>
      <c r="F152" s="108" t="s">
        <v>2034</v>
      </c>
      <c r="G152" s="118"/>
      <c r="H152" s="75"/>
      <c r="I152" s="76"/>
      <c r="J152" s="119"/>
      <c r="K152" s="75" t="s">
        <v>4052</v>
      </c>
      <c r="L152" s="120"/>
      <c r="M152" s="80"/>
      <c r="N152" s="80"/>
      <c r="O152" s="81"/>
      <c r="P152" s="82"/>
      <c r="Q152" s="82"/>
      <c r="R152" s="92"/>
      <c r="S152" s="92"/>
      <c r="T152" s="92"/>
      <c r="U152" s="92"/>
      <c r="V152" s="52"/>
      <c r="W152" s="52"/>
      <c r="X152" s="52"/>
      <c r="Y152" s="52"/>
      <c r="Z152" s="51"/>
      <c r="AA152" s="77"/>
      <c r="AB152" s="77"/>
      <c r="AC152" s="78"/>
      <c r="AD152" s="85" t="s">
        <v>3336</v>
      </c>
      <c r="AE152" s="85">
        <v>206</v>
      </c>
      <c r="AF152" s="85">
        <v>191</v>
      </c>
      <c r="AG152" s="85">
        <v>8525</v>
      </c>
      <c r="AH152" s="85">
        <v>5998</v>
      </c>
      <c r="AI152" s="85"/>
      <c r="AJ152" s="85"/>
      <c r="AK152" s="85" t="s">
        <v>1203</v>
      </c>
      <c r="AL152" s="85"/>
      <c r="AM152" s="85"/>
      <c r="AN152" s="87">
        <v>43062.811562499999</v>
      </c>
      <c r="AO152" s="88" t="s">
        <v>3658</v>
      </c>
      <c r="AP152" s="85" t="b">
        <v>1</v>
      </c>
      <c r="AQ152" s="85" t="b">
        <v>0</v>
      </c>
      <c r="AR152" s="85" t="b">
        <v>1</v>
      </c>
      <c r="AS152" s="85"/>
      <c r="AT152" s="85">
        <v>0</v>
      </c>
      <c r="AU152" s="85"/>
      <c r="AV152" s="85" t="b">
        <v>0</v>
      </c>
      <c r="AW152" s="85" t="s">
        <v>1488</v>
      </c>
      <c r="AX152" s="88" t="s">
        <v>3806</v>
      </c>
      <c r="AY152" s="85" t="s">
        <v>66</v>
      </c>
      <c r="AZ152" s="2"/>
      <c r="BA152" s="3"/>
      <c r="BB152" s="3"/>
      <c r="BC152" s="3"/>
      <c r="BD152" s="3"/>
    </row>
    <row r="153" spans="1:56" x14ac:dyDescent="0.3">
      <c r="A153" s="70" t="s">
        <v>366</v>
      </c>
      <c r="B153" s="71"/>
      <c r="C153" s="71"/>
      <c r="D153" s="72"/>
      <c r="E153" s="117"/>
      <c r="F153" s="108" t="s">
        <v>1487</v>
      </c>
      <c r="G153" s="118"/>
      <c r="H153" s="75"/>
      <c r="I153" s="76"/>
      <c r="J153" s="119"/>
      <c r="K153" s="75" t="s">
        <v>4053</v>
      </c>
      <c r="L153" s="120"/>
      <c r="M153" s="80"/>
      <c r="N153" s="80"/>
      <c r="O153" s="81"/>
      <c r="P153" s="82"/>
      <c r="Q153" s="82"/>
      <c r="R153" s="92"/>
      <c r="S153" s="92"/>
      <c r="T153" s="92"/>
      <c r="U153" s="92"/>
      <c r="V153" s="52"/>
      <c r="W153" s="52"/>
      <c r="X153" s="52"/>
      <c r="Y153" s="52"/>
      <c r="Z153" s="51"/>
      <c r="AA153" s="77"/>
      <c r="AB153" s="77"/>
      <c r="AC153" s="78"/>
      <c r="AD153" s="85" t="s">
        <v>1014</v>
      </c>
      <c r="AE153" s="85">
        <v>8919</v>
      </c>
      <c r="AF153" s="85">
        <v>8614</v>
      </c>
      <c r="AG153" s="85">
        <v>48703</v>
      </c>
      <c r="AH153" s="85">
        <v>28624</v>
      </c>
      <c r="AI153" s="85"/>
      <c r="AJ153" s="85"/>
      <c r="AK153" s="85" t="s">
        <v>1262</v>
      </c>
      <c r="AL153" s="88" t="s">
        <v>1292</v>
      </c>
      <c r="AM153" s="85"/>
      <c r="AN153" s="87">
        <v>40581.379166666666</v>
      </c>
      <c r="AO153" s="88" t="s">
        <v>1436</v>
      </c>
      <c r="AP153" s="85" t="b">
        <v>0</v>
      </c>
      <c r="AQ153" s="85" t="b">
        <v>0</v>
      </c>
      <c r="AR153" s="85" t="b">
        <v>1</v>
      </c>
      <c r="AS153" s="85"/>
      <c r="AT153" s="85">
        <v>6</v>
      </c>
      <c r="AU153" s="88" t="s">
        <v>1469</v>
      </c>
      <c r="AV153" s="85" t="b">
        <v>0</v>
      </c>
      <c r="AW153" s="85" t="s">
        <v>1488</v>
      </c>
      <c r="AX153" s="88" t="s">
        <v>1659</v>
      </c>
      <c r="AY153" s="85" t="s">
        <v>66</v>
      </c>
      <c r="AZ153" s="2"/>
      <c r="BA153" s="3"/>
      <c r="BB153" s="3"/>
      <c r="BC153" s="3"/>
      <c r="BD153" s="3"/>
    </row>
    <row r="154" spans="1:56" x14ac:dyDescent="0.3">
      <c r="A154" s="70" t="s">
        <v>367</v>
      </c>
      <c r="B154" s="71"/>
      <c r="C154" s="71"/>
      <c r="D154" s="72"/>
      <c r="E154" s="117"/>
      <c r="F154" s="108" t="s">
        <v>590</v>
      </c>
      <c r="G154" s="118"/>
      <c r="H154" s="75"/>
      <c r="I154" s="76"/>
      <c r="J154" s="119"/>
      <c r="K154" s="75" t="s">
        <v>4054</v>
      </c>
      <c r="L154" s="120"/>
      <c r="M154" s="80"/>
      <c r="N154" s="80"/>
      <c r="O154" s="81"/>
      <c r="P154" s="82"/>
      <c r="Q154" s="82"/>
      <c r="R154" s="92"/>
      <c r="S154" s="92"/>
      <c r="T154" s="92"/>
      <c r="U154" s="92"/>
      <c r="V154" s="52"/>
      <c r="W154" s="52"/>
      <c r="X154" s="52"/>
      <c r="Y154" s="52"/>
      <c r="Z154" s="51"/>
      <c r="AA154" s="77"/>
      <c r="AB154" s="77"/>
      <c r="AC154" s="78"/>
      <c r="AD154" s="85" t="s">
        <v>1015</v>
      </c>
      <c r="AE154" s="85">
        <v>331</v>
      </c>
      <c r="AF154" s="85">
        <v>2163</v>
      </c>
      <c r="AG154" s="85">
        <v>33571</v>
      </c>
      <c r="AH154" s="85">
        <v>12190</v>
      </c>
      <c r="AI154" s="85"/>
      <c r="AJ154" s="85" t="s">
        <v>1179</v>
      </c>
      <c r="AK154" s="85" t="s">
        <v>1263</v>
      </c>
      <c r="AL154" s="85"/>
      <c r="AM154" s="85"/>
      <c r="AN154" s="87">
        <v>41017.928946759261</v>
      </c>
      <c r="AO154" s="88" t="s">
        <v>1437</v>
      </c>
      <c r="AP154" s="85" t="b">
        <v>0</v>
      </c>
      <c r="AQ154" s="85" t="b">
        <v>0</v>
      </c>
      <c r="AR154" s="85" t="b">
        <v>1</v>
      </c>
      <c r="AS154" s="85"/>
      <c r="AT154" s="85">
        <v>5</v>
      </c>
      <c r="AU154" s="88" t="s">
        <v>1470</v>
      </c>
      <c r="AV154" s="85" t="b">
        <v>0</v>
      </c>
      <c r="AW154" s="85" t="s">
        <v>1488</v>
      </c>
      <c r="AX154" s="88" t="s">
        <v>1660</v>
      </c>
      <c r="AY154" s="85" t="s">
        <v>66</v>
      </c>
      <c r="AZ154" s="2"/>
      <c r="BA154" s="3"/>
      <c r="BB154" s="3"/>
      <c r="BC154" s="3"/>
      <c r="BD154" s="3"/>
    </row>
    <row r="155" spans="1:56" x14ac:dyDescent="0.3">
      <c r="A155" s="70" t="s">
        <v>369</v>
      </c>
      <c r="B155" s="71"/>
      <c r="C155" s="71"/>
      <c r="D155" s="72"/>
      <c r="E155" s="117"/>
      <c r="F155" s="108" t="s">
        <v>592</v>
      </c>
      <c r="G155" s="118"/>
      <c r="H155" s="75"/>
      <c r="I155" s="76"/>
      <c r="J155" s="119"/>
      <c r="K155" s="75" t="s">
        <v>1710</v>
      </c>
      <c r="L155" s="120"/>
      <c r="M155" s="80"/>
      <c r="N155" s="80"/>
      <c r="O155" s="81"/>
      <c r="P155" s="82"/>
      <c r="Q155" s="82"/>
      <c r="R155" s="92"/>
      <c r="S155" s="92"/>
      <c r="T155" s="92"/>
      <c r="U155" s="92"/>
      <c r="V155" s="52"/>
      <c r="W155" s="52"/>
      <c r="X155" s="52"/>
      <c r="Y155" s="52"/>
      <c r="Z155" s="51"/>
      <c r="AA155" s="77"/>
      <c r="AB155" s="77"/>
      <c r="AC155" s="78"/>
      <c r="AD155" s="85" t="s">
        <v>1017</v>
      </c>
      <c r="AE155" s="85">
        <v>210</v>
      </c>
      <c r="AF155" s="85">
        <v>15</v>
      </c>
      <c r="AG155" s="85">
        <v>62</v>
      </c>
      <c r="AH155" s="85">
        <v>55</v>
      </c>
      <c r="AI155" s="85"/>
      <c r="AJ155" s="85"/>
      <c r="AK155" s="85"/>
      <c r="AL155" s="85"/>
      <c r="AM155" s="85"/>
      <c r="AN155" s="87">
        <v>43819.693668981483</v>
      </c>
      <c r="AO155" s="88" t="s">
        <v>1439</v>
      </c>
      <c r="AP155" s="85" t="b">
        <v>1</v>
      </c>
      <c r="AQ155" s="85" t="b">
        <v>0</v>
      </c>
      <c r="AR155" s="85" t="b">
        <v>0</v>
      </c>
      <c r="AS155" s="85"/>
      <c r="AT155" s="85">
        <v>0</v>
      </c>
      <c r="AU155" s="85"/>
      <c r="AV155" s="85" t="b">
        <v>0</v>
      </c>
      <c r="AW155" s="85" t="s">
        <v>1488</v>
      </c>
      <c r="AX155" s="88" t="s">
        <v>1662</v>
      </c>
      <c r="AY155" s="85" t="s">
        <v>66</v>
      </c>
      <c r="AZ155" s="2"/>
      <c r="BA155" s="3"/>
      <c r="BB155" s="3"/>
      <c r="BC155" s="3"/>
      <c r="BD155" s="3"/>
    </row>
    <row r="156" spans="1:56" x14ac:dyDescent="0.3">
      <c r="A156" s="70" t="s">
        <v>1768</v>
      </c>
      <c r="B156" s="71"/>
      <c r="C156" s="71"/>
      <c r="D156" s="72"/>
      <c r="E156" s="117"/>
      <c r="F156" s="108" t="s">
        <v>2035</v>
      </c>
      <c r="G156" s="118"/>
      <c r="H156" s="75"/>
      <c r="I156" s="76"/>
      <c r="J156" s="119"/>
      <c r="K156" s="75" t="s">
        <v>4055</v>
      </c>
      <c r="L156" s="120"/>
      <c r="M156" s="80"/>
      <c r="N156" s="80"/>
      <c r="O156" s="81"/>
      <c r="P156" s="82"/>
      <c r="Q156" s="82"/>
      <c r="R156" s="92"/>
      <c r="S156" s="92"/>
      <c r="T156" s="92"/>
      <c r="U156" s="92"/>
      <c r="V156" s="52"/>
      <c r="W156" s="52"/>
      <c r="X156" s="52"/>
      <c r="Y156" s="52"/>
      <c r="Z156" s="51"/>
      <c r="AA156" s="77"/>
      <c r="AB156" s="77"/>
      <c r="AC156" s="78"/>
      <c r="AD156" s="85" t="s">
        <v>3337</v>
      </c>
      <c r="AE156" s="85">
        <v>332</v>
      </c>
      <c r="AF156" s="85">
        <v>215</v>
      </c>
      <c r="AG156" s="85">
        <v>5904</v>
      </c>
      <c r="AH156" s="85">
        <v>2043</v>
      </c>
      <c r="AI156" s="85"/>
      <c r="AJ156" s="85" t="s">
        <v>3482</v>
      </c>
      <c r="AK156" s="85" t="s">
        <v>1203</v>
      </c>
      <c r="AL156" s="85"/>
      <c r="AM156" s="85"/>
      <c r="AN156" s="87">
        <v>41261.521944444445</v>
      </c>
      <c r="AO156" s="85"/>
      <c r="AP156" s="85" t="b">
        <v>1</v>
      </c>
      <c r="AQ156" s="85" t="b">
        <v>0</v>
      </c>
      <c r="AR156" s="85" t="b">
        <v>1</v>
      </c>
      <c r="AS156" s="85"/>
      <c r="AT156" s="85">
        <v>0</v>
      </c>
      <c r="AU156" s="88" t="s">
        <v>1461</v>
      </c>
      <c r="AV156" s="85" t="b">
        <v>0</v>
      </c>
      <c r="AW156" s="85" t="s">
        <v>1488</v>
      </c>
      <c r="AX156" s="88" t="s">
        <v>3807</v>
      </c>
      <c r="AY156" s="85" t="s">
        <v>66</v>
      </c>
      <c r="AZ156" s="2"/>
      <c r="BA156" s="3"/>
      <c r="BB156" s="3"/>
      <c r="BC156" s="3"/>
      <c r="BD156" s="3"/>
    </row>
    <row r="157" spans="1:56" x14ac:dyDescent="0.3">
      <c r="A157" s="70" t="s">
        <v>1769</v>
      </c>
      <c r="B157" s="71"/>
      <c r="C157" s="71"/>
      <c r="D157" s="72"/>
      <c r="E157" s="117"/>
      <c r="F157" s="108" t="s">
        <v>2036</v>
      </c>
      <c r="G157" s="118"/>
      <c r="H157" s="75"/>
      <c r="I157" s="76"/>
      <c r="J157" s="119"/>
      <c r="K157" s="75" t="s">
        <v>4056</v>
      </c>
      <c r="L157" s="120"/>
      <c r="M157" s="80"/>
      <c r="N157" s="80"/>
      <c r="O157" s="81"/>
      <c r="P157" s="82"/>
      <c r="Q157" s="82"/>
      <c r="R157" s="92"/>
      <c r="S157" s="92"/>
      <c r="T157" s="92"/>
      <c r="U157" s="92"/>
      <c r="V157" s="52"/>
      <c r="W157" s="52"/>
      <c r="X157" s="52"/>
      <c r="Y157" s="52"/>
      <c r="Z157" s="51"/>
      <c r="AA157" s="77"/>
      <c r="AB157" s="77"/>
      <c r="AC157" s="78"/>
      <c r="AD157" s="85" t="s">
        <v>3338</v>
      </c>
      <c r="AE157" s="85">
        <v>120</v>
      </c>
      <c r="AF157" s="85">
        <v>172</v>
      </c>
      <c r="AG157" s="85">
        <v>8539</v>
      </c>
      <c r="AH157" s="85">
        <v>27501</v>
      </c>
      <c r="AI157" s="85"/>
      <c r="AJ157" s="85"/>
      <c r="AK157" s="85" t="s">
        <v>803</v>
      </c>
      <c r="AL157" s="85"/>
      <c r="AM157" s="85"/>
      <c r="AN157" s="87">
        <v>43520.541539351849</v>
      </c>
      <c r="AO157" s="88" t="s">
        <v>3659</v>
      </c>
      <c r="AP157" s="85" t="b">
        <v>1</v>
      </c>
      <c r="AQ157" s="85" t="b">
        <v>0</v>
      </c>
      <c r="AR157" s="85" t="b">
        <v>1</v>
      </c>
      <c r="AS157" s="85"/>
      <c r="AT157" s="85">
        <v>0</v>
      </c>
      <c r="AU157" s="85"/>
      <c r="AV157" s="85" t="b">
        <v>0</v>
      </c>
      <c r="AW157" s="85" t="s">
        <v>1488</v>
      </c>
      <c r="AX157" s="88" t="s">
        <v>3808</v>
      </c>
      <c r="AY157" s="85" t="s">
        <v>66</v>
      </c>
      <c r="AZ157" s="2"/>
      <c r="BA157" s="3"/>
      <c r="BB157" s="3"/>
      <c r="BC157" s="3"/>
      <c r="BD157" s="3"/>
    </row>
    <row r="158" spans="1:56" x14ac:dyDescent="0.3">
      <c r="A158" s="70" t="s">
        <v>1770</v>
      </c>
      <c r="B158" s="71"/>
      <c r="C158" s="71"/>
      <c r="D158" s="72"/>
      <c r="E158" s="117"/>
      <c r="F158" s="108" t="s">
        <v>2037</v>
      </c>
      <c r="G158" s="118"/>
      <c r="H158" s="75"/>
      <c r="I158" s="76"/>
      <c r="J158" s="119"/>
      <c r="K158" s="75" t="s">
        <v>4057</v>
      </c>
      <c r="L158" s="120"/>
      <c r="M158" s="80"/>
      <c r="N158" s="80"/>
      <c r="O158" s="81"/>
      <c r="P158" s="82"/>
      <c r="Q158" s="82"/>
      <c r="R158" s="92"/>
      <c r="S158" s="92"/>
      <c r="T158" s="92"/>
      <c r="U158" s="92"/>
      <c r="V158" s="52"/>
      <c r="W158" s="52"/>
      <c r="X158" s="52"/>
      <c r="Y158" s="52"/>
      <c r="Z158" s="51"/>
      <c r="AA158" s="77"/>
      <c r="AB158" s="77"/>
      <c r="AC158" s="78"/>
      <c r="AD158" s="85" t="s">
        <v>3339</v>
      </c>
      <c r="AE158" s="85">
        <v>395</v>
      </c>
      <c r="AF158" s="85">
        <v>370</v>
      </c>
      <c r="AG158" s="85">
        <v>6081</v>
      </c>
      <c r="AH158" s="85">
        <v>4714</v>
      </c>
      <c r="AI158" s="85"/>
      <c r="AJ158" s="85"/>
      <c r="AK158" s="85" t="s">
        <v>3574</v>
      </c>
      <c r="AL158" s="85"/>
      <c r="AM158" s="85"/>
      <c r="AN158" s="87">
        <v>43106.814629629633</v>
      </c>
      <c r="AO158" s="88" t="s">
        <v>3660</v>
      </c>
      <c r="AP158" s="85" t="b">
        <v>1</v>
      </c>
      <c r="AQ158" s="85" t="b">
        <v>0</v>
      </c>
      <c r="AR158" s="85" t="b">
        <v>1</v>
      </c>
      <c r="AS158" s="85"/>
      <c r="AT158" s="85">
        <v>0</v>
      </c>
      <c r="AU158" s="85"/>
      <c r="AV158" s="85" t="b">
        <v>0</v>
      </c>
      <c r="AW158" s="85" t="s">
        <v>1488</v>
      </c>
      <c r="AX158" s="88" t="s">
        <v>3809</v>
      </c>
      <c r="AY158" s="85" t="s">
        <v>66</v>
      </c>
      <c r="AZ158" s="2"/>
      <c r="BA158" s="3"/>
      <c r="BB158" s="3"/>
      <c r="BC158" s="3"/>
      <c r="BD158" s="3"/>
    </row>
    <row r="159" spans="1:56" x14ac:dyDescent="0.3">
      <c r="A159" s="70" t="s">
        <v>372</v>
      </c>
      <c r="B159" s="71"/>
      <c r="C159" s="71"/>
      <c r="D159" s="72"/>
      <c r="E159" s="117"/>
      <c r="F159" s="108" t="s">
        <v>595</v>
      </c>
      <c r="G159" s="118"/>
      <c r="H159" s="75"/>
      <c r="I159" s="76"/>
      <c r="J159" s="119"/>
      <c r="K159" s="75" t="s">
        <v>4058</v>
      </c>
      <c r="L159" s="120"/>
      <c r="M159" s="80"/>
      <c r="N159" s="80"/>
      <c r="O159" s="81"/>
      <c r="P159" s="82"/>
      <c r="Q159" s="82"/>
      <c r="R159" s="92"/>
      <c r="S159" s="92"/>
      <c r="T159" s="92"/>
      <c r="U159" s="92"/>
      <c r="V159" s="52"/>
      <c r="W159" s="52"/>
      <c r="X159" s="52"/>
      <c r="Y159" s="52"/>
      <c r="Z159" s="51"/>
      <c r="AA159" s="77"/>
      <c r="AB159" s="77"/>
      <c r="AC159" s="78"/>
      <c r="AD159" s="85" t="s">
        <v>1018</v>
      </c>
      <c r="AE159" s="85">
        <v>1628</v>
      </c>
      <c r="AF159" s="85">
        <v>489</v>
      </c>
      <c r="AG159" s="85">
        <v>29219</v>
      </c>
      <c r="AH159" s="85">
        <v>12058</v>
      </c>
      <c r="AI159" s="85"/>
      <c r="AJ159" s="85" t="s">
        <v>1181</v>
      </c>
      <c r="AK159" s="85" t="s">
        <v>1203</v>
      </c>
      <c r="AL159" s="85"/>
      <c r="AM159" s="85"/>
      <c r="AN159" s="87">
        <v>42164.170659722222</v>
      </c>
      <c r="AO159" s="85"/>
      <c r="AP159" s="85" t="b">
        <v>1</v>
      </c>
      <c r="AQ159" s="85" t="b">
        <v>0</v>
      </c>
      <c r="AR159" s="85" t="b">
        <v>0</v>
      </c>
      <c r="AS159" s="85"/>
      <c r="AT159" s="85">
        <v>2</v>
      </c>
      <c r="AU159" s="88" t="s">
        <v>1461</v>
      </c>
      <c r="AV159" s="85" t="b">
        <v>0</v>
      </c>
      <c r="AW159" s="85" t="s">
        <v>1488</v>
      </c>
      <c r="AX159" s="88" t="s">
        <v>1664</v>
      </c>
      <c r="AY159" s="85" t="s">
        <v>66</v>
      </c>
      <c r="AZ159" s="2"/>
      <c r="BA159" s="3"/>
      <c r="BB159" s="3"/>
      <c r="BC159" s="3"/>
      <c r="BD159" s="3"/>
    </row>
    <row r="160" spans="1:56" x14ac:dyDescent="0.3">
      <c r="A160" s="70" t="s">
        <v>387</v>
      </c>
      <c r="B160" s="71"/>
      <c r="C160" s="71"/>
      <c r="D160" s="72"/>
      <c r="E160" s="117"/>
      <c r="F160" s="108" t="s">
        <v>608</v>
      </c>
      <c r="G160" s="118"/>
      <c r="H160" s="75"/>
      <c r="I160" s="76"/>
      <c r="J160" s="119"/>
      <c r="K160" s="75" t="s">
        <v>4059</v>
      </c>
      <c r="L160" s="120"/>
      <c r="M160" s="80"/>
      <c r="N160" s="80"/>
      <c r="O160" s="81"/>
      <c r="P160" s="82"/>
      <c r="Q160" s="82"/>
      <c r="R160" s="92"/>
      <c r="S160" s="92"/>
      <c r="T160" s="92"/>
      <c r="U160" s="92"/>
      <c r="V160" s="52"/>
      <c r="W160" s="52"/>
      <c r="X160" s="52"/>
      <c r="Y160" s="52"/>
      <c r="Z160" s="51"/>
      <c r="AA160" s="77"/>
      <c r="AB160" s="77"/>
      <c r="AC160" s="78"/>
      <c r="AD160" s="85" t="s">
        <v>1029</v>
      </c>
      <c r="AE160" s="85">
        <v>2688</v>
      </c>
      <c r="AF160" s="85">
        <v>2909</v>
      </c>
      <c r="AG160" s="85">
        <v>92638</v>
      </c>
      <c r="AH160" s="85">
        <v>88374</v>
      </c>
      <c r="AI160" s="85"/>
      <c r="AJ160" s="85" t="s">
        <v>1191</v>
      </c>
      <c r="AK160" s="85" t="s">
        <v>1206</v>
      </c>
      <c r="AL160" s="85"/>
      <c r="AM160" s="85"/>
      <c r="AN160" s="87">
        <v>41504.808657407404</v>
      </c>
      <c r="AO160" s="88" t="s">
        <v>1449</v>
      </c>
      <c r="AP160" s="85" t="b">
        <v>0</v>
      </c>
      <c r="AQ160" s="85" t="b">
        <v>0</v>
      </c>
      <c r="AR160" s="85" t="b">
        <v>0</v>
      </c>
      <c r="AS160" s="85"/>
      <c r="AT160" s="85">
        <v>3</v>
      </c>
      <c r="AU160" s="88" t="s">
        <v>1468</v>
      </c>
      <c r="AV160" s="85" t="b">
        <v>0</v>
      </c>
      <c r="AW160" s="85" t="s">
        <v>1488</v>
      </c>
      <c r="AX160" s="88" t="s">
        <v>1675</v>
      </c>
      <c r="AY160" s="85" t="s">
        <v>66</v>
      </c>
      <c r="AZ160" s="2"/>
      <c r="BA160" s="3"/>
      <c r="BB160" s="3"/>
      <c r="BC160" s="3"/>
      <c r="BD160" s="3"/>
    </row>
    <row r="161" spans="1:56" x14ac:dyDescent="0.3">
      <c r="A161" s="70" t="s">
        <v>395</v>
      </c>
      <c r="B161" s="71"/>
      <c r="C161" s="71"/>
      <c r="D161" s="72"/>
      <c r="E161" s="117"/>
      <c r="F161" s="108" t="s">
        <v>616</v>
      </c>
      <c r="G161" s="118"/>
      <c r="H161" s="75"/>
      <c r="I161" s="76"/>
      <c r="J161" s="119"/>
      <c r="K161" s="75" t="s">
        <v>4060</v>
      </c>
      <c r="L161" s="120"/>
      <c r="M161" s="80"/>
      <c r="N161" s="80"/>
      <c r="O161" s="81"/>
      <c r="P161" s="82"/>
      <c r="Q161" s="82"/>
      <c r="R161" s="92"/>
      <c r="S161" s="92"/>
      <c r="T161" s="92"/>
      <c r="U161" s="92"/>
      <c r="V161" s="52"/>
      <c r="W161" s="52"/>
      <c r="X161" s="52"/>
      <c r="Y161" s="52"/>
      <c r="Z161" s="51"/>
      <c r="AA161" s="77"/>
      <c r="AB161" s="77"/>
      <c r="AC161" s="78"/>
      <c r="AD161" s="85" t="s">
        <v>1034</v>
      </c>
      <c r="AE161" s="85">
        <v>237</v>
      </c>
      <c r="AF161" s="85">
        <v>200</v>
      </c>
      <c r="AG161" s="85">
        <v>6806</v>
      </c>
      <c r="AH161" s="85">
        <v>4505</v>
      </c>
      <c r="AI161" s="85"/>
      <c r="AJ161" s="85" t="s">
        <v>1196</v>
      </c>
      <c r="AK161" s="85" t="s">
        <v>797</v>
      </c>
      <c r="AL161" s="85"/>
      <c r="AM161" s="85"/>
      <c r="AN161" s="87">
        <v>41077.554467592592</v>
      </c>
      <c r="AO161" s="88" t="s">
        <v>1454</v>
      </c>
      <c r="AP161" s="85" t="b">
        <v>1</v>
      </c>
      <c r="AQ161" s="85" t="b">
        <v>0</v>
      </c>
      <c r="AR161" s="85" t="b">
        <v>1</v>
      </c>
      <c r="AS161" s="85"/>
      <c r="AT161" s="85">
        <v>0</v>
      </c>
      <c r="AU161" s="88" t="s">
        <v>1461</v>
      </c>
      <c r="AV161" s="85" t="b">
        <v>0</v>
      </c>
      <c r="AW161" s="85" t="s">
        <v>1488</v>
      </c>
      <c r="AX161" s="88" t="s">
        <v>1681</v>
      </c>
      <c r="AY161" s="85" t="s">
        <v>66</v>
      </c>
      <c r="AZ161" s="2"/>
      <c r="BA161" s="3"/>
      <c r="BB161" s="3"/>
      <c r="BC161" s="3"/>
      <c r="BD161" s="3"/>
    </row>
    <row r="162" spans="1:56" x14ac:dyDescent="0.3">
      <c r="A162" s="70" t="s">
        <v>412</v>
      </c>
      <c r="B162" s="71"/>
      <c r="C162" s="71"/>
      <c r="D162" s="72"/>
      <c r="E162" s="117"/>
      <c r="F162" s="108" t="s">
        <v>1480</v>
      </c>
      <c r="G162" s="118"/>
      <c r="H162" s="75"/>
      <c r="I162" s="76"/>
      <c r="J162" s="119"/>
      <c r="K162" s="75" t="s">
        <v>1690</v>
      </c>
      <c r="L162" s="120"/>
      <c r="M162" s="80"/>
      <c r="N162" s="80"/>
      <c r="O162" s="81"/>
      <c r="P162" s="82"/>
      <c r="Q162" s="82"/>
      <c r="R162" s="92"/>
      <c r="S162" s="92"/>
      <c r="T162" s="92"/>
      <c r="U162" s="92"/>
      <c r="V162" s="52"/>
      <c r="W162" s="52"/>
      <c r="X162" s="52"/>
      <c r="Y162" s="52"/>
      <c r="Z162" s="51"/>
      <c r="AA162" s="77"/>
      <c r="AB162" s="77"/>
      <c r="AC162" s="78"/>
      <c r="AD162" s="85" t="s">
        <v>844</v>
      </c>
      <c r="AE162" s="85">
        <v>201</v>
      </c>
      <c r="AF162" s="85">
        <v>327771</v>
      </c>
      <c r="AG162" s="85">
        <v>21123</v>
      </c>
      <c r="AH162" s="85">
        <v>2846</v>
      </c>
      <c r="AI162" s="85"/>
      <c r="AJ162" s="85" t="s">
        <v>1043</v>
      </c>
      <c r="AK162" s="85" t="s">
        <v>803</v>
      </c>
      <c r="AL162" s="88" t="s">
        <v>1270</v>
      </c>
      <c r="AM162" s="85"/>
      <c r="AN162" s="87">
        <v>40231.492152777777</v>
      </c>
      <c r="AO162" s="88" t="s">
        <v>1295</v>
      </c>
      <c r="AP162" s="85" t="b">
        <v>0</v>
      </c>
      <c r="AQ162" s="85" t="b">
        <v>0</v>
      </c>
      <c r="AR162" s="85" t="b">
        <v>1</v>
      </c>
      <c r="AS162" s="85"/>
      <c r="AT162" s="85">
        <v>695</v>
      </c>
      <c r="AU162" s="88" t="s">
        <v>1461</v>
      </c>
      <c r="AV162" s="85" t="b">
        <v>1</v>
      </c>
      <c r="AW162" s="85" t="s">
        <v>1488</v>
      </c>
      <c r="AX162" s="88" t="s">
        <v>1490</v>
      </c>
      <c r="AY162" s="85" t="s">
        <v>65</v>
      </c>
      <c r="AZ162" s="2"/>
      <c r="BA162" s="3"/>
      <c r="BB162" s="3"/>
      <c r="BC162" s="3"/>
      <c r="BD162" s="3"/>
    </row>
    <row r="163" spans="1:56" x14ac:dyDescent="0.3">
      <c r="A163" s="70" t="s">
        <v>231</v>
      </c>
      <c r="B163" s="71"/>
      <c r="C163" s="71"/>
      <c r="D163" s="72"/>
      <c r="E163" s="117"/>
      <c r="F163" s="108" t="s">
        <v>460</v>
      </c>
      <c r="G163" s="118"/>
      <c r="H163" s="75"/>
      <c r="I163" s="76"/>
      <c r="J163" s="119"/>
      <c r="K163" s="75" t="s">
        <v>4061</v>
      </c>
      <c r="L163" s="120"/>
      <c r="M163" s="80"/>
      <c r="N163" s="80"/>
      <c r="O163" s="81"/>
      <c r="P163" s="82"/>
      <c r="Q163" s="82"/>
      <c r="R163" s="92"/>
      <c r="S163" s="92"/>
      <c r="T163" s="92"/>
      <c r="U163" s="92"/>
      <c r="V163" s="52"/>
      <c r="W163" s="52"/>
      <c r="X163" s="52"/>
      <c r="Y163" s="52"/>
      <c r="Z163" s="51"/>
      <c r="AA163" s="77"/>
      <c r="AB163" s="77"/>
      <c r="AC163" s="78"/>
      <c r="AD163" s="85" t="s">
        <v>873</v>
      </c>
      <c r="AE163" s="85">
        <v>184</v>
      </c>
      <c r="AF163" s="85">
        <v>162</v>
      </c>
      <c r="AG163" s="85">
        <v>11622</v>
      </c>
      <c r="AH163" s="85">
        <v>595</v>
      </c>
      <c r="AI163" s="85"/>
      <c r="AJ163" s="85" t="s">
        <v>1064</v>
      </c>
      <c r="AK163" s="85" t="s">
        <v>1215</v>
      </c>
      <c r="AL163" s="85"/>
      <c r="AM163" s="85"/>
      <c r="AN163" s="87">
        <v>40749.40221064815</v>
      </c>
      <c r="AO163" s="88" t="s">
        <v>1313</v>
      </c>
      <c r="AP163" s="85" t="b">
        <v>0</v>
      </c>
      <c r="AQ163" s="85" t="b">
        <v>0</v>
      </c>
      <c r="AR163" s="85" t="b">
        <v>1</v>
      </c>
      <c r="AS163" s="85"/>
      <c r="AT163" s="85">
        <v>0</v>
      </c>
      <c r="AU163" s="88" t="s">
        <v>1467</v>
      </c>
      <c r="AV163" s="85" t="b">
        <v>0</v>
      </c>
      <c r="AW163" s="85" t="s">
        <v>1488</v>
      </c>
      <c r="AX163" s="88" t="s">
        <v>1512</v>
      </c>
      <c r="AY163" s="85" t="s">
        <v>66</v>
      </c>
      <c r="AZ163" s="2"/>
      <c r="BA163" s="3"/>
      <c r="BB163" s="3"/>
      <c r="BC163" s="3"/>
      <c r="BD163" s="3"/>
    </row>
    <row r="164" spans="1:56" x14ac:dyDescent="0.3">
      <c r="A164" s="70" t="s">
        <v>383</v>
      </c>
      <c r="B164" s="71"/>
      <c r="C164" s="71"/>
      <c r="D164" s="72"/>
      <c r="E164" s="117"/>
      <c r="F164" s="108" t="s">
        <v>604</v>
      </c>
      <c r="G164" s="118"/>
      <c r="H164" s="75"/>
      <c r="I164" s="76"/>
      <c r="J164" s="119"/>
      <c r="K164" s="75" t="s">
        <v>4062</v>
      </c>
      <c r="L164" s="120"/>
      <c r="M164" s="80"/>
      <c r="N164" s="80"/>
      <c r="O164" s="81"/>
      <c r="P164" s="82"/>
      <c r="Q164" s="82"/>
      <c r="R164" s="92"/>
      <c r="S164" s="92"/>
      <c r="T164" s="92"/>
      <c r="U164" s="92"/>
      <c r="V164" s="52"/>
      <c r="W164" s="52"/>
      <c r="X164" s="52"/>
      <c r="Y164" s="52"/>
      <c r="Z164" s="51"/>
      <c r="AA164" s="77"/>
      <c r="AB164" s="77"/>
      <c r="AC164" s="78"/>
      <c r="AD164" s="85" t="s">
        <v>1025</v>
      </c>
      <c r="AE164" s="85">
        <v>76</v>
      </c>
      <c r="AF164" s="85">
        <v>42</v>
      </c>
      <c r="AG164" s="85">
        <v>1187</v>
      </c>
      <c r="AH164" s="85">
        <v>206</v>
      </c>
      <c r="AI164" s="85"/>
      <c r="AJ164" s="85" t="s">
        <v>1187</v>
      </c>
      <c r="AK164" s="85" t="s">
        <v>1209</v>
      </c>
      <c r="AL164" s="85"/>
      <c r="AM164" s="85"/>
      <c r="AN164" s="87">
        <v>43723.205347222225</v>
      </c>
      <c r="AO164" s="88" t="s">
        <v>1445</v>
      </c>
      <c r="AP164" s="85" t="b">
        <v>1</v>
      </c>
      <c r="AQ164" s="85" t="b">
        <v>0</v>
      </c>
      <c r="AR164" s="85" t="b">
        <v>0</v>
      </c>
      <c r="AS164" s="85"/>
      <c r="AT164" s="85">
        <v>0</v>
      </c>
      <c r="AU164" s="85"/>
      <c r="AV164" s="85" t="b">
        <v>0</v>
      </c>
      <c r="AW164" s="85" t="s">
        <v>1488</v>
      </c>
      <c r="AX164" s="88" t="s">
        <v>1671</v>
      </c>
      <c r="AY164" s="85" t="s">
        <v>66</v>
      </c>
      <c r="AZ164" s="2"/>
      <c r="BA164" s="3"/>
      <c r="BB164" s="3"/>
      <c r="BC164" s="3"/>
      <c r="BD164" s="3"/>
    </row>
    <row r="165" spans="1:56" x14ac:dyDescent="0.3">
      <c r="A165" s="70" t="s">
        <v>1845</v>
      </c>
      <c r="B165" s="71"/>
      <c r="C165" s="71"/>
      <c r="D165" s="72"/>
      <c r="E165" s="117"/>
      <c r="F165" s="108" t="s">
        <v>2106</v>
      </c>
      <c r="G165" s="118"/>
      <c r="H165" s="75"/>
      <c r="I165" s="76"/>
      <c r="J165" s="119"/>
      <c r="K165" s="75" t="s">
        <v>4063</v>
      </c>
      <c r="L165" s="120"/>
      <c r="M165" s="80"/>
      <c r="N165" s="80"/>
      <c r="O165" s="81"/>
      <c r="P165" s="82"/>
      <c r="Q165" s="82"/>
      <c r="R165" s="92"/>
      <c r="S165" s="92"/>
      <c r="T165" s="92"/>
      <c r="U165" s="92"/>
      <c r="V165" s="52"/>
      <c r="W165" s="52"/>
      <c r="X165" s="52"/>
      <c r="Y165" s="52"/>
      <c r="Z165" s="51"/>
      <c r="AA165" s="77"/>
      <c r="AB165" s="77"/>
      <c r="AC165" s="78"/>
      <c r="AD165" s="85" t="s">
        <v>3340</v>
      </c>
      <c r="AE165" s="85">
        <v>215</v>
      </c>
      <c r="AF165" s="85">
        <v>1326</v>
      </c>
      <c r="AG165" s="85">
        <v>2192</v>
      </c>
      <c r="AH165" s="85">
        <v>123</v>
      </c>
      <c r="AI165" s="85"/>
      <c r="AJ165" s="85" t="s">
        <v>3483</v>
      </c>
      <c r="AK165" s="85" t="s">
        <v>3575</v>
      </c>
      <c r="AL165" s="85"/>
      <c r="AM165" s="85"/>
      <c r="AN165" s="87">
        <v>40754.664317129631</v>
      </c>
      <c r="AO165" s="88" t="s">
        <v>3661</v>
      </c>
      <c r="AP165" s="85" t="b">
        <v>1</v>
      </c>
      <c r="AQ165" s="85" t="b">
        <v>0</v>
      </c>
      <c r="AR165" s="85" t="b">
        <v>1</v>
      </c>
      <c r="AS165" s="85"/>
      <c r="AT165" s="85">
        <v>7</v>
      </c>
      <c r="AU165" s="88" t="s">
        <v>1461</v>
      </c>
      <c r="AV165" s="85" t="b">
        <v>0</v>
      </c>
      <c r="AW165" s="85" t="s">
        <v>1488</v>
      </c>
      <c r="AX165" s="88" t="s">
        <v>3810</v>
      </c>
      <c r="AY165" s="85" t="s">
        <v>66</v>
      </c>
      <c r="AZ165" s="2"/>
      <c r="BA165" s="3"/>
      <c r="BB165" s="3"/>
      <c r="BC165" s="3"/>
      <c r="BD165" s="3"/>
    </row>
    <row r="166" spans="1:56" x14ac:dyDescent="0.3">
      <c r="A166" s="70" t="s">
        <v>1771</v>
      </c>
      <c r="B166" s="71"/>
      <c r="C166" s="71"/>
      <c r="D166" s="72"/>
      <c r="E166" s="117"/>
      <c r="F166" s="108" t="s">
        <v>2038</v>
      </c>
      <c r="G166" s="118"/>
      <c r="H166" s="75"/>
      <c r="I166" s="76"/>
      <c r="J166" s="119"/>
      <c r="K166" s="75" t="s">
        <v>4064</v>
      </c>
      <c r="L166" s="120"/>
      <c r="M166" s="80"/>
      <c r="N166" s="80"/>
      <c r="O166" s="81"/>
      <c r="P166" s="82"/>
      <c r="Q166" s="82"/>
      <c r="R166" s="92"/>
      <c r="S166" s="92"/>
      <c r="T166" s="92"/>
      <c r="U166" s="92"/>
      <c r="V166" s="52"/>
      <c r="W166" s="52"/>
      <c r="X166" s="52"/>
      <c r="Y166" s="52"/>
      <c r="Z166" s="51"/>
      <c r="AA166" s="77"/>
      <c r="AB166" s="77"/>
      <c r="AC166" s="78"/>
      <c r="AD166" s="85" t="s">
        <v>3341</v>
      </c>
      <c r="AE166" s="85">
        <v>100</v>
      </c>
      <c r="AF166" s="85">
        <v>29</v>
      </c>
      <c r="AG166" s="85">
        <v>650</v>
      </c>
      <c r="AH166" s="85">
        <v>598</v>
      </c>
      <c r="AI166" s="85"/>
      <c r="AJ166" s="85" t="s">
        <v>3484</v>
      </c>
      <c r="AK166" s="85" t="s">
        <v>797</v>
      </c>
      <c r="AL166" s="85"/>
      <c r="AM166" s="85"/>
      <c r="AN166" s="87">
        <v>43320.521273148152</v>
      </c>
      <c r="AO166" s="88" t="s">
        <v>3662</v>
      </c>
      <c r="AP166" s="85" t="b">
        <v>1</v>
      </c>
      <c r="AQ166" s="85" t="b">
        <v>0</v>
      </c>
      <c r="AR166" s="85" t="b">
        <v>0</v>
      </c>
      <c r="AS166" s="85"/>
      <c r="AT166" s="85">
        <v>0</v>
      </c>
      <c r="AU166" s="85"/>
      <c r="AV166" s="85" t="b">
        <v>0</v>
      </c>
      <c r="AW166" s="85" t="s">
        <v>1488</v>
      </c>
      <c r="AX166" s="88" t="s">
        <v>3811</v>
      </c>
      <c r="AY166" s="85" t="s">
        <v>66</v>
      </c>
      <c r="AZ166" s="2"/>
      <c r="BA166" s="3"/>
      <c r="BB166" s="3"/>
      <c r="BC166" s="3"/>
      <c r="BD166" s="3"/>
    </row>
    <row r="167" spans="1:56" x14ac:dyDescent="0.3">
      <c r="A167" s="70" t="s">
        <v>389</v>
      </c>
      <c r="B167" s="71"/>
      <c r="C167" s="71"/>
      <c r="D167" s="72"/>
      <c r="E167" s="117"/>
      <c r="F167" s="108" t="s">
        <v>610</v>
      </c>
      <c r="G167" s="118"/>
      <c r="H167" s="75"/>
      <c r="I167" s="76"/>
      <c r="J167" s="119"/>
      <c r="K167" s="75" t="s">
        <v>4065</v>
      </c>
      <c r="L167" s="120"/>
      <c r="M167" s="80"/>
      <c r="N167" s="80"/>
      <c r="O167" s="81"/>
      <c r="P167" s="82"/>
      <c r="Q167" s="82"/>
      <c r="R167" s="92"/>
      <c r="S167" s="92"/>
      <c r="T167" s="92"/>
      <c r="U167" s="92"/>
      <c r="V167" s="52"/>
      <c r="W167" s="52"/>
      <c r="X167" s="52"/>
      <c r="Y167" s="52"/>
      <c r="Z167" s="51"/>
      <c r="AA167" s="77"/>
      <c r="AB167" s="77"/>
      <c r="AC167" s="78"/>
      <c r="AD167" s="85" t="s">
        <v>1031</v>
      </c>
      <c r="AE167" s="85">
        <v>268</v>
      </c>
      <c r="AF167" s="85">
        <v>797</v>
      </c>
      <c r="AG167" s="85">
        <v>22069</v>
      </c>
      <c r="AH167" s="85">
        <v>1623</v>
      </c>
      <c r="AI167" s="85"/>
      <c r="AJ167" s="85"/>
      <c r="AK167" s="85" t="s">
        <v>1266</v>
      </c>
      <c r="AL167" s="85"/>
      <c r="AM167" s="85"/>
      <c r="AN167" s="87">
        <v>40829.43105324074</v>
      </c>
      <c r="AO167" s="85"/>
      <c r="AP167" s="85" t="b">
        <v>1</v>
      </c>
      <c r="AQ167" s="85" t="b">
        <v>0</v>
      </c>
      <c r="AR167" s="85" t="b">
        <v>1</v>
      </c>
      <c r="AS167" s="85"/>
      <c r="AT167" s="85">
        <v>2</v>
      </c>
      <c r="AU167" s="88" t="s">
        <v>1461</v>
      </c>
      <c r="AV167" s="85" t="b">
        <v>0</v>
      </c>
      <c r="AW167" s="85" t="s">
        <v>1488</v>
      </c>
      <c r="AX167" s="88" t="s">
        <v>1677</v>
      </c>
      <c r="AY167" s="85" t="s">
        <v>66</v>
      </c>
      <c r="AZ167" s="2"/>
      <c r="BA167" s="3"/>
      <c r="BB167" s="3"/>
      <c r="BC167" s="3"/>
      <c r="BD167" s="3"/>
    </row>
    <row r="168" spans="1:56" x14ac:dyDescent="0.3">
      <c r="A168" s="70" t="s">
        <v>1772</v>
      </c>
      <c r="B168" s="71"/>
      <c r="C168" s="71"/>
      <c r="D168" s="72"/>
      <c r="E168" s="117"/>
      <c r="F168" s="108" t="s">
        <v>2039</v>
      </c>
      <c r="G168" s="118"/>
      <c r="H168" s="75"/>
      <c r="I168" s="76"/>
      <c r="J168" s="119"/>
      <c r="K168" s="75" t="s">
        <v>4066</v>
      </c>
      <c r="L168" s="120"/>
      <c r="M168" s="80"/>
      <c r="N168" s="80"/>
      <c r="O168" s="81"/>
      <c r="P168" s="82"/>
      <c r="Q168" s="82"/>
      <c r="R168" s="92"/>
      <c r="S168" s="92"/>
      <c r="T168" s="92"/>
      <c r="U168" s="92"/>
      <c r="V168" s="52"/>
      <c r="W168" s="52"/>
      <c r="X168" s="52"/>
      <c r="Y168" s="52"/>
      <c r="Z168" s="51"/>
      <c r="AA168" s="77"/>
      <c r="AB168" s="77"/>
      <c r="AC168" s="78"/>
      <c r="AD168" s="85" t="s">
        <v>970</v>
      </c>
      <c r="AE168" s="85">
        <v>127</v>
      </c>
      <c r="AF168" s="85">
        <v>30</v>
      </c>
      <c r="AG168" s="85">
        <v>194</v>
      </c>
      <c r="AH168" s="85">
        <v>8</v>
      </c>
      <c r="AI168" s="85"/>
      <c r="AJ168" s="85"/>
      <c r="AK168" s="85" t="s">
        <v>1203</v>
      </c>
      <c r="AL168" s="85"/>
      <c r="AM168" s="85"/>
      <c r="AN168" s="87">
        <v>43784.926377314812</v>
      </c>
      <c r="AO168" s="88" t="s">
        <v>3663</v>
      </c>
      <c r="AP168" s="85" t="b">
        <v>1</v>
      </c>
      <c r="AQ168" s="85" t="b">
        <v>0</v>
      </c>
      <c r="AR168" s="85" t="b">
        <v>0</v>
      </c>
      <c r="AS168" s="85"/>
      <c r="AT168" s="85">
        <v>0</v>
      </c>
      <c r="AU168" s="85"/>
      <c r="AV168" s="85" t="b">
        <v>0</v>
      </c>
      <c r="AW168" s="85" t="s">
        <v>1488</v>
      </c>
      <c r="AX168" s="88" t="s">
        <v>3812</v>
      </c>
      <c r="AY168" s="85" t="s">
        <v>66</v>
      </c>
      <c r="AZ168" s="2"/>
      <c r="BA168" s="3"/>
      <c r="BB168" s="3"/>
      <c r="BC168" s="3"/>
      <c r="BD168" s="3"/>
    </row>
    <row r="169" spans="1:56" x14ac:dyDescent="0.3">
      <c r="A169" s="70" t="s">
        <v>1773</v>
      </c>
      <c r="B169" s="71"/>
      <c r="C169" s="71"/>
      <c r="D169" s="72"/>
      <c r="E169" s="117"/>
      <c r="F169" s="108" t="s">
        <v>2040</v>
      </c>
      <c r="G169" s="118"/>
      <c r="H169" s="75"/>
      <c r="I169" s="76"/>
      <c r="J169" s="119"/>
      <c r="K169" s="75" t="s">
        <v>4067</v>
      </c>
      <c r="L169" s="120"/>
      <c r="M169" s="80"/>
      <c r="N169" s="80"/>
      <c r="O169" s="81"/>
      <c r="P169" s="82"/>
      <c r="Q169" s="82"/>
      <c r="R169" s="92"/>
      <c r="S169" s="92"/>
      <c r="T169" s="92"/>
      <c r="U169" s="92"/>
      <c r="V169" s="52"/>
      <c r="W169" s="52"/>
      <c r="X169" s="52"/>
      <c r="Y169" s="52"/>
      <c r="Z169" s="51"/>
      <c r="AA169" s="77"/>
      <c r="AB169" s="77"/>
      <c r="AC169" s="78"/>
      <c r="AD169" s="85" t="s">
        <v>3342</v>
      </c>
      <c r="AE169" s="85">
        <v>1160</v>
      </c>
      <c r="AF169" s="85">
        <v>1882</v>
      </c>
      <c r="AG169" s="85">
        <v>22991</v>
      </c>
      <c r="AH169" s="85">
        <v>5282</v>
      </c>
      <c r="AI169" s="85"/>
      <c r="AJ169" s="85" t="s">
        <v>3485</v>
      </c>
      <c r="AK169" s="85"/>
      <c r="AL169" s="85"/>
      <c r="AM169" s="85"/>
      <c r="AN169" s="87">
        <v>41081.515416666669</v>
      </c>
      <c r="AO169" s="88" t="s">
        <v>3664</v>
      </c>
      <c r="AP169" s="85" t="b">
        <v>1</v>
      </c>
      <c r="AQ169" s="85" t="b">
        <v>0</v>
      </c>
      <c r="AR169" s="85" t="b">
        <v>0</v>
      </c>
      <c r="AS169" s="85"/>
      <c r="AT169" s="85">
        <v>5</v>
      </c>
      <c r="AU169" s="88" t="s">
        <v>1461</v>
      </c>
      <c r="AV169" s="85" t="b">
        <v>0</v>
      </c>
      <c r="AW169" s="85" t="s">
        <v>1488</v>
      </c>
      <c r="AX169" s="88" t="s">
        <v>3813</v>
      </c>
      <c r="AY169" s="85" t="s">
        <v>66</v>
      </c>
      <c r="AZ169" s="2"/>
      <c r="BA169" s="3"/>
      <c r="BB169" s="3"/>
      <c r="BC169" s="3"/>
      <c r="BD169" s="3"/>
    </row>
    <row r="170" spans="1:56" x14ac:dyDescent="0.3">
      <c r="A170" s="70" t="s">
        <v>401</v>
      </c>
      <c r="B170" s="71"/>
      <c r="C170" s="71"/>
      <c r="D170" s="72"/>
      <c r="E170" s="117"/>
      <c r="F170" s="108" t="s">
        <v>622</v>
      </c>
      <c r="G170" s="118"/>
      <c r="H170" s="75"/>
      <c r="I170" s="76"/>
      <c r="J170" s="119"/>
      <c r="K170" s="75" t="s">
        <v>4068</v>
      </c>
      <c r="L170" s="120"/>
      <c r="M170" s="80"/>
      <c r="N170" s="80"/>
      <c r="O170" s="81"/>
      <c r="P170" s="82"/>
      <c r="Q170" s="82"/>
      <c r="R170" s="92"/>
      <c r="S170" s="92"/>
      <c r="T170" s="92"/>
      <c r="U170" s="92"/>
      <c r="V170" s="52"/>
      <c r="W170" s="52"/>
      <c r="X170" s="52"/>
      <c r="Y170" s="52"/>
      <c r="Z170" s="51"/>
      <c r="AA170" s="77"/>
      <c r="AB170" s="77"/>
      <c r="AC170" s="78"/>
      <c r="AD170" s="85" t="s">
        <v>1038</v>
      </c>
      <c r="AE170" s="85">
        <v>1394</v>
      </c>
      <c r="AF170" s="85">
        <v>26806</v>
      </c>
      <c r="AG170" s="85">
        <v>9329</v>
      </c>
      <c r="AH170" s="85">
        <v>928</v>
      </c>
      <c r="AI170" s="85"/>
      <c r="AJ170" s="85"/>
      <c r="AK170" s="85" t="s">
        <v>1268</v>
      </c>
      <c r="AL170" s="85"/>
      <c r="AM170" s="85"/>
      <c r="AN170" s="87">
        <v>40310.309884259259</v>
      </c>
      <c r="AO170" s="88" t="s">
        <v>1458</v>
      </c>
      <c r="AP170" s="85" t="b">
        <v>0</v>
      </c>
      <c r="AQ170" s="85" t="b">
        <v>0</v>
      </c>
      <c r="AR170" s="85" t="b">
        <v>1</v>
      </c>
      <c r="AS170" s="85"/>
      <c r="AT170" s="85">
        <v>53</v>
      </c>
      <c r="AU170" s="88" t="s">
        <v>1471</v>
      </c>
      <c r="AV170" s="85" t="b">
        <v>1</v>
      </c>
      <c r="AW170" s="85" t="s">
        <v>1488</v>
      </c>
      <c r="AX170" s="88" t="s">
        <v>1685</v>
      </c>
      <c r="AY170" s="85" t="s">
        <v>66</v>
      </c>
      <c r="AZ170" s="2"/>
      <c r="BA170" s="3"/>
      <c r="BB170" s="3"/>
      <c r="BC170" s="3"/>
      <c r="BD170" s="3"/>
    </row>
    <row r="171" spans="1:56" x14ac:dyDescent="0.3">
      <c r="A171" s="70" t="s">
        <v>396</v>
      </c>
      <c r="B171" s="71"/>
      <c r="C171" s="71"/>
      <c r="D171" s="72"/>
      <c r="E171" s="117"/>
      <c r="F171" s="108" t="s">
        <v>617</v>
      </c>
      <c r="G171" s="118"/>
      <c r="H171" s="75"/>
      <c r="I171" s="76"/>
      <c r="J171" s="119"/>
      <c r="K171" s="75" t="s">
        <v>4069</v>
      </c>
      <c r="L171" s="120"/>
      <c r="M171" s="80"/>
      <c r="N171" s="80"/>
      <c r="O171" s="81"/>
      <c r="P171" s="82"/>
      <c r="Q171" s="82"/>
      <c r="R171" s="92"/>
      <c r="S171" s="92"/>
      <c r="T171" s="92"/>
      <c r="U171" s="92"/>
      <c r="V171" s="52"/>
      <c r="W171" s="52"/>
      <c r="X171" s="52"/>
      <c r="Y171" s="52"/>
      <c r="Z171" s="51"/>
      <c r="AA171" s="77"/>
      <c r="AB171" s="77"/>
      <c r="AC171" s="78"/>
      <c r="AD171" s="85" t="s">
        <v>1035</v>
      </c>
      <c r="AE171" s="85">
        <v>2902</v>
      </c>
      <c r="AF171" s="85">
        <v>81614</v>
      </c>
      <c r="AG171" s="85">
        <v>314117</v>
      </c>
      <c r="AH171" s="85">
        <v>7147</v>
      </c>
      <c r="AI171" s="85"/>
      <c r="AJ171" s="85" t="s">
        <v>1197</v>
      </c>
      <c r="AK171" s="85" t="s">
        <v>797</v>
      </c>
      <c r="AL171" s="88" t="s">
        <v>1293</v>
      </c>
      <c r="AM171" s="85"/>
      <c r="AN171" s="87">
        <v>40128.652511574073</v>
      </c>
      <c r="AO171" s="88" t="s">
        <v>1455</v>
      </c>
      <c r="AP171" s="85" t="b">
        <v>0</v>
      </c>
      <c r="AQ171" s="85" t="b">
        <v>0</v>
      </c>
      <c r="AR171" s="85" t="b">
        <v>1</v>
      </c>
      <c r="AS171" s="85"/>
      <c r="AT171" s="85">
        <v>232</v>
      </c>
      <c r="AU171" s="88" t="s">
        <v>1461</v>
      </c>
      <c r="AV171" s="85" t="b">
        <v>1</v>
      </c>
      <c r="AW171" s="85" t="s">
        <v>1488</v>
      </c>
      <c r="AX171" s="88" t="s">
        <v>1682</v>
      </c>
      <c r="AY171" s="85" t="s">
        <v>66</v>
      </c>
      <c r="AZ171" s="2"/>
      <c r="BA171" s="3"/>
      <c r="BB171" s="3"/>
      <c r="BC171" s="3"/>
      <c r="BD171" s="3"/>
    </row>
    <row r="172" spans="1:56" x14ac:dyDescent="0.3">
      <c r="A172" s="70" t="s">
        <v>394</v>
      </c>
      <c r="B172" s="71"/>
      <c r="C172" s="71"/>
      <c r="D172" s="72"/>
      <c r="E172" s="117"/>
      <c r="F172" s="108" t="s">
        <v>615</v>
      </c>
      <c r="G172" s="118"/>
      <c r="H172" s="75"/>
      <c r="I172" s="76"/>
      <c r="J172" s="119"/>
      <c r="K172" s="75" t="s">
        <v>1711</v>
      </c>
      <c r="L172" s="120"/>
      <c r="M172" s="80"/>
      <c r="N172" s="80"/>
      <c r="O172" s="81"/>
      <c r="P172" s="82"/>
      <c r="Q172" s="82"/>
      <c r="R172" s="92"/>
      <c r="S172" s="92"/>
      <c r="T172" s="92"/>
      <c r="U172" s="92"/>
      <c r="V172" s="52"/>
      <c r="W172" s="52"/>
      <c r="X172" s="52"/>
      <c r="Y172" s="52"/>
      <c r="Z172" s="51"/>
      <c r="AA172" s="77"/>
      <c r="AB172" s="77"/>
      <c r="AC172" s="78"/>
      <c r="AD172" s="85" t="s">
        <v>394</v>
      </c>
      <c r="AE172" s="85">
        <v>401</v>
      </c>
      <c r="AF172" s="85">
        <v>2602</v>
      </c>
      <c r="AG172" s="85">
        <v>37574</v>
      </c>
      <c r="AH172" s="85">
        <v>6296</v>
      </c>
      <c r="AI172" s="85"/>
      <c r="AJ172" s="85" t="s">
        <v>1195</v>
      </c>
      <c r="AK172" s="85" t="s">
        <v>436</v>
      </c>
      <c r="AL172" s="85"/>
      <c r="AM172" s="85"/>
      <c r="AN172" s="87">
        <v>41019.607789351852</v>
      </c>
      <c r="AO172" s="88" t="s">
        <v>1453</v>
      </c>
      <c r="AP172" s="85" t="b">
        <v>1</v>
      </c>
      <c r="AQ172" s="85" t="b">
        <v>0</v>
      </c>
      <c r="AR172" s="85" t="b">
        <v>0</v>
      </c>
      <c r="AS172" s="85"/>
      <c r="AT172" s="85">
        <v>2</v>
      </c>
      <c r="AU172" s="88" t="s">
        <v>1461</v>
      </c>
      <c r="AV172" s="85" t="b">
        <v>0</v>
      </c>
      <c r="AW172" s="85" t="s">
        <v>1488</v>
      </c>
      <c r="AX172" s="88" t="s">
        <v>1680</v>
      </c>
      <c r="AY172" s="85" t="s">
        <v>66</v>
      </c>
      <c r="AZ172" s="2"/>
      <c r="BA172" s="3"/>
      <c r="BB172" s="3"/>
      <c r="BC172" s="3"/>
      <c r="BD172" s="3"/>
    </row>
    <row r="173" spans="1:56" x14ac:dyDescent="0.3">
      <c r="A173" s="70" t="s">
        <v>1774</v>
      </c>
      <c r="B173" s="71"/>
      <c r="C173" s="71"/>
      <c r="D173" s="72"/>
      <c r="E173" s="117"/>
      <c r="F173" s="108" t="s">
        <v>2041</v>
      </c>
      <c r="G173" s="118"/>
      <c r="H173" s="75"/>
      <c r="I173" s="76"/>
      <c r="J173" s="119"/>
      <c r="K173" s="75" t="s">
        <v>4070</v>
      </c>
      <c r="L173" s="120"/>
      <c r="M173" s="80"/>
      <c r="N173" s="80"/>
      <c r="O173" s="81"/>
      <c r="P173" s="82"/>
      <c r="Q173" s="82"/>
      <c r="R173" s="92"/>
      <c r="S173" s="92"/>
      <c r="T173" s="92"/>
      <c r="U173" s="92"/>
      <c r="V173" s="52"/>
      <c r="W173" s="52"/>
      <c r="X173" s="52"/>
      <c r="Y173" s="52"/>
      <c r="Z173" s="51"/>
      <c r="AA173" s="77"/>
      <c r="AB173" s="77"/>
      <c r="AC173" s="78"/>
      <c r="AD173" s="85" t="s">
        <v>3343</v>
      </c>
      <c r="AE173" s="85">
        <v>819</v>
      </c>
      <c r="AF173" s="85">
        <v>340</v>
      </c>
      <c r="AG173" s="85">
        <v>10364</v>
      </c>
      <c r="AH173" s="85">
        <v>792</v>
      </c>
      <c r="AI173" s="85"/>
      <c r="AJ173" s="85" t="s">
        <v>3486</v>
      </c>
      <c r="AK173" s="85" t="s">
        <v>1210</v>
      </c>
      <c r="AL173" s="85"/>
      <c r="AM173" s="85"/>
      <c r="AN173" s="87">
        <v>41143.085509259261</v>
      </c>
      <c r="AO173" s="88" t="s">
        <v>3665</v>
      </c>
      <c r="AP173" s="85" t="b">
        <v>1</v>
      </c>
      <c r="AQ173" s="85" t="b">
        <v>0</v>
      </c>
      <c r="AR173" s="85" t="b">
        <v>0</v>
      </c>
      <c r="AS173" s="85"/>
      <c r="AT173" s="85">
        <v>0</v>
      </c>
      <c r="AU173" s="88" t="s">
        <v>1461</v>
      </c>
      <c r="AV173" s="85" t="b">
        <v>0</v>
      </c>
      <c r="AW173" s="85" t="s">
        <v>1488</v>
      </c>
      <c r="AX173" s="88" t="s">
        <v>3814</v>
      </c>
      <c r="AY173" s="85" t="s">
        <v>66</v>
      </c>
      <c r="AZ173" s="2"/>
      <c r="BA173" s="3"/>
      <c r="BB173" s="3"/>
      <c r="BC173" s="3"/>
      <c r="BD173" s="3"/>
    </row>
    <row r="174" spans="1:56" x14ac:dyDescent="0.3">
      <c r="A174" s="70" t="s">
        <v>1775</v>
      </c>
      <c r="B174" s="71"/>
      <c r="C174" s="71"/>
      <c r="D174" s="72"/>
      <c r="E174" s="117"/>
      <c r="F174" s="108" t="s">
        <v>2042</v>
      </c>
      <c r="G174" s="118"/>
      <c r="H174" s="75"/>
      <c r="I174" s="76"/>
      <c r="J174" s="119"/>
      <c r="K174" s="75" t="s">
        <v>4071</v>
      </c>
      <c r="L174" s="120"/>
      <c r="M174" s="80"/>
      <c r="N174" s="80"/>
      <c r="O174" s="81"/>
      <c r="P174" s="82"/>
      <c r="Q174" s="82"/>
      <c r="R174" s="92"/>
      <c r="S174" s="92"/>
      <c r="T174" s="92"/>
      <c r="U174" s="92"/>
      <c r="V174" s="52"/>
      <c r="W174" s="52"/>
      <c r="X174" s="52"/>
      <c r="Y174" s="52"/>
      <c r="Z174" s="51"/>
      <c r="AA174" s="77"/>
      <c r="AB174" s="77"/>
      <c r="AC174" s="78"/>
      <c r="AD174" s="85" t="s">
        <v>3344</v>
      </c>
      <c r="AE174" s="85">
        <v>17</v>
      </c>
      <c r="AF174" s="85">
        <v>0</v>
      </c>
      <c r="AG174" s="85">
        <v>39</v>
      </c>
      <c r="AH174" s="85">
        <v>9</v>
      </c>
      <c r="AI174" s="85"/>
      <c r="AJ174" s="85"/>
      <c r="AK174" s="85"/>
      <c r="AL174" s="85"/>
      <c r="AM174" s="85"/>
      <c r="AN174" s="87">
        <v>43856.28329861111</v>
      </c>
      <c r="AO174" s="85"/>
      <c r="AP174" s="85" t="b">
        <v>1</v>
      </c>
      <c r="AQ174" s="85" t="b">
        <v>0</v>
      </c>
      <c r="AR174" s="85" t="b">
        <v>0</v>
      </c>
      <c r="AS174" s="85"/>
      <c r="AT174" s="85">
        <v>0</v>
      </c>
      <c r="AU174" s="85"/>
      <c r="AV174" s="85" t="b">
        <v>0</v>
      </c>
      <c r="AW174" s="85" t="s">
        <v>1488</v>
      </c>
      <c r="AX174" s="88" t="s">
        <v>3815</v>
      </c>
      <c r="AY174" s="85" t="s">
        <v>66</v>
      </c>
      <c r="AZ174" s="2"/>
      <c r="BA174" s="3"/>
      <c r="BB174" s="3"/>
      <c r="BC174" s="3"/>
      <c r="BD174" s="3"/>
    </row>
    <row r="175" spans="1:56" x14ac:dyDescent="0.3">
      <c r="A175" s="70" t="s">
        <v>1776</v>
      </c>
      <c r="B175" s="71"/>
      <c r="C175" s="71"/>
      <c r="D175" s="72"/>
      <c r="E175" s="117"/>
      <c r="F175" s="108" t="s">
        <v>2043</v>
      </c>
      <c r="G175" s="118"/>
      <c r="H175" s="75"/>
      <c r="I175" s="76"/>
      <c r="J175" s="119"/>
      <c r="K175" s="75" t="s">
        <v>4072</v>
      </c>
      <c r="L175" s="120"/>
      <c r="M175" s="80"/>
      <c r="N175" s="80"/>
      <c r="O175" s="81"/>
      <c r="P175" s="82"/>
      <c r="Q175" s="82"/>
      <c r="R175" s="92"/>
      <c r="S175" s="92"/>
      <c r="T175" s="92"/>
      <c r="U175" s="92"/>
      <c r="V175" s="52"/>
      <c r="W175" s="52"/>
      <c r="X175" s="52"/>
      <c r="Y175" s="52"/>
      <c r="Z175" s="51"/>
      <c r="AA175" s="77"/>
      <c r="AB175" s="77"/>
      <c r="AC175" s="78"/>
      <c r="AD175" s="85" t="s">
        <v>3345</v>
      </c>
      <c r="AE175" s="85">
        <v>945</v>
      </c>
      <c r="AF175" s="85">
        <v>1112</v>
      </c>
      <c r="AG175" s="85">
        <v>38446</v>
      </c>
      <c r="AH175" s="85">
        <v>28095</v>
      </c>
      <c r="AI175" s="85"/>
      <c r="AJ175" s="85"/>
      <c r="AK175" s="85" t="s">
        <v>1202</v>
      </c>
      <c r="AL175" s="85"/>
      <c r="AM175" s="85"/>
      <c r="AN175" s="87">
        <v>40825.93408564815</v>
      </c>
      <c r="AO175" s="88" t="s">
        <v>3666</v>
      </c>
      <c r="AP175" s="85" t="b">
        <v>1</v>
      </c>
      <c r="AQ175" s="85" t="b">
        <v>0</v>
      </c>
      <c r="AR175" s="85" t="b">
        <v>0</v>
      </c>
      <c r="AS175" s="85"/>
      <c r="AT175" s="85">
        <v>2</v>
      </c>
      <c r="AU175" s="88" t="s">
        <v>1461</v>
      </c>
      <c r="AV175" s="85" t="b">
        <v>0</v>
      </c>
      <c r="AW175" s="85" t="s">
        <v>1488</v>
      </c>
      <c r="AX175" s="88" t="s">
        <v>3816</v>
      </c>
      <c r="AY175" s="85" t="s">
        <v>66</v>
      </c>
      <c r="AZ175" s="2"/>
      <c r="BA175" s="3"/>
      <c r="BB175" s="3"/>
      <c r="BC175" s="3"/>
      <c r="BD175" s="3"/>
    </row>
    <row r="176" spans="1:56" x14ac:dyDescent="0.3">
      <c r="A176" s="70" t="s">
        <v>397</v>
      </c>
      <c r="B176" s="71"/>
      <c r="C176" s="71"/>
      <c r="D176" s="72"/>
      <c r="E176" s="117"/>
      <c r="F176" s="108" t="s">
        <v>618</v>
      </c>
      <c r="G176" s="118"/>
      <c r="H176" s="75"/>
      <c r="I176" s="76"/>
      <c r="J176" s="119"/>
      <c r="K176" s="75" t="s">
        <v>1712</v>
      </c>
      <c r="L176" s="120"/>
      <c r="M176" s="80"/>
      <c r="N176" s="80"/>
      <c r="O176" s="81"/>
      <c r="P176" s="82"/>
      <c r="Q176" s="82"/>
      <c r="R176" s="92"/>
      <c r="S176" s="92"/>
      <c r="T176" s="92"/>
      <c r="U176" s="92"/>
      <c r="V176" s="52"/>
      <c r="W176" s="52"/>
      <c r="X176" s="52"/>
      <c r="Y176" s="52"/>
      <c r="Z176" s="51"/>
      <c r="AA176" s="77"/>
      <c r="AB176" s="77"/>
      <c r="AC176" s="78"/>
      <c r="AD176" s="85" t="s">
        <v>1036</v>
      </c>
      <c r="AE176" s="85">
        <v>79</v>
      </c>
      <c r="AF176" s="85">
        <v>19</v>
      </c>
      <c r="AG176" s="85">
        <v>365</v>
      </c>
      <c r="AH176" s="85">
        <v>200</v>
      </c>
      <c r="AI176" s="85"/>
      <c r="AJ176" s="85" t="s">
        <v>1198</v>
      </c>
      <c r="AK176" s="85" t="s">
        <v>1210</v>
      </c>
      <c r="AL176" s="85"/>
      <c r="AM176" s="85"/>
      <c r="AN176" s="87">
        <v>41703.550439814811</v>
      </c>
      <c r="AO176" s="88" t="s">
        <v>1456</v>
      </c>
      <c r="AP176" s="85" t="b">
        <v>1</v>
      </c>
      <c r="AQ176" s="85" t="b">
        <v>0</v>
      </c>
      <c r="AR176" s="85" t="b">
        <v>0</v>
      </c>
      <c r="AS176" s="85"/>
      <c r="AT176" s="85">
        <v>0</v>
      </c>
      <c r="AU176" s="88" t="s">
        <v>1461</v>
      </c>
      <c r="AV176" s="85" t="b">
        <v>0</v>
      </c>
      <c r="AW176" s="85" t="s">
        <v>1488</v>
      </c>
      <c r="AX176" s="88" t="s">
        <v>1683</v>
      </c>
      <c r="AY176" s="85" t="s">
        <v>66</v>
      </c>
      <c r="AZ176" s="2"/>
      <c r="BA176" s="3"/>
      <c r="BB176" s="3"/>
      <c r="BC176" s="3"/>
      <c r="BD176" s="3"/>
    </row>
    <row r="177" spans="1:56" x14ac:dyDescent="0.3">
      <c r="A177" s="70" t="s">
        <v>1777</v>
      </c>
      <c r="B177" s="71"/>
      <c r="C177" s="71"/>
      <c r="D177" s="72"/>
      <c r="E177" s="117"/>
      <c r="F177" s="108" t="s">
        <v>2044</v>
      </c>
      <c r="G177" s="118"/>
      <c r="H177" s="75"/>
      <c r="I177" s="76"/>
      <c r="J177" s="119"/>
      <c r="K177" s="75" t="s">
        <v>4073</v>
      </c>
      <c r="L177" s="120"/>
      <c r="M177" s="80"/>
      <c r="N177" s="80"/>
      <c r="O177" s="81"/>
      <c r="P177" s="82"/>
      <c r="Q177" s="82"/>
      <c r="R177" s="92"/>
      <c r="S177" s="92"/>
      <c r="T177" s="92"/>
      <c r="U177" s="92"/>
      <c r="V177" s="52"/>
      <c r="W177" s="52"/>
      <c r="X177" s="52"/>
      <c r="Y177" s="52"/>
      <c r="Z177" s="51"/>
      <c r="AA177" s="77"/>
      <c r="AB177" s="77"/>
      <c r="AC177" s="78"/>
      <c r="AD177" s="85" t="s">
        <v>3346</v>
      </c>
      <c r="AE177" s="85">
        <v>204</v>
      </c>
      <c r="AF177" s="85">
        <v>587</v>
      </c>
      <c r="AG177" s="85">
        <v>4621</v>
      </c>
      <c r="AH177" s="85">
        <v>3009</v>
      </c>
      <c r="AI177" s="85"/>
      <c r="AJ177" s="85" t="s">
        <v>3487</v>
      </c>
      <c r="AK177" s="85" t="s">
        <v>3576</v>
      </c>
      <c r="AL177" s="88" t="s">
        <v>3604</v>
      </c>
      <c r="AM177" s="85"/>
      <c r="AN177" s="87">
        <v>43317.871712962966</v>
      </c>
      <c r="AO177" s="88" t="s">
        <v>3667</v>
      </c>
      <c r="AP177" s="85" t="b">
        <v>1</v>
      </c>
      <c r="AQ177" s="85" t="b">
        <v>0</v>
      </c>
      <c r="AR177" s="85" t="b">
        <v>1</v>
      </c>
      <c r="AS177" s="85"/>
      <c r="AT177" s="85">
        <v>0</v>
      </c>
      <c r="AU177" s="85"/>
      <c r="AV177" s="85" t="b">
        <v>0</v>
      </c>
      <c r="AW177" s="85" t="s">
        <v>1488</v>
      </c>
      <c r="AX177" s="88" t="s">
        <v>3817</v>
      </c>
      <c r="AY177" s="85" t="s">
        <v>66</v>
      </c>
      <c r="AZ177" s="2"/>
      <c r="BA177" s="3"/>
      <c r="BB177" s="3"/>
      <c r="BC177" s="3"/>
      <c r="BD177" s="3"/>
    </row>
    <row r="178" spans="1:56" x14ac:dyDescent="0.3">
      <c r="A178" s="70" t="s">
        <v>1778</v>
      </c>
      <c r="B178" s="71"/>
      <c r="C178" s="71"/>
      <c r="D178" s="72"/>
      <c r="E178" s="117"/>
      <c r="F178" s="108" t="s">
        <v>3752</v>
      </c>
      <c r="G178" s="118"/>
      <c r="H178" s="75"/>
      <c r="I178" s="76"/>
      <c r="J178" s="119"/>
      <c r="K178" s="75" t="s">
        <v>4074</v>
      </c>
      <c r="L178" s="120"/>
      <c r="M178" s="80"/>
      <c r="N178" s="80"/>
      <c r="O178" s="81"/>
      <c r="P178" s="82"/>
      <c r="Q178" s="82"/>
      <c r="R178" s="92"/>
      <c r="S178" s="92"/>
      <c r="T178" s="92"/>
      <c r="U178" s="92"/>
      <c r="V178" s="52"/>
      <c r="W178" s="52"/>
      <c r="X178" s="52"/>
      <c r="Y178" s="52"/>
      <c r="Z178" s="51"/>
      <c r="AA178" s="77"/>
      <c r="AB178" s="77"/>
      <c r="AC178" s="78"/>
      <c r="AD178" s="85" t="s">
        <v>3347</v>
      </c>
      <c r="AE178" s="85">
        <v>2589</v>
      </c>
      <c r="AF178" s="85">
        <v>12</v>
      </c>
      <c r="AG178" s="85">
        <v>26476</v>
      </c>
      <c r="AH178" s="85">
        <v>3285</v>
      </c>
      <c r="AI178" s="85"/>
      <c r="AJ178" s="85" t="s">
        <v>3488</v>
      </c>
      <c r="AK178" s="85" t="s">
        <v>3577</v>
      </c>
      <c r="AL178" s="85"/>
      <c r="AM178" s="85"/>
      <c r="AN178" s="87">
        <v>41726.476365740738</v>
      </c>
      <c r="AO178" s="88" t="s">
        <v>3668</v>
      </c>
      <c r="AP178" s="85" t="b">
        <v>0</v>
      </c>
      <c r="AQ178" s="85" t="b">
        <v>0</v>
      </c>
      <c r="AR178" s="85" t="b">
        <v>0</v>
      </c>
      <c r="AS178" s="85"/>
      <c r="AT178" s="85">
        <v>0</v>
      </c>
      <c r="AU178" s="88" t="s">
        <v>1464</v>
      </c>
      <c r="AV178" s="85" t="b">
        <v>0</v>
      </c>
      <c r="AW178" s="85" t="s">
        <v>1488</v>
      </c>
      <c r="AX178" s="88" t="s">
        <v>3818</v>
      </c>
      <c r="AY178" s="85" t="s">
        <v>66</v>
      </c>
      <c r="AZ178" s="2"/>
      <c r="BA178" s="3"/>
      <c r="BB178" s="3"/>
      <c r="BC178" s="3"/>
      <c r="BD178" s="3"/>
    </row>
    <row r="179" spans="1:56" x14ac:dyDescent="0.3">
      <c r="A179" s="70" t="s">
        <v>357</v>
      </c>
      <c r="B179" s="71"/>
      <c r="C179" s="71"/>
      <c r="D179" s="72"/>
      <c r="E179" s="117"/>
      <c r="F179" s="108" t="s">
        <v>582</v>
      </c>
      <c r="G179" s="118"/>
      <c r="H179" s="75"/>
      <c r="I179" s="76"/>
      <c r="J179" s="119"/>
      <c r="K179" s="75" t="s">
        <v>4075</v>
      </c>
      <c r="L179" s="120"/>
      <c r="M179" s="80"/>
      <c r="N179" s="80"/>
      <c r="O179" s="81"/>
      <c r="P179" s="82"/>
      <c r="Q179" s="82"/>
      <c r="R179" s="92"/>
      <c r="S179" s="92"/>
      <c r="T179" s="92"/>
      <c r="U179" s="92"/>
      <c r="V179" s="52"/>
      <c r="W179" s="52"/>
      <c r="X179" s="52"/>
      <c r="Y179" s="52"/>
      <c r="Z179" s="51"/>
      <c r="AA179" s="77"/>
      <c r="AB179" s="77"/>
      <c r="AC179" s="78"/>
      <c r="AD179" s="85" t="s">
        <v>1006</v>
      </c>
      <c r="AE179" s="85">
        <v>265</v>
      </c>
      <c r="AF179" s="85">
        <v>161</v>
      </c>
      <c r="AG179" s="85">
        <v>6861</v>
      </c>
      <c r="AH179" s="85">
        <v>1368</v>
      </c>
      <c r="AI179" s="85"/>
      <c r="AJ179" s="85" t="s">
        <v>1173</v>
      </c>
      <c r="AK179" s="85" t="s">
        <v>1260</v>
      </c>
      <c r="AL179" s="85"/>
      <c r="AM179" s="85"/>
      <c r="AN179" s="87">
        <v>41362.818831018521</v>
      </c>
      <c r="AO179" s="88" t="s">
        <v>1429</v>
      </c>
      <c r="AP179" s="85" t="b">
        <v>1</v>
      </c>
      <c r="AQ179" s="85" t="b">
        <v>0</v>
      </c>
      <c r="AR179" s="85" t="b">
        <v>0</v>
      </c>
      <c r="AS179" s="85"/>
      <c r="AT179" s="85">
        <v>0</v>
      </c>
      <c r="AU179" s="88" t="s">
        <v>1461</v>
      </c>
      <c r="AV179" s="85" t="b">
        <v>0</v>
      </c>
      <c r="AW179" s="85" t="s">
        <v>1488</v>
      </c>
      <c r="AX179" s="88" t="s">
        <v>1651</v>
      </c>
      <c r="AY179" s="85" t="s">
        <v>66</v>
      </c>
      <c r="AZ179" s="2"/>
      <c r="BA179" s="3"/>
      <c r="BB179" s="3"/>
      <c r="BC179" s="3"/>
      <c r="BD179" s="3"/>
    </row>
    <row r="180" spans="1:56" x14ac:dyDescent="0.3">
      <c r="A180" s="70" t="s">
        <v>325</v>
      </c>
      <c r="B180" s="71"/>
      <c r="C180" s="71"/>
      <c r="D180" s="72"/>
      <c r="E180" s="117"/>
      <c r="F180" s="108" t="s">
        <v>551</v>
      </c>
      <c r="G180" s="118"/>
      <c r="H180" s="75"/>
      <c r="I180" s="76"/>
      <c r="J180" s="119"/>
      <c r="K180" s="75" t="s">
        <v>4076</v>
      </c>
      <c r="L180" s="120"/>
      <c r="M180" s="80"/>
      <c r="N180" s="80"/>
      <c r="O180" s="81"/>
      <c r="P180" s="82"/>
      <c r="Q180" s="82"/>
      <c r="R180" s="92"/>
      <c r="S180" s="92"/>
      <c r="T180" s="92"/>
      <c r="U180" s="92"/>
      <c r="V180" s="52"/>
      <c r="W180" s="52"/>
      <c r="X180" s="52"/>
      <c r="Y180" s="52"/>
      <c r="Z180" s="51"/>
      <c r="AA180" s="77"/>
      <c r="AB180" s="77"/>
      <c r="AC180" s="78"/>
      <c r="AD180" s="85" t="s">
        <v>976</v>
      </c>
      <c r="AE180" s="85">
        <v>2781</v>
      </c>
      <c r="AF180" s="85">
        <v>2073</v>
      </c>
      <c r="AG180" s="85">
        <v>190521</v>
      </c>
      <c r="AH180" s="85">
        <v>29364</v>
      </c>
      <c r="AI180" s="85"/>
      <c r="AJ180" s="85" t="s">
        <v>1151</v>
      </c>
      <c r="AK180" s="85" t="s">
        <v>1208</v>
      </c>
      <c r="AL180" s="85"/>
      <c r="AM180" s="85"/>
      <c r="AN180" s="87">
        <v>40279.918287037035</v>
      </c>
      <c r="AO180" s="88" t="s">
        <v>1403</v>
      </c>
      <c r="AP180" s="85" t="b">
        <v>1</v>
      </c>
      <c r="AQ180" s="85" t="b">
        <v>0</v>
      </c>
      <c r="AR180" s="85" t="b">
        <v>1</v>
      </c>
      <c r="AS180" s="85"/>
      <c r="AT180" s="85">
        <v>26</v>
      </c>
      <c r="AU180" s="88" t="s">
        <v>1461</v>
      </c>
      <c r="AV180" s="85" t="b">
        <v>0</v>
      </c>
      <c r="AW180" s="85" t="s">
        <v>1488</v>
      </c>
      <c r="AX180" s="88" t="s">
        <v>1620</v>
      </c>
      <c r="AY180" s="85" t="s">
        <v>66</v>
      </c>
      <c r="AZ180" s="2"/>
      <c r="BA180" s="3"/>
      <c r="BB180" s="3"/>
      <c r="BC180" s="3"/>
      <c r="BD180" s="3"/>
    </row>
    <row r="181" spans="1:56" x14ac:dyDescent="0.3">
      <c r="A181" s="70" t="s">
        <v>218</v>
      </c>
      <c r="B181" s="71"/>
      <c r="C181" s="71"/>
      <c r="D181" s="72"/>
      <c r="E181" s="117"/>
      <c r="F181" s="108" t="s">
        <v>447</v>
      </c>
      <c r="G181" s="118"/>
      <c r="H181" s="75"/>
      <c r="I181" s="76"/>
      <c r="J181" s="119"/>
      <c r="K181" s="75" t="s">
        <v>4077</v>
      </c>
      <c r="L181" s="120"/>
      <c r="M181" s="80"/>
      <c r="N181" s="80"/>
      <c r="O181" s="81"/>
      <c r="P181" s="82"/>
      <c r="Q181" s="82"/>
      <c r="R181" s="92"/>
      <c r="S181" s="92"/>
      <c r="T181" s="92"/>
      <c r="U181" s="92"/>
      <c r="V181" s="52"/>
      <c r="W181" s="52"/>
      <c r="X181" s="52"/>
      <c r="Y181" s="52"/>
      <c r="Z181" s="51"/>
      <c r="AA181" s="77"/>
      <c r="AB181" s="77"/>
      <c r="AC181" s="78"/>
      <c r="AD181" s="85" t="s">
        <v>849</v>
      </c>
      <c r="AE181" s="85">
        <v>94</v>
      </c>
      <c r="AF181" s="85">
        <v>1064</v>
      </c>
      <c r="AG181" s="85">
        <v>25516</v>
      </c>
      <c r="AH181" s="85">
        <v>462</v>
      </c>
      <c r="AI181" s="85"/>
      <c r="AJ181" s="85"/>
      <c r="AK181" s="85" t="s">
        <v>1205</v>
      </c>
      <c r="AL181" s="85"/>
      <c r="AM181" s="85"/>
      <c r="AN181" s="87">
        <v>40820.621099537035</v>
      </c>
      <c r="AO181" s="88" t="s">
        <v>1298</v>
      </c>
      <c r="AP181" s="85" t="b">
        <v>0</v>
      </c>
      <c r="AQ181" s="85" t="b">
        <v>0</v>
      </c>
      <c r="AR181" s="85" t="b">
        <v>0</v>
      </c>
      <c r="AS181" s="85"/>
      <c r="AT181" s="85">
        <v>1</v>
      </c>
      <c r="AU181" s="88" t="s">
        <v>1465</v>
      </c>
      <c r="AV181" s="85" t="b">
        <v>0</v>
      </c>
      <c r="AW181" s="85" t="s">
        <v>1488</v>
      </c>
      <c r="AX181" s="88" t="s">
        <v>1494</v>
      </c>
      <c r="AY181" s="85" t="s">
        <v>66</v>
      </c>
      <c r="AZ181" s="2"/>
      <c r="BA181" s="3"/>
      <c r="BB181" s="3"/>
      <c r="BC181" s="3"/>
      <c r="BD181" s="3"/>
    </row>
    <row r="182" spans="1:56" x14ac:dyDescent="0.3">
      <c r="A182" s="70" t="s">
        <v>400</v>
      </c>
      <c r="B182" s="71"/>
      <c r="C182" s="71"/>
      <c r="D182" s="72"/>
      <c r="E182" s="117"/>
      <c r="F182" s="108" t="s">
        <v>621</v>
      </c>
      <c r="G182" s="118"/>
      <c r="H182" s="75"/>
      <c r="I182" s="76"/>
      <c r="J182" s="119"/>
      <c r="K182" s="75" t="s">
        <v>4078</v>
      </c>
      <c r="L182" s="120"/>
      <c r="M182" s="80"/>
      <c r="N182" s="80"/>
      <c r="O182" s="81"/>
      <c r="P182" s="82"/>
      <c r="Q182" s="82"/>
      <c r="R182" s="92"/>
      <c r="S182" s="92"/>
      <c r="T182" s="92"/>
      <c r="U182" s="92"/>
      <c r="V182" s="52"/>
      <c r="W182" s="52"/>
      <c r="X182" s="52"/>
      <c r="Y182" s="52"/>
      <c r="Z182" s="51"/>
      <c r="AA182" s="77"/>
      <c r="AB182" s="77"/>
      <c r="AC182" s="78"/>
      <c r="AD182" s="85" t="s">
        <v>1037</v>
      </c>
      <c r="AE182" s="85">
        <v>1313</v>
      </c>
      <c r="AF182" s="85">
        <v>251</v>
      </c>
      <c r="AG182" s="85">
        <v>12817</v>
      </c>
      <c r="AH182" s="85">
        <v>12</v>
      </c>
      <c r="AI182" s="85"/>
      <c r="AJ182" s="85" t="s">
        <v>1199</v>
      </c>
      <c r="AK182" s="85" t="s">
        <v>1267</v>
      </c>
      <c r="AL182" s="85"/>
      <c r="AM182" s="85"/>
      <c r="AN182" s="87">
        <v>43603.913217592592</v>
      </c>
      <c r="AO182" s="88" t="s">
        <v>1457</v>
      </c>
      <c r="AP182" s="85" t="b">
        <v>1</v>
      </c>
      <c r="AQ182" s="85" t="b">
        <v>0</v>
      </c>
      <c r="AR182" s="85" t="b">
        <v>1</v>
      </c>
      <c r="AS182" s="85"/>
      <c r="AT182" s="85">
        <v>0</v>
      </c>
      <c r="AU182" s="85"/>
      <c r="AV182" s="85" t="b">
        <v>0</v>
      </c>
      <c r="AW182" s="85" t="s">
        <v>1488</v>
      </c>
      <c r="AX182" s="88" t="s">
        <v>1684</v>
      </c>
      <c r="AY182" s="85" t="s">
        <v>66</v>
      </c>
      <c r="AZ182" s="2"/>
      <c r="BA182" s="3"/>
      <c r="BB182" s="3"/>
      <c r="BC182" s="3"/>
      <c r="BD182" s="3"/>
    </row>
    <row r="183" spans="1:56" x14ac:dyDescent="0.3">
      <c r="A183" s="70" t="s">
        <v>1779</v>
      </c>
      <c r="B183" s="71"/>
      <c r="C183" s="71"/>
      <c r="D183" s="72"/>
      <c r="E183" s="117"/>
      <c r="F183" s="108" t="s">
        <v>2045</v>
      </c>
      <c r="G183" s="118"/>
      <c r="H183" s="75"/>
      <c r="I183" s="76"/>
      <c r="J183" s="119"/>
      <c r="K183" s="75" t="s">
        <v>4079</v>
      </c>
      <c r="L183" s="120"/>
      <c r="M183" s="80"/>
      <c r="N183" s="80"/>
      <c r="O183" s="81"/>
      <c r="P183" s="82"/>
      <c r="Q183" s="82"/>
      <c r="R183" s="92"/>
      <c r="S183" s="92"/>
      <c r="T183" s="92"/>
      <c r="U183" s="92"/>
      <c r="V183" s="52"/>
      <c r="W183" s="52"/>
      <c r="X183" s="52"/>
      <c r="Y183" s="52"/>
      <c r="Z183" s="51"/>
      <c r="AA183" s="77"/>
      <c r="AB183" s="77"/>
      <c r="AC183" s="78"/>
      <c r="AD183" s="85" t="s">
        <v>3348</v>
      </c>
      <c r="AE183" s="85">
        <v>71</v>
      </c>
      <c r="AF183" s="85">
        <v>205</v>
      </c>
      <c r="AG183" s="85">
        <v>4489</v>
      </c>
      <c r="AH183" s="85">
        <v>38</v>
      </c>
      <c r="AI183" s="85"/>
      <c r="AJ183" s="85"/>
      <c r="AK183" s="85" t="s">
        <v>797</v>
      </c>
      <c r="AL183" s="85"/>
      <c r="AM183" s="85"/>
      <c r="AN183" s="87">
        <v>40721.490636574075</v>
      </c>
      <c r="AO183" s="88" t="s">
        <v>3669</v>
      </c>
      <c r="AP183" s="85" t="b">
        <v>1</v>
      </c>
      <c r="AQ183" s="85" t="b">
        <v>0</v>
      </c>
      <c r="AR183" s="85" t="b">
        <v>0</v>
      </c>
      <c r="AS183" s="85"/>
      <c r="AT183" s="85">
        <v>1</v>
      </c>
      <c r="AU183" s="88" t="s">
        <v>1461</v>
      </c>
      <c r="AV183" s="85" t="b">
        <v>0</v>
      </c>
      <c r="AW183" s="85" t="s">
        <v>1488</v>
      </c>
      <c r="AX183" s="88" t="s">
        <v>3819</v>
      </c>
      <c r="AY183" s="85" t="s">
        <v>66</v>
      </c>
      <c r="AZ183" s="2"/>
      <c r="BA183" s="3"/>
      <c r="BB183" s="3"/>
      <c r="BC183" s="3"/>
      <c r="BD183" s="3"/>
    </row>
    <row r="184" spans="1:56" x14ac:dyDescent="0.3">
      <c r="A184" s="70" t="s">
        <v>1780</v>
      </c>
      <c r="B184" s="71"/>
      <c r="C184" s="71"/>
      <c r="D184" s="72"/>
      <c r="E184" s="117"/>
      <c r="F184" s="108" t="s">
        <v>2046</v>
      </c>
      <c r="G184" s="118"/>
      <c r="H184" s="75"/>
      <c r="I184" s="76"/>
      <c r="J184" s="119"/>
      <c r="K184" s="75" t="s">
        <v>4080</v>
      </c>
      <c r="L184" s="120"/>
      <c r="M184" s="80"/>
      <c r="N184" s="80"/>
      <c r="O184" s="81"/>
      <c r="P184" s="82"/>
      <c r="Q184" s="82"/>
      <c r="R184" s="92"/>
      <c r="S184" s="92"/>
      <c r="T184" s="92"/>
      <c r="U184" s="92"/>
      <c r="V184" s="52"/>
      <c r="W184" s="52"/>
      <c r="X184" s="52"/>
      <c r="Y184" s="52"/>
      <c r="Z184" s="51"/>
      <c r="AA184" s="77"/>
      <c r="AB184" s="77"/>
      <c r="AC184" s="78"/>
      <c r="AD184" s="85" t="s">
        <v>3349</v>
      </c>
      <c r="AE184" s="85">
        <v>1781</v>
      </c>
      <c r="AF184" s="85">
        <v>1480</v>
      </c>
      <c r="AG184" s="85">
        <v>10067</v>
      </c>
      <c r="AH184" s="85">
        <v>727</v>
      </c>
      <c r="AI184" s="85"/>
      <c r="AJ184" s="85" t="s">
        <v>3489</v>
      </c>
      <c r="AK184" s="85"/>
      <c r="AL184" s="85"/>
      <c r="AM184" s="85"/>
      <c r="AN184" s="87">
        <v>41161.897280092591</v>
      </c>
      <c r="AO184" s="88" t="s">
        <v>3670</v>
      </c>
      <c r="AP184" s="85" t="b">
        <v>1</v>
      </c>
      <c r="AQ184" s="85" t="b">
        <v>0</v>
      </c>
      <c r="AR184" s="85" t="b">
        <v>1</v>
      </c>
      <c r="AS184" s="85"/>
      <c r="AT184" s="85">
        <v>2</v>
      </c>
      <c r="AU184" s="88" t="s">
        <v>1461</v>
      </c>
      <c r="AV184" s="85" t="b">
        <v>0</v>
      </c>
      <c r="AW184" s="85" t="s">
        <v>1488</v>
      </c>
      <c r="AX184" s="88" t="s">
        <v>3820</v>
      </c>
      <c r="AY184" s="85" t="s">
        <v>66</v>
      </c>
      <c r="AZ184" s="2"/>
      <c r="BA184" s="3"/>
      <c r="BB184" s="3"/>
      <c r="BC184" s="3"/>
      <c r="BD184" s="3"/>
    </row>
    <row r="185" spans="1:56" x14ac:dyDescent="0.3">
      <c r="A185" s="70" t="s">
        <v>1781</v>
      </c>
      <c r="B185" s="71"/>
      <c r="C185" s="71"/>
      <c r="D185" s="72"/>
      <c r="E185" s="117"/>
      <c r="F185" s="108" t="s">
        <v>2047</v>
      </c>
      <c r="G185" s="118"/>
      <c r="H185" s="75"/>
      <c r="I185" s="76"/>
      <c r="J185" s="119"/>
      <c r="K185" s="75" t="s">
        <v>4081</v>
      </c>
      <c r="L185" s="120"/>
      <c r="M185" s="80"/>
      <c r="N185" s="80"/>
      <c r="O185" s="81"/>
      <c r="P185" s="82"/>
      <c r="Q185" s="82"/>
      <c r="R185" s="92"/>
      <c r="S185" s="92"/>
      <c r="T185" s="92"/>
      <c r="U185" s="92"/>
      <c r="V185" s="52"/>
      <c r="W185" s="52"/>
      <c r="X185" s="52"/>
      <c r="Y185" s="52"/>
      <c r="Z185" s="51"/>
      <c r="AA185" s="77"/>
      <c r="AB185" s="77"/>
      <c r="AC185" s="78"/>
      <c r="AD185" s="85" t="s">
        <v>3350</v>
      </c>
      <c r="AE185" s="85">
        <v>90</v>
      </c>
      <c r="AF185" s="85">
        <v>35</v>
      </c>
      <c r="AG185" s="85">
        <v>607</v>
      </c>
      <c r="AH185" s="85">
        <v>1</v>
      </c>
      <c r="AI185" s="85"/>
      <c r="AJ185" s="85"/>
      <c r="AK185" s="85"/>
      <c r="AL185" s="85"/>
      <c r="AM185" s="85"/>
      <c r="AN185" s="87">
        <v>43686.79247685185</v>
      </c>
      <c r="AO185" s="88" t="s">
        <v>3671</v>
      </c>
      <c r="AP185" s="85" t="b">
        <v>1</v>
      </c>
      <c r="AQ185" s="85" t="b">
        <v>0</v>
      </c>
      <c r="AR185" s="85" t="b">
        <v>0</v>
      </c>
      <c r="AS185" s="85"/>
      <c r="AT185" s="85">
        <v>0</v>
      </c>
      <c r="AU185" s="85"/>
      <c r="AV185" s="85" t="b">
        <v>0</v>
      </c>
      <c r="AW185" s="85" t="s">
        <v>1488</v>
      </c>
      <c r="AX185" s="88" t="s">
        <v>3821</v>
      </c>
      <c r="AY185" s="85" t="s">
        <v>66</v>
      </c>
      <c r="AZ185" s="2"/>
      <c r="BA185" s="3"/>
      <c r="BB185" s="3"/>
      <c r="BC185" s="3"/>
      <c r="BD185" s="3"/>
    </row>
    <row r="186" spans="1:56" x14ac:dyDescent="0.3">
      <c r="A186" s="70" t="s">
        <v>1783</v>
      </c>
      <c r="B186" s="71"/>
      <c r="C186" s="71"/>
      <c r="D186" s="72"/>
      <c r="E186" s="117"/>
      <c r="F186" s="108" t="s">
        <v>2049</v>
      </c>
      <c r="G186" s="118"/>
      <c r="H186" s="75"/>
      <c r="I186" s="76"/>
      <c r="J186" s="119"/>
      <c r="K186" s="75" t="s">
        <v>4082</v>
      </c>
      <c r="L186" s="120"/>
      <c r="M186" s="80"/>
      <c r="N186" s="80"/>
      <c r="O186" s="81"/>
      <c r="P186" s="82"/>
      <c r="Q186" s="82"/>
      <c r="R186" s="92"/>
      <c r="S186" s="92"/>
      <c r="T186" s="92"/>
      <c r="U186" s="92"/>
      <c r="V186" s="52"/>
      <c r="W186" s="52"/>
      <c r="X186" s="52"/>
      <c r="Y186" s="52"/>
      <c r="Z186" s="51"/>
      <c r="AA186" s="77"/>
      <c r="AB186" s="77"/>
      <c r="AC186" s="78"/>
      <c r="AD186" s="85" t="s">
        <v>3351</v>
      </c>
      <c r="AE186" s="85">
        <v>914</v>
      </c>
      <c r="AF186" s="85">
        <v>3234</v>
      </c>
      <c r="AG186" s="85">
        <v>307818</v>
      </c>
      <c r="AH186" s="85">
        <v>13097</v>
      </c>
      <c r="AI186" s="85"/>
      <c r="AJ186" s="85" t="s">
        <v>3490</v>
      </c>
      <c r="AK186" s="85"/>
      <c r="AL186" s="85"/>
      <c r="AM186" s="85"/>
      <c r="AN186" s="87">
        <v>40868.242789351854</v>
      </c>
      <c r="AO186" s="88" t="s">
        <v>3672</v>
      </c>
      <c r="AP186" s="85" t="b">
        <v>1</v>
      </c>
      <c r="AQ186" s="85" t="b">
        <v>0</v>
      </c>
      <c r="AR186" s="85" t="b">
        <v>1</v>
      </c>
      <c r="AS186" s="85"/>
      <c r="AT186" s="85">
        <v>39</v>
      </c>
      <c r="AU186" s="88" t="s">
        <v>1461</v>
      </c>
      <c r="AV186" s="85" t="b">
        <v>0</v>
      </c>
      <c r="AW186" s="85" t="s">
        <v>1488</v>
      </c>
      <c r="AX186" s="88" t="s">
        <v>3822</v>
      </c>
      <c r="AY186" s="85" t="s">
        <v>66</v>
      </c>
      <c r="AZ186" s="2"/>
      <c r="BA186" s="3"/>
      <c r="BB186" s="3"/>
      <c r="BC186" s="3"/>
      <c r="BD186" s="3"/>
    </row>
    <row r="187" spans="1:56" x14ac:dyDescent="0.3">
      <c r="A187" s="70" t="s">
        <v>268</v>
      </c>
      <c r="B187" s="71"/>
      <c r="C187" s="71"/>
      <c r="D187" s="72"/>
      <c r="E187" s="117"/>
      <c r="F187" s="108" t="s">
        <v>496</v>
      </c>
      <c r="G187" s="118"/>
      <c r="H187" s="75"/>
      <c r="I187" s="76"/>
      <c r="J187" s="119"/>
      <c r="K187" s="75" t="s">
        <v>4083</v>
      </c>
      <c r="L187" s="120"/>
      <c r="M187" s="80"/>
      <c r="N187" s="80"/>
      <c r="O187" s="81"/>
      <c r="P187" s="82"/>
      <c r="Q187" s="82"/>
      <c r="R187" s="92"/>
      <c r="S187" s="92"/>
      <c r="T187" s="92"/>
      <c r="U187" s="92"/>
      <c r="V187" s="52"/>
      <c r="W187" s="52"/>
      <c r="X187" s="52"/>
      <c r="Y187" s="52"/>
      <c r="Z187" s="51"/>
      <c r="AA187" s="77"/>
      <c r="AB187" s="77"/>
      <c r="AC187" s="78"/>
      <c r="AD187" s="85" t="s">
        <v>915</v>
      </c>
      <c r="AE187" s="85">
        <v>235</v>
      </c>
      <c r="AF187" s="85">
        <v>301</v>
      </c>
      <c r="AG187" s="85">
        <v>4552</v>
      </c>
      <c r="AH187" s="85">
        <v>4517</v>
      </c>
      <c r="AI187" s="85"/>
      <c r="AJ187" s="85" t="s">
        <v>1098</v>
      </c>
      <c r="AK187" s="85" t="s">
        <v>1203</v>
      </c>
      <c r="AL187" s="85"/>
      <c r="AM187" s="85"/>
      <c r="AN187" s="87">
        <v>43754.028715277775</v>
      </c>
      <c r="AO187" s="88" t="s">
        <v>1349</v>
      </c>
      <c r="AP187" s="85" t="b">
        <v>1</v>
      </c>
      <c r="AQ187" s="85" t="b">
        <v>0</v>
      </c>
      <c r="AR187" s="85" t="b">
        <v>0</v>
      </c>
      <c r="AS187" s="85"/>
      <c r="AT187" s="85">
        <v>0</v>
      </c>
      <c r="AU187" s="85"/>
      <c r="AV187" s="85" t="b">
        <v>0</v>
      </c>
      <c r="AW187" s="85" t="s">
        <v>1488</v>
      </c>
      <c r="AX187" s="88" t="s">
        <v>1557</v>
      </c>
      <c r="AY187" s="85" t="s">
        <v>66</v>
      </c>
      <c r="AZ187" s="2"/>
      <c r="BA187" s="3"/>
      <c r="BB187" s="3"/>
      <c r="BC187" s="3"/>
      <c r="BD187" s="3"/>
    </row>
    <row r="188" spans="1:56" x14ac:dyDescent="0.3">
      <c r="A188" s="70" t="s">
        <v>409</v>
      </c>
      <c r="B188" s="71"/>
      <c r="C188" s="71"/>
      <c r="D188" s="72"/>
      <c r="E188" s="117"/>
      <c r="F188" s="108" t="s">
        <v>631</v>
      </c>
      <c r="G188" s="118"/>
      <c r="H188" s="75"/>
      <c r="I188" s="76"/>
      <c r="J188" s="119"/>
      <c r="K188" s="75" t="s">
        <v>4084</v>
      </c>
      <c r="L188" s="120"/>
      <c r="M188" s="80"/>
      <c r="N188" s="80"/>
      <c r="O188" s="81"/>
      <c r="P188" s="82"/>
      <c r="Q188" s="82"/>
      <c r="R188" s="92"/>
      <c r="S188" s="92"/>
      <c r="T188" s="92"/>
      <c r="U188" s="92"/>
      <c r="V188" s="52"/>
      <c r="W188" s="52"/>
      <c r="X188" s="52"/>
      <c r="Y188" s="52"/>
      <c r="Z188" s="51"/>
      <c r="AA188" s="77"/>
      <c r="AB188" s="77"/>
      <c r="AC188" s="78"/>
      <c r="AD188" s="85" t="s">
        <v>1040</v>
      </c>
      <c r="AE188" s="85">
        <v>1349</v>
      </c>
      <c r="AF188" s="85">
        <v>29615</v>
      </c>
      <c r="AG188" s="85">
        <v>17683</v>
      </c>
      <c r="AH188" s="85">
        <v>21859</v>
      </c>
      <c r="AI188" s="85"/>
      <c r="AJ188" s="85"/>
      <c r="AK188" s="85"/>
      <c r="AL188" s="85"/>
      <c r="AM188" s="85"/>
      <c r="AN188" s="87">
        <v>43033.650011574071</v>
      </c>
      <c r="AO188" s="85"/>
      <c r="AP188" s="85" t="b">
        <v>1</v>
      </c>
      <c r="AQ188" s="85" t="b">
        <v>0</v>
      </c>
      <c r="AR188" s="85" t="b">
        <v>0</v>
      </c>
      <c r="AS188" s="85"/>
      <c r="AT188" s="85">
        <v>47</v>
      </c>
      <c r="AU188" s="85"/>
      <c r="AV188" s="85" t="b">
        <v>0</v>
      </c>
      <c r="AW188" s="85" t="s">
        <v>1488</v>
      </c>
      <c r="AX188" s="88" t="s">
        <v>1687</v>
      </c>
      <c r="AY188" s="85" t="s">
        <v>66</v>
      </c>
      <c r="AZ188" s="2"/>
      <c r="BA188" s="3"/>
      <c r="BB188" s="3"/>
      <c r="BC188" s="3"/>
      <c r="BD188" s="3"/>
    </row>
    <row r="189" spans="1:56" x14ac:dyDescent="0.3">
      <c r="A189" s="70" t="s">
        <v>1784</v>
      </c>
      <c r="B189" s="71"/>
      <c r="C189" s="71"/>
      <c r="D189" s="72"/>
      <c r="E189" s="117"/>
      <c r="F189" s="108" t="s">
        <v>2050</v>
      </c>
      <c r="G189" s="118"/>
      <c r="H189" s="75"/>
      <c r="I189" s="76"/>
      <c r="J189" s="119"/>
      <c r="K189" s="75" t="s">
        <v>4085</v>
      </c>
      <c r="L189" s="120"/>
      <c r="M189" s="80"/>
      <c r="N189" s="80"/>
      <c r="O189" s="81"/>
      <c r="P189" s="82"/>
      <c r="Q189" s="82"/>
      <c r="R189" s="92"/>
      <c r="S189" s="92"/>
      <c r="T189" s="92"/>
      <c r="U189" s="92"/>
      <c r="V189" s="52"/>
      <c r="W189" s="52"/>
      <c r="X189" s="52"/>
      <c r="Y189" s="52"/>
      <c r="Z189" s="51"/>
      <c r="AA189" s="77"/>
      <c r="AB189" s="77"/>
      <c r="AC189" s="78"/>
      <c r="AD189" s="85" t="s">
        <v>3352</v>
      </c>
      <c r="AE189" s="85">
        <v>718</v>
      </c>
      <c r="AF189" s="85">
        <v>1710</v>
      </c>
      <c r="AG189" s="85">
        <v>35802</v>
      </c>
      <c r="AH189" s="85">
        <v>430</v>
      </c>
      <c r="AI189" s="85"/>
      <c r="AJ189" s="85"/>
      <c r="AK189" s="85" t="s">
        <v>797</v>
      </c>
      <c r="AL189" s="88" t="s">
        <v>3605</v>
      </c>
      <c r="AM189" s="85"/>
      <c r="AN189" s="87">
        <v>40877.722037037034</v>
      </c>
      <c r="AO189" s="88" t="s">
        <v>3673</v>
      </c>
      <c r="AP189" s="85" t="b">
        <v>0</v>
      </c>
      <c r="AQ189" s="85" t="b">
        <v>0</v>
      </c>
      <c r="AR189" s="85" t="b">
        <v>1</v>
      </c>
      <c r="AS189" s="85"/>
      <c r="AT189" s="85">
        <v>16</v>
      </c>
      <c r="AU189" s="88" t="s">
        <v>1472</v>
      </c>
      <c r="AV189" s="85" t="b">
        <v>0</v>
      </c>
      <c r="AW189" s="85" t="s">
        <v>1488</v>
      </c>
      <c r="AX189" s="88" t="s">
        <v>3823</v>
      </c>
      <c r="AY189" s="85" t="s">
        <v>66</v>
      </c>
      <c r="AZ189" s="2"/>
      <c r="BA189" s="3"/>
      <c r="BB189" s="3"/>
      <c r="BC189" s="3"/>
      <c r="BD189" s="3"/>
    </row>
    <row r="190" spans="1:56" x14ac:dyDescent="0.3">
      <c r="A190" s="70" t="s">
        <v>1785</v>
      </c>
      <c r="B190" s="71"/>
      <c r="C190" s="71"/>
      <c r="D190" s="72"/>
      <c r="E190" s="117"/>
      <c r="F190" s="108" t="s">
        <v>3753</v>
      </c>
      <c r="G190" s="118"/>
      <c r="H190" s="75"/>
      <c r="I190" s="76"/>
      <c r="J190" s="119"/>
      <c r="K190" s="75" t="s">
        <v>4086</v>
      </c>
      <c r="L190" s="120"/>
      <c r="M190" s="80"/>
      <c r="N190" s="80"/>
      <c r="O190" s="81"/>
      <c r="P190" s="82"/>
      <c r="Q190" s="82"/>
      <c r="R190" s="92"/>
      <c r="S190" s="92"/>
      <c r="T190" s="92"/>
      <c r="U190" s="92"/>
      <c r="V190" s="52"/>
      <c r="W190" s="52"/>
      <c r="X190" s="52"/>
      <c r="Y190" s="52"/>
      <c r="Z190" s="51"/>
      <c r="AA190" s="77"/>
      <c r="AB190" s="77"/>
      <c r="AC190" s="78"/>
      <c r="AD190" s="85" t="s">
        <v>3353</v>
      </c>
      <c r="AE190" s="85">
        <v>938</v>
      </c>
      <c r="AF190" s="85">
        <v>5347</v>
      </c>
      <c r="AG190" s="85">
        <v>36944</v>
      </c>
      <c r="AH190" s="85">
        <v>1415</v>
      </c>
      <c r="AI190" s="85"/>
      <c r="AJ190" s="85"/>
      <c r="AK190" s="85" t="s">
        <v>1225</v>
      </c>
      <c r="AL190" s="85"/>
      <c r="AM190" s="85"/>
      <c r="AN190" s="87">
        <v>41299.790219907409</v>
      </c>
      <c r="AO190" s="88" t="s">
        <v>3674</v>
      </c>
      <c r="AP190" s="85" t="b">
        <v>1</v>
      </c>
      <c r="AQ190" s="85" t="b">
        <v>0</v>
      </c>
      <c r="AR190" s="85" t="b">
        <v>1</v>
      </c>
      <c r="AS190" s="85"/>
      <c r="AT190" s="85">
        <v>6</v>
      </c>
      <c r="AU190" s="88" t="s">
        <v>1461</v>
      </c>
      <c r="AV190" s="85" t="b">
        <v>0</v>
      </c>
      <c r="AW190" s="85" t="s">
        <v>1488</v>
      </c>
      <c r="AX190" s="88" t="s">
        <v>3824</v>
      </c>
      <c r="AY190" s="85" t="s">
        <v>66</v>
      </c>
      <c r="AZ190" s="2"/>
      <c r="BA190" s="3"/>
      <c r="BB190" s="3"/>
      <c r="BC190" s="3"/>
      <c r="BD190" s="3"/>
    </row>
    <row r="191" spans="1:56" x14ac:dyDescent="0.3">
      <c r="A191" s="70" t="s">
        <v>264</v>
      </c>
      <c r="B191" s="71"/>
      <c r="C191" s="71"/>
      <c r="D191" s="72"/>
      <c r="E191" s="117"/>
      <c r="F191" s="108" t="s">
        <v>492</v>
      </c>
      <c r="G191" s="118"/>
      <c r="H191" s="75"/>
      <c r="I191" s="76"/>
      <c r="J191" s="119"/>
      <c r="K191" s="75" t="s">
        <v>4087</v>
      </c>
      <c r="L191" s="120"/>
      <c r="M191" s="80"/>
      <c r="N191" s="80"/>
      <c r="O191" s="81"/>
      <c r="P191" s="82"/>
      <c r="Q191" s="82"/>
      <c r="R191" s="92"/>
      <c r="S191" s="92"/>
      <c r="T191" s="92"/>
      <c r="U191" s="92"/>
      <c r="V191" s="52"/>
      <c r="W191" s="52"/>
      <c r="X191" s="52"/>
      <c r="Y191" s="52"/>
      <c r="Z191" s="51"/>
      <c r="AA191" s="77"/>
      <c r="AB191" s="77"/>
      <c r="AC191" s="78"/>
      <c r="AD191" s="85" t="s">
        <v>910</v>
      </c>
      <c r="AE191" s="85">
        <v>461</v>
      </c>
      <c r="AF191" s="85">
        <v>128</v>
      </c>
      <c r="AG191" s="85">
        <v>2957</v>
      </c>
      <c r="AH191" s="85">
        <v>130</v>
      </c>
      <c r="AI191" s="85"/>
      <c r="AJ191" s="85" t="s">
        <v>970</v>
      </c>
      <c r="AK191" s="85"/>
      <c r="AL191" s="85"/>
      <c r="AM191" s="85"/>
      <c r="AN191" s="87">
        <v>43840.765081018515</v>
      </c>
      <c r="AO191" s="88" t="s">
        <v>1344</v>
      </c>
      <c r="AP191" s="85" t="b">
        <v>1</v>
      </c>
      <c r="AQ191" s="85" t="b">
        <v>0</v>
      </c>
      <c r="AR191" s="85" t="b">
        <v>0</v>
      </c>
      <c r="AS191" s="85"/>
      <c r="AT191" s="85">
        <v>0</v>
      </c>
      <c r="AU191" s="85"/>
      <c r="AV191" s="85" t="b">
        <v>0</v>
      </c>
      <c r="AW191" s="85" t="s">
        <v>1488</v>
      </c>
      <c r="AX191" s="88" t="s">
        <v>1551</v>
      </c>
      <c r="AY191" s="85" t="s">
        <v>66</v>
      </c>
      <c r="AZ191" s="2"/>
      <c r="BA191" s="3"/>
      <c r="BB191" s="3"/>
      <c r="BC191" s="3"/>
      <c r="BD191" s="3"/>
    </row>
    <row r="192" spans="1:56" x14ac:dyDescent="0.3">
      <c r="A192" s="70" t="s">
        <v>329</v>
      </c>
      <c r="B192" s="71"/>
      <c r="C192" s="71"/>
      <c r="D192" s="72"/>
      <c r="E192" s="117"/>
      <c r="F192" s="108" t="s">
        <v>555</v>
      </c>
      <c r="G192" s="118"/>
      <c r="H192" s="75"/>
      <c r="I192" s="76"/>
      <c r="J192" s="119"/>
      <c r="K192" s="75" t="s">
        <v>4088</v>
      </c>
      <c r="L192" s="120"/>
      <c r="M192" s="80"/>
      <c r="N192" s="80"/>
      <c r="O192" s="81"/>
      <c r="P192" s="82"/>
      <c r="Q192" s="82"/>
      <c r="R192" s="92"/>
      <c r="S192" s="92"/>
      <c r="T192" s="92"/>
      <c r="U192" s="92"/>
      <c r="V192" s="52"/>
      <c r="W192" s="52"/>
      <c r="X192" s="52"/>
      <c r="Y192" s="52"/>
      <c r="Z192" s="51"/>
      <c r="AA192" s="77"/>
      <c r="AB192" s="77"/>
      <c r="AC192" s="78"/>
      <c r="AD192" s="85" t="s">
        <v>980</v>
      </c>
      <c r="AE192" s="85">
        <v>924</v>
      </c>
      <c r="AF192" s="85">
        <v>455</v>
      </c>
      <c r="AG192" s="85">
        <v>21210</v>
      </c>
      <c r="AH192" s="85">
        <v>70</v>
      </c>
      <c r="AI192" s="85"/>
      <c r="AJ192" s="85"/>
      <c r="AK192" s="85" t="s">
        <v>803</v>
      </c>
      <c r="AL192" s="85"/>
      <c r="AM192" s="85"/>
      <c r="AN192" s="87">
        <v>43801.688067129631</v>
      </c>
      <c r="AO192" s="88" t="s">
        <v>1407</v>
      </c>
      <c r="AP192" s="85" t="b">
        <v>1</v>
      </c>
      <c r="AQ192" s="85" t="b">
        <v>0</v>
      </c>
      <c r="AR192" s="85" t="b">
        <v>0</v>
      </c>
      <c r="AS192" s="85"/>
      <c r="AT192" s="85">
        <v>0</v>
      </c>
      <c r="AU192" s="85"/>
      <c r="AV192" s="85" t="b">
        <v>0</v>
      </c>
      <c r="AW192" s="85" t="s">
        <v>1488</v>
      </c>
      <c r="AX192" s="88" t="s">
        <v>1624</v>
      </c>
      <c r="AY192" s="85" t="s">
        <v>66</v>
      </c>
      <c r="AZ192" s="2"/>
      <c r="BA192" s="3"/>
      <c r="BB192" s="3"/>
      <c r="BC192" s="3"/>
      <c r="BD192" s="3"/>
    </row>
    <row r="193" spans="1:56" x14ac:dyDescent="0.3">
      <c r="A193" s="70" t="s">
        <v>1786</v>
      </c>
      <c r="B193" s="71"/>
      <c r="C193" s="71"/>
      <c r="D193" s="72"/>
      <c r="E193" s="117"/>
      <c r="F193" s="108" t="s">
        <v>2051</v>
      </c>
      <c r="G193" s="118"/>
      <c r="H193" s="75"/>
      <c r="I193" s="76"/>
      <c r="J193" s="119"/>
      <c r="K193" s="75" t="s">
        <v>4089</v>
      </c>
      <c r="L193" s="120"/>
      <c r="M193" s="80"/>
      <c r="N193" s="80"/>
      <c r="O193" s="81"/>
      <c r="P193" s="82"/>
      <c r="Q193" s="82"/>
      <c r="R193" s="92"/>
      <c r="S193" s="92"/>
      <c r="T193" s="92"/>
      <c r="U193" s="92"/>
      <c r="V193" s="52"/>
      <c r="W193" s="52"/>
      <c r="X193" s="52"/>
      <c r="Y193" s="52"/>
      <c r="Z193" s="51"/>
      <c r="AA193" s="77"/>
      <c r="AB193" s="77"/>
      <c r="AC193" s="78"/>
      <c r="AD193" s="85" t="s">
        <v>3354</v>
      </c>
      <c r="AE193" s="85">
        <v>148</v>
      </c>
      <c r="AF193" s="85">
        <v>755</v>
      </c>
      <c r="AG193" s="85">
        <v>12993</v>
      </c>
      <c r="AH193" s="85">
        <v>133</v>
      </c>
      <c r="AI193" s="85"/>
      <c r="AJ193" s="85" t="s">
        <v>3491</v>
      </c>
      <c r="AK193" s="85"/>
      <c r="AL193" s="85"/>
      <c r="AM193" s="85"/>
      <c r="AN193" s="87">
        <v>40777.841284722221</v>
      </c>
      <c r="AO193" s="88" t="s">
        <v>3675</v>
      </c>
      <c r="AP193" s="85" t="b">
        <v>1</v>
      </c>
      <c r="AQ193" s="85" t="b">
        <v>0</v>
      </c>
      <c r="AR193" s="85" t="b">
        <v>1</v>
      </c>
      <c r="AS193" s="85"/>
      <c r="AT193" s="85">
        <v>4</v>
      </c>
      <c r="AU193" s="88" t="s">
        <v>1461</v>
      </c>
      <c r="AV193" s="85" t="b">
        <v>0</v>
      </c>
      <c r="AW193" s="85" t="s">
        <v>1488</v>
      </c>
      <c r="AX193" s="88" t="s">
        <v>3825</v>
      </c>
      <c r="AY193" s="85" t="s">
        <v>66</v>
      </c>
      <c r="AZ193" s="2"/>
      <c r="BA193" s="3"/>
      <c r="BB193" s="3"/>
      <c r="BC193" s="3"/>
      <c r="BD193" s="3"/>
    </row>
    <row r="194" spans="1:56" x14ac:dyDescent="0.3">
      <c r="A194" s="70" t="s">
        <v>283</v>
      </c>
      <c r="B194" s="71"/>
      <c r="C194" s="71"/>
      <c r="D194" s="72"/>
      <c r="E194" s="117"/>
      <c r="F194" s="108" t="s">
        <v>511</v>
      </c>
      <c r="G194" s="118"/>
      <c r="H194" s="75"/>
      <c r="I194" s="76"/>
      <c r="J194" s="119"/>
      <c r="K194" s="75" t="s">
        <v>4090</v>
      </c>
      <c r="L194" s="120"/>
      <c r="M194" s="80"/>
      <c r="N194" s="80"/>
      <c r="O194" s="81"/>
      <c r="P194" s="82"/>
      <c r="Q194" s="82"/>
      <c r="R194" s="92"/>
      <c r="S194" s="92"/>
      <c r="T194" s="92"/>
      <c r="U194" s="92"/>
      <c r="V194" s="52"/>
      <c r="W194" s="52"/>
      <c r="X194" s="52"/>
      <c r="Y194" s="52"/>
      <c r="Z194" s="51"/>
      <c r="AA194" s="77"/>
      <c r="AB194" s="77"/>
      <c r="AC194" s="78"/>
      <c r="AD194" s="85" t="s">
        <v>933</v>
      </c>
      <c r="AE194" s="85">
        <v>325</v>
      </c>
      <c r="AF194" s="85">
        <v>6806</v>
      </c>
      <c r="AG194" s="85">
        <v>84105</v>
      </c>
      <c r="AH194" s="85">
        <v>2443</v>
      </c>
      <c r="AI194" s="85"/>
      <c r="AJ194" s="85" t="s">
        <v>1113</v>
      </c>
      <c r="AK194" s="85" t="s">
        <v>797</v>
      </c>
      <c r="AL194" s="85"/>
      <c r="AM194" s="85"/>
      <c r="AN194" s="87">
        <v>40487.863703703704</v>
      </c>
      <c r="AO194" s="88" t="s">
        <v>1364</v>
      </c>
      <c r="AP194" s="85" t="b">
        <v>0</v>
      </c>
      <c r="AQ194" s="85" t="b">
        <v>0</v>
      </c>
      <c r="AR194" s="85" t="b">
        <v>1</v>
      </c>
      <c r="AS194" s="85"/>
      <c r="AT194" s="85">
        <v>36</v>
      </c>
      <c r="AU194" s="88" t="s">
        <v>1478</v>
      </c>
      <c r="AV194" s="85" t="b">
        <v>0</v>
      </c>
      <c r="AW194" s="85" t="s">
        <v>1488</v>
      </c>
      <c r="AX194" s="88" t="s">
        <v>1573</v>
      </c>
      <c r="AY194" s="85" t="s">
        <v>66</v>
      </c>
      <c r="AZ194" s="2"/>
      <c r="BA194" s="3"/>
      <c r="BB194" s="3"/>
      <c r="BC194" s="3"/>
      <c r="BD194" s="3"/>
    </row>
    <row r="195" spans="1:56" x14ac:dyDescent="0.3">
      <c r="A195" s="70" t="s">
        <v>284</v>
      </c>
      <c r="B195" s="71"/>
      <c r="C195" s="71"/>
      <c r="D195" s="72"/>
      <c r="E195" s="117"/>
      <c r="F195" s="108" t="s">
        <v>512</v>
      </c>
      <c r="G195" s="118"/>
      <c r="H195" s="75"/>
      <c r="I195" s="76"/>
      <c r="J195" s="119"/>
      <c r="K195" s="75" t="s">
        <v>4091</v>
      </c>
      <c r="L195" s="120"/>
      <c r="M195" s="80"/>
      <c r="N195" s="80"/>
      <c r="O195" s="81"/>
      <c r="P195" s="82"/>
      <c r="Q195" s="82"/>
      <c r="R195" s="92"/>
      <c r="S195" s="92"/>
      <c r="T195" s="92"/>
      <c r="U195" s="92"/>
      <c r="V195" s="52"/>
      <c r="W195" s="52"/>
      <c r="X195" s="52"/>
      <c r="Y195" s="52"/>
      <c r="Z195" s="51"/>
      <c r="AA195" s="77"/>
      <c r="AB195" s="77"/>
      <c r="AC195" s="78"/>
      <c r="AD195" s="85" t="s">
        <v>935</v>
      </c>
      <c r="AE195" s="85">
        <v>340</v>
      </c>
      <c r="AF195" s="85">
        <v>236</v>
      </c>
      <c r="AG195" s="85">
        <v>9985</v>
      </c>
      <c r="AH195" s="85">
        <v>282</v>
      </c>
      <c r="AI195" s="85"/>
      <c r="AJ195" s="85" t="s">
        <v>863</v>
      </c>
      <c r="AK195" s="85" t="s">
        <v>797</v>
      </c>
      <c r="AL195" s="85"/>
      <c r="AM195" s="85"/>
      <c r="AN195" s="87">
        <v>41548.730034722219</v>
      </c>
      <c r="AO195" s="88" t="s">
        <v>1366</v>
      </c>
      <c r="AP195" s="85" t="b">
        <v>1</v>
      </c>
      <c r="AQ195" s="85" t="b">
        <v>0</v>
      </c>
      <c r="AR195" s="85" t="b">
        <v>0</v>
      </c>
      <c r="AS195" s="85"/>
      <c r="AT195" s="85">
        <v>1</v>
      </c>
      <c r="AU195" s="88" t="s">
        <v>1461</v>
      </c>
      <c r="AV195" s="85" t="b">
        <v>0</v>
      </c>
      <c r="AW195" s="85" t="s">
        <v>1488</v>
      </c>
      <c r="AX195" s="88" t="s">
        <v>1575</v>
      </c>
      <c r="AY195" s="85" t="s">
        <v>66</v>
      </c>
      <c r="AZ195" s="2"/>
      <c r="BA195" s="3"/>
      <c r="BB195" s="3"/>
      <c r="BC195" s="3"/>
      <c r="BD195" s="3"/>
    </row>
    <row r="196" spans="1:56" x14ac:dyDescent="0.3">
      <c r="A196" s="70" t="s">
        <v>258</v>
      </c>
      <c r="B196" s="71"/>
      <c r="C196" s="71"/>
      <c r="D196" s="72"/>
      <c r="E196" s="117"/>
      <c r="F196" s="108" t="s">
        <v>486</v>
      </c>
      <c r="G196" s="118"/>
      <c r="H196" s="75"/>
      <c r="I196" s="76"/>
      <c r="J196" s="119"/>
      <c r="K196" s="75" t="s">
        <v>4092</v>
      </c>
      <c r="L196" s="120"/>
      <c r="M196" s="80"/>
      <c r="N196" s="80"/>
      <c r="O196" s="81"/>
      <c r="P196" s="82"/>
      <c r="Q196" s="82"/>
      <c r="R196" s="92"/>
      <c r="S196" s="92"/>
      <c r="T196" s="92"/>
      <c r="U196" s="92"/>
      <c r="V196" s="52"/>
      <c r="W196" s="52"/>
      <c r="X196" s="52"/>
      <c r="Y196" s="52"/>
      <c r="Z196" s="51"/>
      <c r="AA196" s="77"/>
      <c r="AB196" s="77"/>
      <c r="AC196" s="78"/>
      <c r="AD196" s="85" t="s">
        <v>258</v>
      </c>
      <c r="AE196" s="85">
        <v>271</v>
      </c>
      <c r="AF196" s="85">
        <v>225</v>
      </c>
      <c r="AG196" s="85">
        <v>4326</v>
      </c>
      <c r="AH196" s="85">
        <v>58</v>
      </c>
      <c r="AI196" s="85"/>
      <c r="AJ196" s="85"/>
      <c r="AK196" s="85"/>
      <c r="AL196" s="85"/>
      <c r="AM196" s="85"/>
      <c r="AN196" s="87">
        <v>40783.840277777781</v>
      </c>
      <c r="AO196" s="88" t="s">
        <v>1338</v>
      </c>
      <c r="AP196" s="85" t="b">
        <v>1</v>
      </c>
      <c r="AQ196" s="85" t="b">
        <v>0</v>
      </c>
      <c r="AR196" s="85" t="b">
        <v>0</v>
      </c>
      <c r="AS196" s="85"/>
      <c r="AT196" s="85">
        <v>2</v>
      </c>
      <c r="AU196" s="88" t="s">
        <v>1461</v>
      </c>
      <c r="AV196" s="85" t="b">
        <v>0</v>
      </c>
      <c r="AW196" s="85" t="s">
        <v>1488</v>
      </c>
      <c r="AX196" s="88" t="s">
        <v>1544</v>
      </c>
      <c r="AY196" s="85" t="s">
        <v>66</v>
      </c>
      <c r="AZ196" s="2"/>
      <c r="BA196" s="3"/>
      <c r="BB196" s="3"/>
      <c r="BC196" s="3"/>
      <c r="BD196" s="3"/>
    </row>
    <row r="197" spans="1:56" x14ac:dyDescent="0.3">
      <c r="A197" s="70" t="s">
        <v>334</v>
      </c>
      <c r="B197" s="71"/>
      <c r="C197" s="71"/>
      <c r="D197" s="72"/>
      <c r="E197" s="117"/>
      <c r="F197" s="108" t="s">
        <v>560</v>
      </c>
      <c r="G197" s="118"/>
      <c r="H197" s="75"/>
      <c r="I197" s="76"/>
      <c r="J197" s="119"/>
      <c r="K197" s="75" t="s">
        <v>4093</v>
      </c>
      <c r="L197" s="120"/>
      <c r="M197" s="80"/>
      <c r="N197" s="80"/>
      <c r="O197" s="81"/>
      <c r="P197" s="82"/>
      <c r="Q197" s="82"/>
      <c r="R197" s="92"/>
      <c r="S197" s="92"/>
      <c r="T197" s="92"/>
      <c r="U197" s="92"/>
      <c r="V197" s="52"/>
      <c r="W197" s="52"/>
      <c r="X197" s="52"/>
      <c r="Y197" s="52"/>
      <c r="Z197" s="51"/>
      <c r="AA197" s="77"/>
      <c r="AB197" s="77"/>
      <c r="AC197" s="78"/>
      <c r="AD197" s="85" t="s">
        <v>985</v>
      </c>
      <c r="AE197" s="85">
        <v>228</v>
      </c>
      <c r="AF197" s="85">
        <v>91</v>
      </c>
      <c r="AG197" s="85">
        <v>989</v>
      </c>
      <c r="AH197" s="85">
        <v>363</v>
      </c>
      <c r="AI197" s="85"/>
      <c r="AJ197" s="85"/>
      <c r="AK197" s="85"/>
      <c r="AL197" s="85"/>
      <c r="AM197" s="85"/>
      <c r="AN197" s="87">
        <v>42300.740787037037</v>
      </c>
      <c r="AO197" s="88" t="s">
        <v>1411</v>
      </c>
      <c r="AP197" s="85" t="b">
        <v>1</v>
      </c>
      <c r="AQ197" s="85" t="b">
        <v>0</v>
      </c>
      <c r="AR197" s="85" t="b">
        <v>0</v>
      </c>
      <c r="AS197" s="85"/>
      <c r="AT197" s="85">
        <v>0</v>
      </c>
      <c r="AU197" s="88" t="s">
        <v>1461</v>
      </c>
      <c r="AV197" s="85" t="b">
        <v>0</v>
      </c>
      <c r="AW197" s="85" t="s">
        <v>1488</v>
      </c>
      <c r="AX197" s="88" t="s">
        <v>1629</v>
      </c>
      <c r="AY197" s="85" t="s">
        <v>66</v>
      </c>
      <c r="AZ197" s="2"/>
      <c r="BA197" s="3"/>
      <c r="BB197" s="3"/>
      <c r="BC197" s="3"/>
      <c r="BD197" s="3"/>
    </row>
    <row r="198" spans="1:56" x14ac:dyDescent="0.3">
      <c r="A198" s="70" t="s">
        <v>1787</v>
      </c>
      <c r="B198" s="71"/>
      <c r="C198" s="71"/>
      <c r="D198" s="72"/>
      <c r="E198" s="117"/>
      <c r="F198" s="108" t="s">
        <v>2052</v>
      </c>
      <c r="G198" s="118"/>
      <c r="H198" s="75"/>
      <c r="I198" s="76"/>
      <c r="J198" s="119"/>
      <c r="K198" s="75" t="s">
        <v>4094</v>
      </c>
      <c r="L198" s="120"/>
      <c r="M198" s="80"/>
      <c r="N198" s="80"/>
      <c r="O198" s="81"/>
      <c r="P198" s="82"/>
      <c r="Q198" s="82"/>
      <c r="R198" s="92"/>
      <c r="S198" s="92"/>
      <c r="T198" s="92"/>
      <c r="U198" s="92"/>
      <c r="V198" s="52"/>
      <c r="W198" s="52"/>
      <c r="X198" s="52"/>
      <c r="Y198" s="52"/>
      <c r="Z198" s="51"/>
      <c r="AA198" s="77"/>
      <c r="AB198" s="77"/>
      <c r="AC198" s="78"/>
      <c r="AD198" s="85" t="s">
        <v>3355</v>
      </c>
      <c r="AE198" s="85">
        <v>357</v>
      </c>
      <c r="AF198" s="85">
        <v>19</v>
      </c>
      <c r="AG198" s="85">
        <v>394</v>
      </c>
      <c r="AH198" s="85">
        <v>197</v>
      </c>
      <c r="AI198" s="85"/>
      <c r="AJ198" s="85" t="s">
        <v>3492</v>
      </c>
      <c r="AK198" s="85"/>
      <c r="AL198" s="85"/>
      <c r="AM198" s="85"/>
      <c r="AN198" s="87">
        <v>43835.037291666667</v>
      </c>
      <c r="AO198" s="88" t="s">
        <v>3676</v>
      </c>
      <c r="AP198" s="85" t="b">
        <v>1</v>
      </c>
      <c r="AQ198" s="85" t="b">
        <v>0</v>
      </c>
      <c r="AR198" s="85" t="b">
        <v>0</v>
      </c>
      <c r="AS198" s="85"/>
      <c r="AT198" s="85">
        <v>0</v>
      </c>
      <c r="AU198" s="85"/>
      <c r="AV198" s="85" t="b">
        <v>0</v>
      </c>
      <c r="AW198" s="85" t="s">
        <v>1488</v>
      </c>
      <c r="AX198" s="88" t="s">
        <v>3826</v>
      </c>
      <c r="AY198" s="85" t="s">
        <v>66</v>
      </c>
      <c r="AZ198" s="2"/>
      <c r="BA198" s="3"/>
      <c r="BB198" s="3"/>
      <c r="BC198" s="3"/>
      <c r="BD198" s="3"/>
    </row>
    <row r="199" spans="1:56" x14ac:dyDescent="0.3">
      <c r="A199" s="70" t="s">
        <v>1788</v>
      </c>
      <c r="B199" s="71"/>
      <c r="C199" s="71"/>
      <c r="D199" s="72"/>
      <c r="E199" s="117"/>
      <c r="F199" s="108" t="s">
        <v>2053</v>
      </c>
      <c r="G199" s="118"/>
      <c r="H199" s="75"/>
      <c r="I199" s="76"/>
      <c r="J199" s="119"/>
      <c r="K199" s="75" t="s">
        <v>4095</v>
      </c>
      <c r="L199" s="120"/>
      <c r="M199" s="80"/>
      <c r="N199" s="80"/>
      <c r="O199" s="81"/>
      <c r="P199" s="82"/>
      <c r="Q199" s="82"/>
      <c r="R199" s="92"/>
      <c r="S199" s="92"/>
      <c r="T199" s="92"/>
      <c r="U199" s="92"/>
      <c r="V199" s="52"/>
      <c r="W199" s="52"/>
      <c r="X199" s="52"/>
      <c r="Y199" s="52"/>
      <c r="Z199" s="51"/>
      <c r="AA199" s="77"/>
      <c r="AB199" s="77"/>
      <c r="AC199" s="78"/>
      <c r="AD199" s="85" t="s">
        <v>3356</v>
      </c>
      <c r="AE199" s="85">
        <v>234</v>
      </c>
      <c r="AF199" s="85">
        <v>209</v>
      </c>
      <c r="AG199" s="85">
        <v>3702</v>
      </c>
      <c r="AH199" s="85">
        <v>117</v>
      </c>
      <c r="AI199" s="85"/>
      <c r="AJ199" s="85" t="s">
        <v>3493</v>
      </c>
      <c r="AK199" s="85" t="s">
        <v>1202</v>
      </c>
      <c r="AL199" s="85"/>
      <c r="AM199" s="85"/>
      <c r="AN199" s="87">
        <v>40896.719467592593</v>
      </c>
      <c r="AO199" s="88" t="s">
        <v>3677</v>
      </c>
      <c r="AP199" s="85" t="b">
        <v>1</v>
      </c>
      <c r="AQ199" s="85" t="b">
        <v>0</v>
      </c>
      <c r="AR199" s="85" t="b">
        <v>0</v>
      </c>
      <c r="AS199" s="85"/>
      <c r="AT199" s="85">
        <v>0</v>
      </c>
      <c r="AU199" s="88" t="s">
        <v>1461</v>
      </c>
      <c r="AV199" s="85" t="b">
        <v>0</v>
      </c>
      <c r="AW199" s="85" t="s">
        <v>1488</v>
      </c>
      <c r="AX199" s="88" t="s">
        <v>3827</v>
      </c>
      <c r="AY199" s="85" t="s">
        <v>66</v>
      </c>
      <c r="AZ199" s="2"/>
      <c r="BA199" s="3"/>
      <c r="BB199" s="3"/>
      <c r="BC199" s="3"/>
      <c r="BD199" s="3"/>
    </row>
    <row r="200" spans="1:56" x14ac:dyDescent="0.3">
      <c r="A200" s="70" t="s">
        <v>1789</v>
      </c>
      <c r="B200" s="71"/>
      <c r="C200" s="71"/>
      <c r="D200" s="72"/>
      <c r="E200" s="117"/>
      <c r="F200" s="108" t="s">
        <v>2054</v>
      </c>
      <c r="G200" s="118"/>
      <c r="H200" s="75"/>
      <c r="I200" s="76"/>
      <c r="J200" s="119"/>
      <c r="K200" s="75" t="s">
        <v>4096</v>
      </c>
      <c r="L200" s="120"/>
      <c r="M200" s="80"/>
      <c r="N200" s="80"/>
      <c r="O200" s="81"/>
      <c r="P200" s="82"/>
      <c r="Q200" s="82"/>
      <c r="R200" s="92"/>
      <c r="S200" s="92"/>
      <c r="T200" s="92"/>
      <c r="U200" s="92"/>
      <c r="V200" s="52"/>
      <c r="W200" s="52"/>
      <c r="X200" s="52"/>
      <c r="Y200" s="52"/>
      <c r="Z200" s="51"/>
      <c r="AA200" s="77"/>
      <c r="AB200" s="77"/>
      <c r="AC200" s="78"/>
      <c r="AD200" s="85" t="s">
        <v>3357</v>
      </c>
      <c r="AE200" s="85">
        <v>155</v>
      </c>
      <c r="AF200" s="85">
        <v>172</v>
      </c>
      <c r="AG200" s="85">
        <v>5365</v>
      </c>
      <c r="AH200" s="85">
        <v>1885</v>
      </c>
      <c r="AI200" s="85"/>
      <c r="AJ200" s="85"/>
      <c r="AK200" s="85" t="s">
        <v>803</v>
      </c>
      <c r="AL200" s="85"/>
      <c r="AM200" s="85"/>
      <c r="AN200" s="87">
        <v>42322.676423611112</v>
      </c>
      <c r="AO200" s="88" t="s">
        <v>3678</v>
      </c>
      <c r="AP200" s="85" t="b">
        <v>1</v>
      </c>
      <c r="AQ200" s="85" t="b">
        <v>0</v>
      </c>
      <c r="AR200" s="85" t="b">
        <v>0</v>
      </c>
      <c r="AS200" s="85"/>
      <c r="AT200" s="85">
        <v>0</v>
      </c>
      <c r="AU200" s="88" t="s">
        <v>1461</v>
      </c>
      <c r="AV200" s="85" t="b">
        <v>0</v>
      </c>
      <c r="AW200" s="85" t="s">
        <v>1488</v>
      </c>
      <c r="AX200" s="88" t="s">
        <v>3828</v>
      </c>
      <c r="AY200" s="85" t="s">
        <v>66</v>
      </c>
      <c r="AZ200" s="2"/>
      <c r="BA200" s="3"/>
      <c r="BB200" s="3"/>
      <c r="BC200" s="3"/>
      <c r="BD200" s="3"/>
    </row>
    <row r="201" spans="1:56" x14ac:dyDescent="0.3">
      <c r="A201" s="70" t="s">
        <v>1790</v>
      </c>
      <c r="B201" s="71"/>
      <c r="C201" s="71"/>
      <c r="D201" s="72"/>
      <c r="E201" s="117"/>
      <c r="F201" s="108" t="s">
        <v>2055</v>
      </c>
      <c r="G201" s="118"/>
      <c r="H201" s="75"/>
      <c r="I201" s="76"/>
      <c r="J201" s="119"/>
      <c r="K201" s="75" t="s">
        <v>4097</v>
      </c>
      <c r="L201" s="120"/>
      <c r="M201" s="80"/>
      <c r="N201" s="80"/>
      <c r="O201" s="81"/>
      <c r="P201" s="82"/>
      <c r="Q201" s="82"/>
      <c r="R201" s="92"/>
      <c r="S201" s="92"/>
      <c r="T201" s="92"/>
      <c r="U201" s="92"/>
      <c r="V201" s="52"/>
      <c r="W201" s="52"/>
      <c r="X201" s="52"/>
      <c r="Y201" s="52"/>
      <c r="Z201" s="51"/>
      <c r="AA201" s="77"/>
      <c r="AB201" s="77"/>
      <c r="AC201" s="78"/>
      <c r="AD201" s="85" t="s">
        <v>3358</v>
      </c>
      <c r="AE201" s="85">
        <v>363</v>
      </c>
      <c r="AF201" s="85">
        <v>393</v>
      </c>
      <c r="AG201" s="85">
        <v>23866</v>
      </c>
      <c r="AH201" s="85">
        <v>19751</v>
      </c>
      <c r="AI201" s="85"/>
      <c r="AJ201" s="85" t="s">
        <v>3494</v>
      </c>
      <c r="AK201" s="85"/>
      <c r="AL201" s="85"/>
      <c r="AM201" s="85"/>
      <c r="AN201" s="87">
        <v>40979.204432870371</v>
      </c>
      <c r="AO201" s="88" t="s">
        <v>3679</v>
      </c>
      <c r="AP201" s="85" t="b">
        <v>1</v>
      </c>
      <c r="AQ201" s="85" t="b">
        <v>0</v>
      </c>
      <c r="AR201" s="85" t="b">
        <v>0</v>
      </c>
      <c r="AS201" s="85"/>
      <c r="AT201" s="85">
        <v>0</v>
      </c>
      <c r="AU201" s="88" t="s">
        <v>1461</v>
      </c>
      <c r="AV201" s="85" t="b">
        <v>0</v>
      </c>
      <c r="AW201" s="85" t="s">
        <v>1488</v>
      </c>
      <c r="AX201" s="88" t="s">
        <v>3829</v>
      </c>
      <c r="AY201" s="85" t="s">
        <v>66</v>
      </c>
      <c r="AZ201" s="2"/>
      <c r="BA201" s="3"/>
      <c r="BB201" s="3"/>
      <c r="BC201" s="3"/>
      <c r="BD201" s="3"/>
    </row>
    <row r="202" spans="1:56" x14ac:dyDescent="0.3">
      <c r="A202" s="70" t="s">
        <v>1791</v>
      </c>
      <c r="B202" s="71"/>
      <c r="C202" s="71"/>
      <c r="D202" s="72"/>
      <c r="E202" s="117"/>
      <c r="F202" s="108" t="s">
        <v>2056</v>
      </c>
      <c r="G202" s="118"/>
      <c r="H202" s="75"/>
      <c r="I202" s="76"/>
      <c r="J202" s="119"/>
      <c r="K202" s="75" t="s">
        <v>4098</v>
      </c>
      <c r="L202" s="120"/>
      <c r="M202" s="80"/>
      <c r="N202" s="80"/>
      <c r="O202" s="81"/>
      <c r="P202" s="82"/>
      <c r="Q202" s="82"/>
      <c r="R202" s="92"/>
      <c r="S202" s="92"/>
      <c r="T202" s="92"/>
      <c r="U202" s="92"/>
      <c r="V202" s="52"/>
      <c r="W202" s="52"/>
      <c r="X202" s="52"/>
      <c r="Y202" s="52"/>
      <c r="Z202" s="51"/>
      <c r="AA202" s="77"/>
      <c r="AB202" s="77"/>
      <c r="AC202" s="78"/>
      <c r="AD202" s="85" t="s">
        <v>3359</v>
      </c>
      <c r="AE202" s="85">
        <v>2</v>
      </c>
      <c r="AF202" s="85">
        <v>200</v>
      </c>
      <c r="AG202" s="85">
        <v>48520</v>
      </c>
      <c r="AH202" s="85">
        <v>4</v>
      </c>
      <c r="AI202" s="85"/>
      <c r="AJ202" s="85"/>
      <c r="AK202" s="85"/>
      <c r="AL202" s="85"/>
      <c r="AM202" s="85"/>
      <c r="AN202" s="87">
        <v>41057.187685185185</v>
      </c>
      <c r="AO202" s="85"/>
      <c r="AP202" s="85" t="b">
        <v>1</v>
      </c>
      <c r="AQ202" s="85" t="b">
        <v>0</v>
      </c>
      <c r="AR202" s="85" t="b">
        <v>0</v>
      </c>
      <c r="AS202" s="85"/>
      <c r="AT202" s="85">
        <v>0</v>
      </c>
      <c r="AU202" s="88" t="s">
        <v>1461</v>
      </c>
      <c r="AV202" s="85" t="b">
        <v>0</v>
      </c>
      <c r="AW202" s="85" t="s">
        <v>1488</v>
      </c>
      <c r="AX202" s="88" t="s">
        <v>3830</v>
      </c>
      <c r="AY202" s="85" t="s">
        <v>66</v>
      </c>
      <c r="AZ202" s="2"/>
      <c r="BA202" s="3"/>
      <c r="BB202" s="3"/>
      <c r="BC202" s="3"/>
      <c r="BD202" s="3"/>
    </row>
    <row r="203" spans="1:56" x14ac:dyDescent="0.3">
      <c r="A203" s="70" t="s">
        <v>1792</v>
      </c>
      <c r="B203" s="71"/>
      <c r="C203" s="71"/>
      <c r="D203" s="72"/>
      <c r="E203" s="117"/>
      <c r="F203" s="108" t="s">
        <v>2057</v>
      </c>
      <c r="G203" s="118"/>
      <c r="H203" s="75"/>
      <c r="I203" s="76"/>
      <c r="J203" s="119"/>
      <c r="K203" s="75" t="s">
        <v>4099</v>
      </c>
      <c r="L203" s="120"/>
      <c r="M203" s="80"/>
      <c r="N203" s="80"/>
      <c r="O203" s="81"/>
      <c r="P203" s="82"/>
      <c r="Q203" s="82"/>
      <c r="R203" s="92"/>
      <c r="S203" s="92"/>
      <c r="T203" s="92"/>
      <c r="U203" s="92"/>
      <c r="V203" s="52"/>
      <c r="W203" s="52"/>
      <c r="X203" s="52"/>
      <c r="Y203" s="52"/>
      <c r="Z203" s="51"/>
      <c r="AA203" s="77"/>
      <c r="AB203" s="77"/>
      <c r="AC203" s="78"/>
      <c r="AD203" s="85" t="s">
        <v>3360</v>
      </c>
      <c r="AE203" s="85">
        <v>216</v>
      </c>
      <c r="AF203" s="85">
        <v>16861</v>
      </c>
      <c r="AG203" s="85">
        <v>5284</v>
      </c>
      <c r="AH203" s="85">
        <v>9968</v>
      </c>
      <c r="AI203" s="85"/>
      <c r="AJ203" s="85" t="s">
        <v>3495</v>
      </c>
      <c r="AK203" s="85" t="s">
        <v>803</v>
      </c>
      <c r="AL203" s="88" t="s">
        <v>3606</v>
      </c>
      <c r="AM203" s="85"/>
      <c r="AN203" s="87">
        <v>41064.962118055555</v>
      </c>
      <c r="AO203" s="88" t="s">
        <v>3680</v>
      </c>
      <c r="AP203" s="85" t="b">
        <v>1</v>
      </c>
      <c r="AQ203" s="85" t="b">
        <v>0</v>
      </c>
      <c r="AR203" s="85" t="b">
        <v>1</v>
      </c>
      <c r="AS203" s="85"/>
      <c r="AT203" s="85">
        <v>40</v>
      </c>
      <c r="AU203" s="88" t="s">
        <v>1461</v>
      </c>
      <c r="AV203" s="85" t="b">
        <v>0</v>
      </c>
      <c r="AW203" s="85" t="s">
        <v>1488</v>
      </c>
      <c r="AX203" s="88" t="s">
        <v>3831</v>
      </c>
      <c r="AY203" s="85" t="s">
        <v>66</v>
      </c>
      <c r="AZ203" s="2"/>
      <c r="BA203" s="3"/>
      <c r="BB203" s="3"/>
      <c r="BC203" s="3"/>
      <c r="BD203" s="3"/>
    </row>
    <row r="204" spans="1:56" x14ac:dyDescent="0.3">
      <c r="A204" s="70" t="s">
        <v>1793</v>
      </c>
      <c r="B204" s="71"/>
      <c r="C204" s="71"/>
      <c r="D204" s="72"/>
      <c r="E204" s="117"/>
      <c r="F204" s="108" t="s">
        <v>2058</v>
      </c>
      <c r="G204" s="118"/>
      <c r="H204" s="75"/>
      <c r="I204" s="76"/>
      <c r="J204" s="119"/>
      <c r="K204" s="75" t="s">
        <v>4100</v>
      </c>
      <c r="L204" s="120"/>
      <c r="M204" s="80"/>
      <c r="N204" s="80"/>
      <c r="O204" s="81"/>
      <c r="P204" s="82"/>
      <c r="Q204" s="82"/>
      <c r="R204" s="92"/>
      <c r="S204" s="92"/>
      <c r="T204" s="92"/>
      <c r="U204" s="92"/>
      <c r="V204" s="52"/>
      <c r="W204" s="52"/>
      <c r="X204" s="52"/>
      <c r="Y204" s="52"/>
      <c r="Z204" s="51"/>
      <c r="AA204" s="77"/>
      <c r="AB204" s="77"/>
      <c r="AC204" s="78"/>
      <c r="AD204" s="85" t="s">
        <v>3361</v>
      </c>
      <c r="AE204" s="85">
        <v>394</v>
      </c>
      <c r="AF204" s="85">
        <v>3388</v>
      </c>
      <c r="AG204" s="85">
        <v>39976</v>
      </c>
      <c r="AH204" s="85">
        <v>3689</v>
      </c>
      <c r="AI204" s="85"/>
      <c r="AJ204" s="85" t="s">
        <v>3496</v>
      </c>
      <c r="AK204" s="85"/>
      <c r="AL204" s="85"/>
      <c r="AM204" s="85"/>
      <c r="AN204" s="87">
        <v>41177.829143518517</v>
      </c>
      <c r="AO204" s="88" t="s">
        <v>3681</v>
      </c>
      <c r="AP204" s="85" t="b">
        <v>1</v>
      </c>
      <c r="AQ204" s="85" t="b">
        <v>0</v>
      </c>
      <c r="AR204" s="85" t="b">
        <v>1</v>
      </c>
      <c r="AS204" s="85"/>
      <c r="AT204" s="85">
        <v>2</v>
      </c>
      <c r="AU204" s="88" t="s">
        <v>1461</v>
      </c>
      <c r="AV204" s="85" t="b">
        <v>0</v>
      </c>
      <c r="AW204" s="85" t="s">
        <v>1488</v>
      </c>
      <c r="AX204" s="88" t="s">
        <v>3832</v>
      </c>
      <c r="AY204" s="85" t="s">
        <v>66</v>
      </c>
      <c r="AZ204" s="2"/>
      <c r="BA204" s="3"/>
      <c r="BB204" s="3"/>
      <c r="BC204" s="3"/>
      <c r="BD204" s="3"/>
    </row>
    <row r="205" spans="1:56" x14ac:dyDescent="0.3">
      <c r="A205" s="70" t="s">
        <v>1794</v>
      </c>
      <c r="B205" s="71"/>
      <c r="C205" s="71"/>
      <c r="D205" s="72"/>
      <c r="E205" s="117"/>
      <c r="F205" s="108" t="s">
        <v>2059</v>
      </c>
      <c r="G205" s="118"/>
      <c r="H205" s="75"/>
      <c r="I205" s="76"/>
      <c r="J205" s="119"/>
      <c r="K205" s="75" t="s">
        <v>4101</v>
      </c>
      <c r="L205" s="120"/>
      <c r="M205" s="80"/>
      <c r="N205" s="80"/>
      <c r="O205" s="81"/>
      <c r="P205" s="82"/>
      <c r="Q205" s="82"/>
      <c r="R205" s="92"/>
      <c r="S205" s="92"/>
      <c r="T205" s="92"/>
      <c r="U205" s="92"/>
      <c r="V205" s="52"/>
      <c r="W205" s="52"/>
      <c r="X205" s="52"/>
      <c r="Y205" s="52"/>
      <c r="Z205" s="51"/>
      <c r="AA205" s="77"/>
      <c r="AB205" s="77"/>
      <c r="AC205" s="78"/>
      <c r="AD205" s="85" t="s">
        <v>3362</v>
      </c>
      <c r="AE205" s="85">
        <v>73</v>
      </c>
      <c r="AF205" s="85">
        <v>40</v>
      </c>
      <c r="AG205" s="85">
        <v>4009</v>
      </c>
      <c r="AH205" s="85">
        <v>2592</v>
      </c>
      <c r="AI205" s="85"/>
      <c r="AJ205" s="85" t="s">
        <v>3497</v>
      </c>
      <c r="AK205" s="85"/>
      <c r="AL205" s="85"/>
      <c r="AM205" s="85"/>
      <c r="AN205" s="87">
        <v>43766.400046296294</v>
      </c>
      <c r="AO205" s="88" t="s">
        <v>3682</v>
      </c>
      <c r="AP205" s="85" t="b">
        <v>1</v>
      </c>
      <c r="AQ205" s="85" t="b">
        <v>0</v>
      </c>
      <c r="AR205" s="85" t="b">
        <v>0</v>
      </c>
      <c r="AS205" s="85"/>
      <c r="AT205" s="85">
        <v>0</v>
      </c>
      <c r="AU205" s="85"/>
      <c r="AV205" s="85" t="b">
        <v>0</v>
      </c>
      <c r="AW205" s="85" t="s">
        <v>1488</v>
      </c>
      <c r="AX205" s="88" t="s">
        <v>3833</v>
      </c>
      <c r="AY205" s="85" t="s">
        <v>66</v>
      </c>
      <c r="AZ205" s="2"/>
      <c r="BA205" s="3"/>
      <c r="BB205" s="3"/>
      <c r="BC205" s="3"/>
      <c r="BD205" s="3"/>
    </row>
    <row r="206" spans="1:56" x14ac:dyDescent="0.3">
      <c r="A206" s="70" t="s">
        <v>1795</v>
      </c>
      <c r="B206" s="71"/>
      <c r="C206" s="71"/>
      <c r="D206" s="72"/>
      <c r="E206" s="117"/>
      <c r="F206" s="108" t="s">
        <v>2060</v>
      </c>
      <c r="G206" s="118"/>
      <c r="H206" s="75"/>
      <c r="I206" s="76"/>
      <c r="J206" s="119"/>
      <c r="K206" s="75" t="s">
        <v>4102</v>
      </c>
      <c r="L206" s="120"/>
      <c r="M206" s="80"/>
      <c r="N206" s="80"/>
      <c r="O206" s="81"/>
      <c r="P206" s="82"/>
      <c r="Q206" s="82"/>
      <c r="R206" s="92"/>
      <c r="S206" s="92"/>
      <c r="T206" s="92"/>
      <c r="U206" s="92"/>
      <c r="V206" s="52"/>
      <c r="W206" s="52"/>
      <c r="X206" s="52"/>
      <c r="Y206" s="52"/>
      <c r="Z206" s="51"/>
      <c r="AA206" s="77"/>
      <c r="AB206" s="77"/>
      <c r="AC206" s="78"/>
      <c r="AD206" s="85" t="s">
        <v>3363</v>
      </c>
      <c r="AE206" s="85">
        <v>752</v>
      </c>
      <c r="AF206" s="85">
        <v>196</v>
      </c>
      <c r="AG206" s="85">
        <v>2584</v>
      </c>
      <c r="AH206" s="85">
        <v>380</v>
      </c>
      <c r="AI206" s="85"/>
      <c r="AJ206" s="85" t="s">
        <v>3498</v>
      </c>
      <c r="AK206" s="85" t="s">
        <v>805</v>
      </c>
      <c r="AL206" s="85"/>
      <c r="AM206" s="85"/>
      <c r="AN206" s="87">
        <v>42412.934293981481</v>
      </c>
      <c r="AO206" s="88" t="s">
        <v>3683</v>
      </c>
      <c r="AP206" s="85" t="b">
        <v>1</v>
      </c>
      <c r="AQ206" s="85" t="b">
        <v>0</v>
      </c>
      <c r="AR206" s="85" t="b">
        <v>0</v>
      </c>
      <c r="AS206" s="85"/>
      <c r="AT206" s="85">
        <v>0</v>
      </c>
      <c r="AU206" s="85"/>
      <c r="AV206" s="85" t="b">
        <v>0</v>
      </c>
      <c r="AW206" s="85" t="s">
        <v>1488</v>
      </c>
      <c r="AX206" s="88" t="s">
        <v>3834</v>
      </c>
      <c r="AY206" s="85" t="s">
        <v>66</v>
      </c>
      <c r="AZ206" s="2"/>
      <c r="BA206" s="3"/>
      <c r="BB206" s="3"/>
      <c r="BC206" s="3"/>
      <c r="BD206" s="3"/>
    </row>
    <row r="207" spans="1:56" x14ac:dyDescent="0.3">
      <c r="A207" s="70" t="s">
        <v>411</v>
      </c>
      <c r="B207" s="71"/>
      <c r="C207" s="71"/>
      <c r="D207" s="72"/>
      <c r="E207" s="117"/>
      <c r="F207" s="108" t="s">
        <v>1479</v>
      </c>
      <c r="G207" s="118"/>
      <c r="H207" s="75"/>
      <c r="I207" s="76"/>
      <c r="J207" s="119"/>
      <c r="K207" s="75" t="s">
        <v>1689</v>
      </c>
      <c r="L207" s="120"/>
      <c r="M207" s="80"/>
      <c r="N207" s="80"/>
      <c r="O207" s="81"/>
      <c r="P207" s="82"/>
      <c r="Q207" s="82"/>
      <c r="R207" s="92"/>
      <c r="S207" s="92"/>
      <c r="T207" s="92"/>
      <c r="U207" s="92"/>
      <c r="V207" s="52"/>
      <c r="W207" s="52"/>
      <c r="X207" s="52"/>
      <c r="Y207" s="52"/>
      <c r="Z207" s="51"/>
      <c r="AA207" s="77"/>
      <c r="AB207" s="77"/>
      <c r="AC207" s="78"/>
      <c r="AD207" s="85" t="s">
        <v>843</v>
      </c>
      <c r="AE207" s="85">
        <v>732</v>
      </c>
      <c r="AF207" s="85">
        <v>15268</v>
      </c>
      <c r="AG207" s="85">
        <v>3658</v>
      </c>
      <c r="AH207" s="85">
        <v>1790</v>
      </c>
      <c r="AI207" s="85"/>
      <c r="AJ207" s="85" t="s">
        <v>1042</v>
      </c>
      <c r="AK207" s="85" t="s">
        <v>803</v>
      </c>
      <c r="AL207" s="88" t="s">
        <v>1269</v>
      </c>
      <c r="AM207" s="85"/>
      <c r="AN207" s="87">
        <v>40217.546273148146</v>
      </c>
      <c r="AO207" s="88" t="s">
        <v>1294</v>
      </c>
      <c r="AP207" s="85" t="b">
        <v>0</v>
      </c>
      <c r="AQ207" s="85" t="b">
        <v>0</v>
      </c>
      <c r="AR207" s="85" t="b">
        <v>1</v>
      </c>
      <c r="AS207" s="85"/>
      <c r="AT207" s="85">
        <v>156</v>
      </c>
      <c r="AU207" s="88" t="s">
        <v>1461</v>
      </c>
      <c r="AV207" s="85" t="b">
        <v>1</v>
      </c>
      <c r="AW207" s="85" t="s">
        <v>1488</v>
      </c>
      <c r="AX207" s="88" t="s">
        <v>1489</v>
      </c>
      <c r="AY207" s="85" t="s">
        <v>65</v>
      </c>
      <c r="AZ207" s="2"/>
      <c r="BA207" s="3"/>
      <c r="BB207" s="3"/>
      <c r="BC207" s="3"/>
      <c r="BD207" s="3"/>
    </row>
    <row r="208" spans="1:56" x14ac:dyDescent="0.3">
      <c r="A208" s="70" t="s">
        <v>1796</v>
      </c>
      <c r="B208" s="71"/>
      <c r="C208" s="71"/>
      <c r="D208" s="72"/>
      <c r="E208" s="117"/>
      <c r="F208" s="108" t="s">
        <v>2061</v>
      </c>
      <c r="G208" s="118"/>
      <c r="H208" s="75"/>
      <c r="I208" s="76"/>
      <c r="J208" s="119"/>
      <c r="K208" s="75" t="s">
        <v>4103</v>
      </c>
      <c r="L208" s="120"/>
      <c r="M208" s="80"/>
      <c r="N208" s="80"/>
      <c r="O208" s="81"/>
      <c r="P208" s="82"/>
      <c r="Q208" s="82"/>
      <c r="R208" s="92"/>
      <c r="S208" s="92"/>
      <c r="T208" s="92"/>
      <c r="U208" s="92"/>
      <c r="V208" s="52"/>
      <c r="W208" s="52"/>
      <c r="X208" s="52"/>
      <c r="Y208" s="52"/>
      <c r="Z208" s="51"/>
      <c r="AA208" s="77"/>
      <c r="AB208" s="77"/>
      <c r="AC208" s="78"/>
      <c r="AD208" s="85" t="s">
        <v>3364</v>
      </c>
      <c r="AE208" s="85">
        <v>208</v>
      </c>
      <c r="AF208" s="85">
        <v>122</v>
      </c>
      <c r="AG208" s="85">
        <v>11656</v>
      </c>
      <c r="AH208" s="85">
        <v>21</v>
      </c>
      <c r="AI208" s="85"/>
      <c r="AJ208" s="85" t="s">
        <v>3499</v>
      </c>
      <c r="AK208" s="85" t="s">
        <v>797</v>
      </c>
      <c r="AL208" s="85"/>
      <c r="AM208" s="85"/>
      <c r="AN208" s="87">
        <v>40183.740439814814</v>
      </c>
      <c r="AO208" s="85"/>
      <c r="AP208" s="85" t="b">
        <v>0</v>
      </c>
      <c r="AQ208" s="85" t="b">
        <v>0</v>
      </c>
      <c r="AR208" s="85" t="b">
        <v>0</v>
      </c>
      <c r="AS208" s="85"/>
      <c r="AT208" s="85">
        <v>0</v>
      </c>
      <c r="AU208" s="88" t="s">
        <v>1465</v>
      </c>
      <c r="AV208" s="85" t="b">
        <v>0</v>
      </c>
      <c r="AW208" s="85" t="s">
        <v>1488</v>
      </c>
      <c r="AX208" s="88" t="s">
        <v>3835</v>
      </c>
      <c r="AY208" s="85" t="s">
        <v>66</v>
      </c>
      <c r="AZ208" s="2"/>
      <c r="BA208" s="3"/>
      <c r="BB208" s="3"/>
      <c r="BC208" s="3"/>
      <c r="BD208" s="3"/>
    </row>
    <row r="209" spans="1:56" x14ac:dyDescent="0.3">
      <c r="A209" s="70" t="s">
        <v>1797</v>
      </c>
      <c r="B209" s="71"/>
      <c r="C209" s="71"/>
      <c r="D209" s="72"/>
      <c r="E209" s="117"/>
      <c r="F209" s="108" t="s">
        <v>2062</v>
      </c>
      <c r="G209" s="118"/>
      <c r="H209" s="75"/>
      <c r="I209" s="76"/>
      <c r="J209" s="119"/>
      <c r="K209" s="75" t="s">
        <v>4104</v>
      </c>
      <c r="L209" s="120"/>
      <c r="M209" s="80"/>
      <c r="N209" s="80"/>
      <c r="O209" s="81"/>
      <c r="P209" s="82"/>
      <c r="Q209" s="82"/>
      <c r="R209" s="92"/>
      <c r="S209" s="92"/>
      <c r="T209" s="92"/>
      <c r="U209" s="92"/>
      <c r="V209" s="52"/>
      <c r="W209" s="52"/>
      <c r="X209" s="52"/>
      <c r="Y209" s="52"/>
      <c r="Z209" s="51"/>
      <c r="AA209" s="77"/>
      <c r="AB209" s="77"/>
      <c r="AC209" s="78"/>
      <c r="AD209" s="85" t="s">
        <v>3365</v>
      </c>
      <c r="AE209" s="85">
        <v>2385</v>
      </c>
      <c r="AF209" s="85">
        <v>2037</v>
      </c>
      <c r="AG209" s="85">
        <v>123454</v>
      </c>
      <c r="AH209" s="85">
        <v>167</v>
      </c>
      <c r="AI209" s="85"/>
      <c r="AJ209" s="85" t="s">
        <v>3500</v>
      </c>
      <c r="AK209" s="85"/>
      <c r="AL209" s="85"/>
      <c r="AM209" s="85"/>
      <c r="AN209" s="87">
        <v>40994.264976851853</v>
      </c>
      <c r="AO209" s="88" t="s">
        <v>3684</v>
      </c>
      <c r="AP209" s="85" t="b">
        <v>1</v>
      </c>
      <c r="AQ209" s="85" t="b">
        <v>0</v>
      </c>
      <c r="AR209" s="85" t="b">
        <v>0</v>
      </c>
      <c r="AS209" s="85"/>
      <c r="AT209" s="85">
        <v>3</v>
      </c>
      <c r="AU209" s="88" t="s">
        <v>1461</v>
      </c>
      <c r="AV209" s="85" t="b">
        <v>0</v>
      </c>
      <c r="AW209" s="85" t="s">
        <v>1488</v>
      </c>
      <c r="AX209" s="88" t="s">
        <v>3836</v>
      </c>
      <c r="AY209" s="85" t="s">
        <v>66</v>
      </c>
      <c r="AZ209" s="2"/>
      <c r="BA209" s="3"/>
      <c r="BB209" s="3"/>
      <c r="BC209" s="3"/>
      <c r="BD209" s="3"/>
    </row>
    <row r="210" spans="1:56" x14ac:dyDescent="0.3">
      <c r="A210" s="70" t="s">
        <v>313</v>
      </c>
      <c r="B210" s="71"/>
      <c r="C210" s="71"/>
      <c r="D210" s="72"/>
      <c r="E210" s="117"/>
      <c r="F210" s="108" t="s">
        <v>540</v>
      </c>
      <c r="G210" s="118"/>
      <c r="H210" s="75"/>
      <c r="I210" s="76"/>
      <c r="J210" s="119"/>
      <c r="K210" s="75" t="s">
        <v>4105</v>
      </c>
      <c r="L210" s="120"/>
      <c r="M210" s="80"/>
      <c r="N210" s="80"/>
      <c r="O210" s="81"/>
      <c r="P210" s="82"/>
      <c r="Q210" s="82"/>
      <c r="R210" s="92"/>
      <c r="S210" s="92"/>
      <c r="T210" s="92"/>
      <c r="U210" s="92"/>
      <c r="V210" s="52"/>
      <c r="W210" s="52"/>
      <c r="X210" s="52"/>
      <c r="Y210" s="52"/>
      <c r="Z210" s="51"/>
      <c r="AA210" s="77"/>
      <c r="AB210" s="77"/>
      <c r="AC210" s="78"/>
      <c r="AD210" s="85" t="s">
        <v>964</v>
      </c>
      <c r="AE210" s="85">
        <v>265</v>
      </c>
      <c r="AF210" s="85">
        <v>538</v>
      </c>
      <c r="AG210" s="85">
        <v>14327</v>
      </c>
      <c r="AH210" s="85">
        <v>10386</v>
      </c>
      <c r="AI210" s="85"/>
      <c r="AJ210" s="85"/>
      <c r="AK210" s="85"/>
      <c r="AL210" s="85"/>
      <c r="AM210" s="85"/>
      <c r="AN210" s="87">
        <v>42984.723946759259</v>
      </c>
      <c r="AO210" s="85"/>
      <c r="AP210" s="85" t="b">
        <v>1</v>
      </c>
      <c r="AQ210" s="85" t="b">
        <v>0</v>
      </c>
      <c r="AR210" s="85" t="b">
        <v>0</v>
      </c>
      <c r="AS210" s="85"/>
      <c r="AT210" s="85">
        <v>1</v>
      </c>
      <c r="AU210" s="85"/>
      <c r="AV210" s="85" t="b">
        <v>0</v>
      </c>
      <c r="AW210" s="85" t="s">
        <v>1488</v>
      </c>
      <c r="AX210" s="88" t="s">
        <v>1609</v>
      </c>
      <c r="AY210" s="85" t="s">
        <v>66</v>
      </c>
      <c r="AZ210" s="2"/>
      <c r="BA210" s="3"/>
      <c r="BB210" s="3"/>
      <c r="BC210" s="3"/>
      <c r="BD210" s="3"/>
    </row>
    <row r="211" spans="1:56" x14ac:dyDescent="0.3">
      <c r="A211" s="70" t="s">
        <v>1798</v>
      </c>
      <c r="B211" s="71"/>
      <c r="C211" s="71"/>
      <c r="D211" s="72"/>
      <c r="E211" s="117"/>
      <c r="F211" s="108" t="s">
        <v>2063</v>
      </c>
      <c r="G211" s="118"/>
      <c r="H211" s="75"/>
      <c r="I211" s="76"/>
      <c r="J211" s="119"/>
      <c r="K211" s="75" t="s">
        <v>4106</v>
      </c>
      <c r="L211" s="120"/>
      <c r="M211" s="80"/>
      <c r="N211" s="80"/>
      <c r="O211" s="81"/>
      <c r="P211" s="82"/>
      <c r="Q211" s="82"/>
      <c r="R211" s="92"/>
      <c r="S211" s="92"/>
      <c r="T211" s="92"/>
      <c r="U211" s="92"/>
      <c r="V211" s="52"/>
      <c r="W211" s="52"/>
      <c r="X211" s="52"/>
      <c r="Y211" s="52"/>
      <c r="Z211" s="51"/>
      <c r="AA211" s="77"/>
      <c r="AB211" s="77"/>
      <c r="AC211" s="78"/>
      <c r="AD211" s="85" t="s">
        <v>3366</v>
      </c>
      <c r="AE211" s="85">
        <v>327</v>
      </c>
      <c r="AF211" s="85">
        <v>527</v>
      </c>
      <c r="AG211" s="85">
        <v>13789</v>
      </c>
      <c r="AH211" s="85">
        <v>14503</v>
      </c>
      <c r="AI211" s="85"/>
      <c r="AJ211" s="85" t="s">
        <v>3501</v>
      </c>
      <c r="AK211" s="85" t="s">
        <v>797</v>
      </c>
      <c r="AL211" s="85"/>
      <c r="AM211" s="85"/>
      <c r="AN211" s="87">
        <v>40168.479027777779</v>
      </c>
      <c r="AO211" s="88" t="s">
        <v>3685</v>
      </c>
      <c r="AP211" s="85" t="b">
        <v>0</v>
      </c>
      <c r="AQ211" s="85" t="b">
        <v>0</v>
      </c>
      <c r="AR211" s="85" t="b">
        <v>1</v>
      </c>
      <c r="AS211" s="85"/>
      <c r="AT211" s="85">
        <v>3</v>
      </c>
      <c r="AU211" s="88" t="s">
        <v>1473</v>
      </c>
      <c r="AV211" s="85" t="b">
        <v>0</v>
      </c>
      <c r="AW211" s="85" t="s">
        <v>1488</v>
      </c>
      <c r="AX211" s="88" t="s">
        <v>3837</v>
      </c>
      <c r="AY211" s="85" t="s">
        <v>66</v>
      </c>
      <c r="AZ211" s="2"/>
      <c r="BA211" s="3"/>
      <c r="BB211" s="3"/>
      <c r="BC211" s="3"/>
      <c r="BD211" s="3"/>
    </row>
    <row r="212" spans="1:56" x14ac:dyDescent="0.3">
      <c r="A212" s="70" t="s">
        <v>403</v>
      </c>
      <c r="B212" s="71"/>
      <c r="C212" s="71"/>
      <c r="D212" s="72"/>
      <c r="E212" s="117"/>
      <c r="F212" s="108" t="s">
        <v>624</v>
      </c>
      <c r="G212" s="118"/>
      <c r="H212" s="75"/>
      <c r="I212" s="76"/>
      <c r="J212" s="119"/>
      <c r="K212" s="75" t="s">
        <v>4107</v>
      </c>
      <c r="L212" s="120"/>
      <c r="M212" s="80"/>
      <c r="N212" s="80"/>
      <c r="O212" s="81"/>
      <c r="P212" s="82"/>
      <c r="Q212" s="82"/>
      <c r="R212" s="92"/>
      <c r="S212" s="92"/>
      <c r="T212" s="92"/>
      <c r="U212" s="92"/>
      <c r="V212" s="52"/>
      <c r="W212" s="52"/>
      <c r="X212" s="52"/>
      <c r="Y212" s="52"/>
      <c r="Z212" s="51"/>
      <c r="AA212" s="77"/>
      <c r="AB212" s="77"/>
      <c r="AC212" s="78"/>
      <c r="AD212" s="85" t="s">
        <v>1039</v>
      </c>
      <c r="AE212" s="85">
        <v>398</v>
      </c>
      <c r="AF212" s="85">
        <v>2851</v>
      </c>
      <c r="AG212" s="85">
        <v>44059</v>
      </c>
      <c r="AH212" s="85">
        <v>18485</v>
      </c>
      <c r="AI212" s="85"/>
      <c r="AJ212" s="85" t="s">
        <v>1200</v>
      </c>
      <c r="AK212" s="85"/>
      <c r="AL212" s="85"/>
      <c r="AM212" s="85"/>
      <c r="AN212" s="87">
        <v>42328.427476851852</v>
      </c>
      <c r="AO212" s="88" t="s">
        <v>1459</v>
      </c>
      <c r="AP212" s="85" t="b">
        <v>1</v>
      </c>
      <c r="AQ212" s="85" t="b">
        <v>0</v>
      </c>
      <c r="AR212" s="85" t="b">
        <v>1</v>
      </c>
      <c r="AS212" s="85"/>
      <c r="AT212" s="85">
        <v>4</v>
      </c>
      <c r="AU212" s="88" t="s">
        <v>1461</v>
      </c>
      <c r="AV212" s="85" t="b">
        <v>0</v>
      </c>
      <c r="AW212" s="85" t="s">
        <v>1488</v>
      </c>
      <c r="AX212" s="88" t="s">
        <v>1686</v>
      </c>
      <c r="AY212" s="85" t="s">
        <v>66</v>
      </c>
      <c r="AZ212" s="2"/>
      <c r="BA212" s="3"/>
      <c r="BB212" s="3"/>
      <c r="BC212" s="3"/>
      <c r="BD212" s="3"/>
    </row>
    <row r="213" spans="1:56" x14ac:dyDescent="0.3">
      <c r="A213" s="70" t="s">
        <v>1799</v>
      </c>
      <c r="B213" s="71"/>
      <c r="C213" s="71"/>
      <c r="D213" s="72"/>
      <c r="E213" s="117"/>
      <c r="F213" s="108" t="s">
        <v>2064</v>
      </c>
      <c r="G213" s="118"/>
      <c r="H213" s="75"/>
      <c r="I213" s="76"/>
      <c r="J213" s="119"/>
      <c r="K213" s="75" t="s">
        <v>4108</v>
      </c>
      <c r="L213" s="120"/>
      <c r="M213" s="80"/>
      <c r="N213" s="80"/>
      <c r="O213" s="81"/>
      <c r="P213" s="82"/>
      <c r="Q213" s="82"/>
      <c r="R213" s="92"/>
      <c r="S213" s="92"/>
      <c r="T213" s="92"/>
      <c r="U213" s="92"/>
      <c r="V213" s="52"/>
      <c r="W213" s="52"/>
      <c r="X213" s="52"/>
      <c r="Y213" s="52"/>
      <c r="Z213" s="51"/>
      <c r="AA213" s="77"/>
      <c r="AB213" s="77"/>
      <c r="AC213" s="78"/>
      <c r="AD213" s="85" t="s">
        <v>3367</v>
      </c>
      <c r="AE213" s="85">
        <v>86</v>
      </c>
      <c r="AF213" s="85">
        <v>17</v>
      </c>
      <c r="AG213" s="85">
        <v>85</v>
      </c>
      <c r="AH213" s="85">
        <v>109</v>
      </c>
      <c r="AI213" s="85"/>
      <c r="AJ213" s="85"/>
      <c r="AK213" s="85"/>
      <c r="AL213" s="85"/>
      <c r="AM213" s="85"/>
      <c r="AN213" s="87">
        <v>43801.21465277778</v>
      </c>
      <c r="AO213" s="85"/>
      <c r="AP213" s="85" t="b">
        <v>1</v>
      </c>
      <c r="AQ213" s="85" t="b">
        <v>0</v>
      </c>
      <c r="AR213" s="85" t="b">
        <v>0</v>
      </c>
      <c r="AS213" s="85"/>
      <c r="AT213" s="85">
        <v>0</v>
      </c>
      <c r="AU213" s="85"/>
      <c r="AV213" s="85" t="b">
        <v>0</v>
      </c>
      <c r="AW213" s="85" t="s">
        <v>1488</v>
      </c>
      <c r="AX213" s="88" t="s">
        <v>3838</v>
      </c>
      <c r="AY213" s="85" t="s">
        <v>66</v>
      </c>
      <c r="AZ213" s="2"/>
      <c r="BA213" s="3"/>
      <c r="BB213" s="3"/>
      <c r="BC213" s="3"/>
      <c r="BD213" s="3"/>
    </row>
    <row r="214" spans="1:56" x14ac:dyDescent="0.3">
      <c r="A214" s="70" t="s">
        <v>1800</v>
      </c>
      <c r="B214" s="71"/>
      <c r="C214" s="71"/>
      <c r="D214" s="72"/>
      <c r="E214" s="117"/>
      <c r="F214" s="108" t="s">
        <v>2065</v>
      </c>
      <c r="G214" s="118"/>
      <c r="H214" s="75"/>
      <c r="I214" s="76"/>
      <c r="J214" s="119"/>
      <c r="K214" s="75" t="s">
        <v>4109</v>
      </c>
      <c r="L214" s="120"/>
      <c r="M214" s="80"/>
      <c r="N214" s="80"/>
      <c r="O214" s="81"/>
      <c r="P214" s="82"/>
      <c r="Q214" s="82"/>
      <c r="R214" s="92"/>
      <c r="S214" s="92"/>
      <c r="T214" s="92"/>
      <c r="U214" s="92"/>
      <c r="V214" s="52"/>
      <c r="W214" s="52"/>
      <c r="X214" s="52"/>
      <c r="Y214" s="52"/>
      <c r="Z214" s="51"/>
      <c r="AA214" s="77"/>
      <c r="AB214" s="77"/>
      <c r="AC214" s="78"/>
      <c r="AD214" s="85" t="s">
        <v>435</v>
      </c>
      <c r="AE214" s="85">
        <v>928</v>
      </c>
      <c r="AF214" s="85">
        <v>1841</v>
      </c>
      <c r="AG214" s="85">
        <v>15862</v>
      </c>
      <c r="AH214" s="85">
        <v>17020</v>
      </c>
      <c r="AI214" s="85"/>
      <c r="AJ214" s="85" t="s">
        <v>3502</v>
      </c>
      <c r="AK214" s="85" t="s">
        <v>797</v>
      </c>
      <c r="AL214" s="85"/>
      <c r="AM214" s="85"/>
      <c r="AN214" s="87">
        <v>42927.986250000002</v>
      </c>
      <c r="AO214" s="88" t="s">
        <v>3686</v>
      </c>
      <c r="AP214" s="85" t="b">
        <v>1</v>
      </c>
      <c r="AQ214" s="85" t="b">
        <v>0</v>
      </c>
      <c r="AR214" s="85" t="b">
        <v>0</v>
      </c>
      <c r="AS214" s="85"/>
      <c r="AT214" s="85">
        <v>0</v>
      </c>
      <c r="AU214" s="85"/>
      <c r="AV214" s="85" t="b">
        <v>0</v>
      </c>
      <c r="AW214" s="85" t="s">
        <v>1488</v>
      </c>
      <c r="AX214" s="88" t="s">
        <v>3839</v>
      </c>
      <c r="AY214" s="85" t="s">
        <v>66</v>
      </c>
      <c r="AZ214" s="2"/>
      <c r="BA214" s="3"/>
      <c r="BB214" s="3"/>
      <c r="BC214" s="3"/>
      <c r="BD214" s="3"/>
    </row>
    <row r="215" spans="1:56" x14ac:dyDescent="0.3">
      <c r="A215" s="70" t="s">
        <v>1801</v>
      </c>
      <c r="B215" s="71"/>
      <c r="C215" s="71"/>
      <c r="D215" s="72"/>
      <c r="E215" s="117"/>
      <c r="F215" s="108" t="s">
        <v>2066</v>
      </c>
      <c r="G215" s="118"/>
      <c r="H215" s="75"/>
      <c r="I215" s="76"/>
      <c r="J215" s="119"/>
      <c r="K215" s="75" t="s">
        <v>4110</v>
      </c>
      <c r="L215" s="120"/>
      <c r="M215" s="80"/>
      <c r="N215" s="80"/>
      <c r="O215" s="81"/>
      <c r="P215" s="82"/>
      <c r="Q215" s="82"/>
      <c r="R215" s="92"/>
      <c r="S215" s="92"/>
      <c r="T215" s="92"/>
      <c r="U215" s="92"/>
      <c r="V215" s="52"/>
      <c r="W215" s="52"/>
      <c r="X215" s="52"/>
      <c r="Y215" s="52"/>
      <c r="Z215" s="51"/>
      <c r="AA215" s="77"/>
      <c r="AB215" s="77"/>
      <c r="AC215" s="78"/>
      <c r="AD215" s="85" t="s">
        <v>3368</v>
      </c>
      <c r="AE215" s="85">
        <v>274</v>
      </c>
      <c r="AF215" s="85">
        <v>18</v>
      </c>
      <c r="AG215" s="85">
        <v>419</v>
      </c>
      <c r="AH215" s="85">
        <v>437</v>
      </c>
      <c r="AI215" s="85"/>
      <c r="AJ215" s="85" t="s">
        <v>3503</v>
      </c>
      <c r="AK215" s="85" t="s">
        <v>3578</v>
      </c>
      <c r="AL215" s="85"/>
      <c r="AM215" s="85"/>
      <c r="AN215" s="87">
        <v>43831.560833333337</v>
      </c>
      <c r="AO215" s="88" t="s">
        <v>3687</v>
      </c>
      <c r="AP215" s="85" t="b">
        <v>1</v>
      </c>
      <c r="AQ215" s="85" t="b">
        <v>0</v>
      </c>
      <c r="AR215" s="85" t="b">
        <v>0</v>
      </c>
      <c r="AS215" s="85"/>
      <c r="AT215" s="85">
        <v>0</v>
      </c>
      <c r="AU215" s="85"/>
      <c r="AV215" s="85" t="b">
        <v>0</v>
      </c>
      <c r="AW215" s="85" t="s">
        <v>1488</v>
      </c>
      <c r="AX215" s="88" t="s">
        <v>3840</v>
      </c>
      <c r="AY215" s="85" t="s">
        <v>66</v>
      </c>
      <c r="AZ215" s="2"/>
      <c r="BA215" s="3"/>
      <c r="BB215" s="3"/>
      <c r="BC215" s="3"/>
      <c r="BD215" s="3"/>
    </row>
    <row r="216" spans="1:56" x14ac:dyDescent="0.3">
      <c r="A216" s="70" t="s">
        <v>245</v>
      </c>
      <c r="B216" s="71"/>
      <c r="C216" s="71"/>
      <c r="D216" s="72"/>
      <c r="E216" s="117"/>
      <c r="F216" s="108" t="s">
        <v>474</v>
      </c>
      <c r="G216" s="118"/>
      <c r="H216" s="75"/>
      <c r="I216" s="76"/>
      <c r="J216" s="119"/>
      <c r="K216" s="75" t="s">
        <v>4111</v>
      </c>
      <c r="L216" s="120"/>
      <c r="M216" s="80"/>
      <c r="N216" s="80"/>
      <c r="O216" s="81"/>
      <c r="P216" s="82"/>
      <c r="Q216" s="82"/>
      <c r="R216" s="92"/>
      <c r="S216" s="92"/>
      <c r="T216" s="92"/>
      <c r="U216" s="92"/>
      <c r="V216" s="52"/>
      <c r="W216" s="52"/>
      <c r="X216" s="52"/>
      <c r="Y216" s="52"/>
      <c r="Z216" s="51"/>
      <c r="AA216" s="77"/>
      <c r="AB216" s="77"/>
      <c r="AC216" s="78"/>
      <c r="AD216" s="85" t="s">
        <v>889</v>
      </c>
      <c r="AE216" s="85">
        <v>2433</v>
      </c>
      <c r="AF216" s="85">
        <v>10547</v>
      </c>
      <c r="AG216" s="85">
        <v>359011</v>
      </c>
      <c r="AH216" s="85">
        <v>13788</v>
      </c>
      <c r="AI216" s="85"/>
      <c r="AJ216" s="85" t="s">
        <v>1076</v>
      </c>
      <c r="AK216" s="85"/>
      <c r="AL216" s="85"/>
      <c r="AM216" s="85"/>
      <c r="AN216" s="87">
        <v>42022.127627314818</v>
      </c>
      <c r="AO216" s="88" t="s">
        <v>1324</v>
      </c>
      <c r="AP216" s="85" t="b">
        <v>0</v>
      </c>
      <c r="AQ216" s="85" t="b">
        <v>0</v>
      </c>
      <c r="AR216" s="85" t="b">
        <v>1</v>
      </c>
      <c r="AS216" s="85"/>
      <c r="AT216" s="85">
        <v>27</v>
      </c>
      <c r="AU216" s="88" t="s">
        <v>1461</v>
      </c>
      <c r="AV216" s="85" t="b">
        <v>0</v>
      </c>
      <c r="AW216" s="85" t="s">
        <v>1488</v>
      </c>
      <c r="AX216" s="88" t="s">
        <v>1527</v>
      </c>
      <c r="AY216" s="85" t="s">
        <v>66</v>
      </c>
      <c r="AZ216" s="2"/>
      <c r="BA216" s="3"/>
      <c r="BB216" s="3"/>
      <c r="BC216" s="3"/>
      <c r="BD216" s="3"/>
    </row>
    <row r="217" spans="1:56" x14ac:dyDescent="0.3">
      <c r="A217" s="70" t="s">
        <v>280</v>
      </c>
      <c r="B217" s="71"/>
      <c r="C217" s="71"/>
      <c r="D217" s="72"/>
      <c r="E217" s="117"/>
      <c r="F217" s="108" t="s">
        <v>508</v>
      </c>
      <c r="G217" s="118"/>
      <c r="H217" s="75"/>
      <c r="I217" s="76"/>
      <c r="J217" s="119"/>
      <c r="K217" s="75" t="s">
        <v>4112</v>
      </c>
      <c r="L217" s="120"/>
      <c r="M217" s="80"/>
      <c r="N217" s="80"/>
      <c r="O217" s="81"/>
      <c r="P217" s="82"/>
      <c r="Q217" s="82"/>
      <c r="R217" s="92"/>
      <c r="S217" s="92"/>
      <c r="T217" s="92"/>
      <c r="U217" s="92"/>
      <c r="V217" s="52"/>
      <c r="W217" s="52"/>
      <c r="X217" s="52"/>
      <c r="Y217" s="52"/>
      <c r="Z217" s="51"/>
      <c r="AA217" s="77"/>
      <c r="AB217" s="77"/>
      <c r="AC217" s="78"/>
      <c r="AD217" s="85" t="s">
        <v>930</v>
      </c>
      <c r="AE217" s="85">
        <v>1039</v>
      </c>
      <c r="AF217" s="85">
        <v>139</v>
      </c>
      <c r="AG217" s="85">
        <v>11790</v>
      </c>
      <c r="AH217" s="85">
        <v>79022</v>
      </c>
      <c r="AI217" s="85"/>
      <c r="AJ217" s="85" t="s">
        <v>1110</v>
      </c>
      <c r="AK217" s="85" t="s">
        <v>803</v>
      </c>
      <c r="AL217" s="85"/>
      <c r="AM217" s="85"/>
      <c r="AN217" s="87">
        <v>43335.614907407406</v>
      </c>
      <c r="AO217" s="88" t="s">
        <v>1361</v>
      </c>
      <c r="AP217" s="85" t="b">
        <v>1</v>
      </c>
      <c r="AQ217" s="85" t="b">
        <v>0</v>
      </c>
      <c r="AR217" s="85" t="b">
        <v>0</v>
      </c>
      <c r="AS217" s="85"/>
      <c r="AT217" s="85">
        <v>0</v>
      </c>
      <c r="AU217" s="85"/>
      <c r="AV217" s="85" t="b">
        <v>0</v>
      </c>
      <c r="AW217" s="85" t="s">
        <v>1488</v>
      </c>
      <c r="AX217" s="88" t="s">
        <v>1570</v>
      </c>
      <c r="AY217" s="85" t="s">
        <v>66</v>
      </c>
      <c r="AZ217" s="2"/>
      <c r="BA217" s="3"/>
      <c r="BB217" s="3"/>
      <c r="BC217" s="3"/>
      <c r="BD217" s="3"/>
    </row>
    <row r="218" spans="1:56" x14ac:dyDescent="0.3">
      <c r="A218" s="70" t="s">
        <v>360</v>
      </c>
      <c r="B218" s="71"/>
      <c r="C218" s="71"/>
      <c r="D218" s="72"/>
      <c r="E218" s="117"/>
      <c r="F218" s="108" t="s">
        <v>585</v>
      </c>
      <c r="G218" s="118"/>
      <c r="H218" s="75"/>
      <c r="I218" s="76"/>
      <c r="J218" s="119"/>
      <c r="K218" s="75" t="s">
        <v>4113</v>
      </c>
      <c r="L218" s="120"/>
      <c r="M218" s="80"/>
      <c r="N218" s="80"/>
      <c r="O218" s="81"/>
      <c r="P218" s="82"/>
      <c r="Q218" s="82"/>
      <c r="R218" s="92"/>
      <c r="S218" s="92"/>
      <c r="T218" s="92"/>
      <c r="U218" s="92"/>
      <c r="V218" s="52"/>
      <c r="W218" s="52"/>
      <c r="X218" s="52"/>
      <c r="Y218" s="52"/>
      <c r="Z218" s="51"/>
      <c r="AA218" s="77"/>
      <c r="AB218" s="77"/>
      <c r="AC218" s="78"/>
      <c r="AD218" s="85" t="s">
        <v>1008</v>
      </c>
      <c r="AE218" s="85">
        <v>672</v>
      </c>
      <c r="AF218" s="85">
        <v>655</v>
      </c>
      <c r="AG218" s="85">
        <v>9656</v>
      </c>
      <c r="AH218" s="85">
        <v>6661</v>
      </c>
      <c r="AI218" s="85"/>
      <c r="AJ218" s="85" t="s">
        <v>1175</v>
      </c>
      <c r="AK218" s="85" t="s">
        <v>1203</v>
      </c>
      <c r="AL218" s="85"/>
      <c r="AM218" s="85"/>
      <c r="AN218" s="87">
        <v>42736.774513888886</v>
      </c>
      <c r="AO218" s="88" t="s">
        <v>1431</v>
      </c>
      <c r="AP218" s="85" t="b">
        <v>1</v>
      </c>
      <c r="AQ218" s="85" t="b">
        <v>0</v>
      </c>
      <c r="AR218" s="85" t="b">
        <v>0</v>
      </c>
      <c r="AS218" s="85"/>
      <c r="AT218" s="85">
        <v>1</v>
      </c>
      <c r="AU218" s="85"/>
      <c r="AV218" s="85" t="b">
        <v>0</v>
      </c>
      <c r="AW218" s="85" t="s">
        <v>1488</v>
      </c>
      <c r="AX218" s="88" t="s">
        <v>1653</v>
      </c>
      <c r="AY218" s="85" t="s">
        <v>66</v>
      </c>
      <c r="AZ218" s="2"/>
      <c r="BA218" s="3"/>
      <c r="BB218" s="3"/>
      <c r="BC218" s="3"/>
      <c r="BD218" s="3"/>
    </row>
    <row r="219" spans="1:56" x14ac:dyDescent="0.3">
      <c r="A219" s="70" t="s">
        <v>308</v>
      </c>
      <c r="B219" s="71"/>
      <c r="C219" s="71"/>
      <c r="D219" s="72"/>
      <c r="E219" s="117"/>
      <c r="F219" s="108" t="s">
        <v>535</v>
      </c>
      <c r="G219" s="118"/>
      <c r="H219" s="75"/>
      <c r="I219" s="76"/>
      <c r="J219" s="119"/>
      <c r="K219" s="75" t="s">
        <v>4114</v>
      </c>
      <c r="L219" s="120"/>
      <c r="M219" s="80"/>
      <c r="N219" s="80"/>
      <c r="O219" s="81"/>
      <c r="P219" s="82"/>
      <c r="Q219" s="82"/>
      <c r="R219" s="92"/>
      <c r="S219" s="92"/>
      <c r="T219" s="92"/>
      <c r="U219" s="92"/>
      <c r="V219" s="52"/>
      <c r="W219" s="52"/>
      <c r="X219" s="52"/>
      <c r="Y219" s="52"/>
      <c r="Z219" s="51"/>
      <c r="AA219" s="77"/>
      <c r="AB219" s="77"/>
      <c r="AC219" s="78"/>
      <c r="AD219" s="85" t="s">
        <v>961</v>
      </c>
      <c r="AE219" s="85">
        <v>278</v>
      </c>
      <c r="AF219" s="85">
        <v>744</v>
      </c>
      <c r="AG219" s="85">
        <v>6544</v>
      </c>
      <c r="AH219" s="85">
        <v>66</v>
      </c>
      <c r="AI219" s="85"/>
      <c r="AJ219" s="85" t="s">
        <v>1138</v>
      </c>
      <c r="AK219" s="85" t="s">
        <v>1245</v>
      </c>
      <c r="AL219" s="85"/>
      <c r="AM219" s="85"/>
      <c r="AN219" s="87">
        <v>41205.688263888886</v>
      </c>
      <c r="AO219" s="88" t="s">
        <v>1390</v>
      </c>
      <c r="AP219" s="85" t="b">
        <v>1</v>
      </c>
      <c r="AQ219" s="85" t="b">
        <v>0</v>
      </c>
      <c r="AR219" s="85" t="b">
        <v>1</v>
      </c>
      <c r="AS219" s="85"/>
      <c r="AT219" s="85">
        <v>0</v>
      </c>
      <c r="AU219" s="88" t="s">
        <v>1461</v>
      </c>
      <c r="AV219" s="85" t="b">
        <v>0</v>
      </c>
      <c r="AW219" s="85" t="s">
        <v>1488</v>
      </c>
      <c r="AX219" s="88" t="s">
        <v>1604</v>
      </c>
      <c r="AY219" s="85" t="s">
        <v>66</v>
      </c>
      <c r="AZ219" s="2"/>
      <c r="BA219" s="3"/>
      <c r="BB219" s="3"/>
      <c r="BC219" s="3"/>
      <c r="BD219" s="3"/>
    </row>
    <row r="220" spans="1:56" x14ac:dyDescent="0.3">
      <c r="A220" s="70" t="s">
        <v>1802</v>
      </c>
      <c r="B220" s="71"/>
      <c r="C220" s="71"/>
      <c r="D220" s="72"/>
      <c r="E220" s="117"/>
      <c r="F220" s="108" t="s">
        <v>2067</v>
      </c>
      <c r="G220" s="118"/>
      <c r="H220" s="75"/>
      <c r="I220" s="76"/>
      <c r="J220" s="119"/>
      <c r="K220" s="75" t="s">
        <v>4115</v>
      </c>
      <c r="L220" s="120"/>
      <c r="M220" s="80"/>
      <c r="N220" s="80"/>
      <c r="O220" s="81"/>
      <c r="P220" s="82"/>
      <c r="Q220" s="82"/>
      <c r="R220" s="92"/>
      <c r="S220" s="92"/>
      <c r="T220" s="92"/>
      <c r="U220" s="92"/>
      <c r="V220" s="52"/>
      <c r="W220" s="52"/>
      <c r="X220" s="52"/>
      <c r="Y220" s="52"/>
      <c r="Z220" s="51"/>
      <c r="AA220" s="77"/>
      <c r="AB220" s="77"/>
      <c r="AC220" s="78"/>
      <c r="AD220" s="85" t="s">
        <v>3369</v>
      </c>
      <c r="AE220" s="85">
        <v>86</v>
      </c>
      <c r="AF220" s="85">
        <v>123</v>
      </c>
      <c r="AG220" s="85">
        <v>1721</v>
      </c>
      <c r="AH220" s="85">
        <v>322</v>
      </c>
      <c r="AI220" s="85"/>
      <c r="AJ220" s="85" t="s">
        <v>3504</v>
      </c>
      <c r="AK220" s="85"/>
      <c r="AL220" s="85"/>
      <c r="AM220" s="85"/>
      <c r="AN220" s="87">
        <v>42279.481377314813</v>
      </c>
      <c r="AO220" s="88" t="s">
        <v>3688</v>
      </c>
      <c r="AP220" s="85" t="b">
        <v>1</v>
      </c>
      <c r="AQ220" s="85" t="b">
        <v>0</v>
      </c>
      <c r="AR220" s="85" t="b">
        <v>0</v>
      </c>
      <c r="AS220" s="85"/>
      <c r="AT220" s="85">
        <v>0</v>
      </c>
      <c r="AU220" s="88" t="s">
        <v>1461</v>
      </c>
      <c r="AV220" s="85" t="b">
        <v>0</v>
      </c>
      <c r="AW220" s="85" t="s">
        <v>1488</v>
      </c>
      <c r="AX220" s="88" t="s">
        <v>3841</v>
      </c>
      <c r="AY220" s="85" t="s">
        <v>66</v>
      </c>
      <c r="AZ220" s="2"/>
      <c r="BA220" s="3"/>
      <c r="BB220" s="3"/>
      <c r="BC220" s="3"/>
      <c r="BD220" s="3"/>
    </row>
    <row r="221" spans="1:56" x14ac:dyDescent="0.3">
      <c r="A221" s="70" t="s">
        <v>378</v>
      </c>
      <c r="B221" s="71"/>
      <c r="C221" s="71"/>
      <c r="D221" s="72"/>
      <c r="E221" s="117"/>
      <c r="F221" s="108" t="s">
        <v>600</v>
      </c>
      <c r="G221" s="118"/>
      <c r="H221" s="75"/>
      <c r="I221" s="76"/>
      <c r="J221" s="119"/>
      <c r="K221" s="75" t="s">
        <v>4116</v>
      </c>
      <c r="L221" s="120"/>
      <c r="M221" s="80"/>
      <c r="N221" s="80"/>
      <c r="O221" s="81"/>
      <c r="P221" s="82"/>
      <c r="Q221" s="82"/>
      <c r="R221" s="92"/>
      <c r="S221" s="92"/>
      <c r="T221" s="92"/>
      <c r="U221" s="92"/>
      <c r="V221" s="52"/>
      <c r="W221" s="52"/>
      <c r="X221" s="52"/>
      <c r="Y221" s="52"/>
      <c r="Z221" s="51"/>
      <c r="AA221" s="77"/>
      <c r="AB221" s="77"/>
      <c r="AC221" s="78"/>
      <c r="AD221" s="85" t="s">
        <v>1021</v>
      </c>
      <c r="AE221" s="85">
        <v>5001</v>
      </c>
      <c r="AF221" s="85">
        <v>3322</v>
      </c>
      <c r="AG221" s="85">
        <v>18064</v>
      </c>
      <c r="AH221" s="85">
        <v>46</v>
      </c>
      <c r="AI221" s="85"/>
      <c r="AJ221" s="85" t="s">
        <v>1184</v>
      </c>
      <c r="AK221" s="85" t="s">
        <v>1202</v>
      </c>
      <c r="AL221" s="85"/>
      <c r="AM221" s="85"/>
      <c r="AN221" s="87">
        <v>43470.662430555552</v>
      </c>
      <c r="AO221" s="88" t="s">
        <v>1442</v>
      </c>
      <c r="AP221" s="85" t="b">
        <v>1</v>
      </c>
      <c r="AQ221" s="85" t="b">
        <v>0</v>
      </c>
      <c r="AR221" s="85" t="b">
        <v>0</v>
      </c>
      <c r="AS221" s="85"/>
      <c r="AT221" s="85">
        <v>0</v>
      </c>
      <c r="AU221" s="85"/>
      <c r="AV221" s="85" t="b">
        <v>0</v>
      </c>
      <c r="AW221" s="85" t="s">
        <v>1488</v>
      </c>
      <c r="AX221" s="88" t="s">
        <v>1667</v>
      </c>
      <c r="AY221" s="85" t="s">
        <v>66</v>
      </c>
      <c r="AZ221" s="2"/>
      <c r="BA221" s="3"/>
      <c r="BB221" s="3"/>
      <c r="BC221" s="3"/>
      <c r="BD221" s="3"/>
    </row>
    <row r="222" spans="1:56" x14ac:dyDescent="0.3">
      <c r="A222" s="70" t="s">
        <v>1803</v>
      </c>
      <c r="B222" s="71"/>
      <c r="C222" s="71"/>
      <c r="D222" s="72"/>
      <c r="E222" s="117"/>
      <c r="F222" s="108" t="s">
        <v>2068</v>
      </c>
      <c r="G222" s="118"/>
      <c r="H222" s="75"/>
      <c r="I222" s="76"/>
      <c r="J222" s="119"/>
      <c r="K222" s="75" t="s">
        <v>4117</v>
      </c>
      <c r="L222" s="120"/>
      <c r="M222" s="80"/>
      <c r="N222" s="80"/>
      <c r="O222" s="81"/>
      <c r="P222" s="82"/>
      <c r="Q222" s="82"/>
      <c r="R222" s="92"/>
      <c r="S222" s="92"/>
      <c r="T222" s="92"/>
      <c r="U222" s="92"/>
      <c r="V222" s="52"/>
      <c r="W222" s="52"/>
      <c r="X222" s="52"/>
      <c r="Y222" s="52"/>
      <c r="Z222" s="51"/>
      <c r="AA222" s="77"/>
      <c r="AB222" s="77"/>
      <c r="AC222" s="78"/>
      <c r="AD222" s="85" t="s">
        <v>3370</v>
      </c>
      <c r="AE222" s="85">
        <v>99</v>
      </c>
      <c r="AF222" s="85">
        <v>25</v>
      </c>
      <c r="AG222" s="85">
        <v>635</v>
      </c>
      <c r="AH222" s="85">
        <v>950</v>
      </c>
      <c r="AI222" s="85"/>
      <c r="AJ222" s="85"/>
      <c r="AK222" s="85"/>
      <c r="AL222" s="85"/>
      <c r="AM222" s="85"/>
      <c r="AN222" s="87">
        <v>43401.261967592596</v>
      </c>
      <c r="AO222" s="85"/>
      <c r="AP222" s="85" t="b">
        <v>1</v>
      </c>
      <c r="AQ222" s="85" t="b">
        <v>0</v>
      </c>
      <c r="AR222" s="85" t="b">
        <v>0</v>
      </c>
      <c r="AS222" s="85"/>
      <c r="AT222" s="85">
        <v>0</v>
      </c>
      <c r="AU222" s="85"/>
      <c r="AV222" s="85" t="b">
        <v>0</v>
      </c>
      <c r="AW222" s="85" t="s">
        <v>1488</v>
      </c>
      <c r="AX222" s="88" t="s">
        <v>3842</v>
      </c>
      <c r="AY222" s="85" t="s">
        <v>66</v>
      </c>
      <c r="AZ222" s="2"/>
      <c r="BA222" s="3"/>
      <c r="BB222" s="3"/>
      <c r="BC222" s="3"/>
      <c r="BD222" s="3"/>
    </row>
    <row r="223" spans="1:56" x14ac:dyDescent="0.3">
      <c r="A223" s="70" t="s">
        <v>1804</v>
      </c>
      <c r="B223" s="71"/>
      <c r="C223" s="71"/>
      <c r="D223" s="72"/>
      <c r="E223" s="117"/>
      <c r="F223" s="108" t="s">
        <v>2069</v>
      </c>
      <c r="G223" s="118"/>
      <c r="H223" s="75"/>
      <c r="I223" s="76"/>
      <c r="J223" s="119"/>
      <c r="K223" s="75" t="s">
        <v>4118</v>
      </c>
      <c r="L223" s="120"/>
      <c r="M223" s="80"/>
      <c r="N223" s="80"/>
      <c r="O223" s="81"/>
      <c r="P223" s="82"/>
      <c r="Q223" s="82"/>
      <c r="R223" s="92"/>
      <c r="S223" s="92"/>
      <c r="T223" s="92"/>
      <c r="U223" s="92"/>
      <c r="V223" s="52"/>
      <c r="W223" s="52"/>
      <c r="X223" s="52"/>
      <c r="Y223" s="52"/>
      <c r="Z223" s="51"/>
      <c r="AA223" s="77"/>
      <c r="AB223" s="77"/>
      <c r="AC223" s="78"/>
      <c r="AD223" s="85" t="s">
        <v>3371</v>
      </c>
      <c r="AE223" s="85">
        <v>306</v>
      </c>
      <c r="AF223" s="85">
        <v>142</v>
      </c>
      <c r="AG223" s="85">
        <v>4037</v>
      </c>
      <c r="AH223" s="85">
        <v>9681</v>
      </c>
      <c r="AI223" s="85"/>
      <c r="AJ223" s="85"/>
      <c r="AK223" s="85"/>
      <c r="AL223" s="85"/>
      <c r="AM223" s="85"/>
      <c r="AN223" s="87">
        <v>42898.365324074075</v>
      </c>
      <c r="AO223" s="88" t="s">
        <v>3689</v>
      </c>
      <c r="AP223" s="85" t="b">
        <v>1</v>
      </c>
      <c r="AQ223" s="85" t="b">
        <v>0</v>
      </c>
      <c r="AR223" s="85" t="b">
        <v>0</v>
      </c>
      <c r="AS223" s="85"/>
      <c r="AT223" s="85">
        <v>0</v>
      </c>
      <c r="AU223" s="85"/>
      <c r="AV223" s="85" t="b">
        <v>0</v>
      </c>
      <c r="AW223" s="85" t="s">
        <v>1488</v>
      </c>
      <c r="AX223" s="88" t="s">
        <v>3843</v>
      </c>
      <c r="AY223" s="85" t="s">
        <v>66</v>
      </c>
      <c r="AZ223" s="2"/>
      <c r="BA223" s="3"/>
      <c r="BB223" s="3"/>
      <c r="BC223" s="3"/>
      <c r="BD223" s="3"/>
    </row>
    <row r="224" spans="1:56" x14ac:dyDescent="0.3">
      <c r="A224" s="70" t="s">
        <v>1805</v>
      </c>
      <c r="B224" s="71"/>
      <c r="C224" s="71"/>
      <c r="D224" s="72"/>
      <c r="E224" s="117"/>
      <c r="F224" s="108" t="s">
        <v>2070</v>
      </c>
      <c r="G224" s="118"/>
      <c r="H224" s="75"/>
      <c r="I224" s="76"/>
      <c r="J224" s="119"/>
      <c r="K224" s="75" t="s">
        <v>4119</v>
      </c>
      <c r="L224" s="120"/>
      <c r="M224" s="80"/>
      <c r="N224" s="80"/>
      <c r="O224" s="81"/>
      <c r="P224" s="82"/>
      <c r="Q224" s="82"/>
      <c r="R224" s="92"/>
      <c r="S224" s="92"/>
      <c r="T224" s="92"/>
      <c r="U224" s="92"/>
      <c r="V224" s="52"/>
      <c r="W224" s="52"/>
      <c r="X224" s="52"/>
      <c r="Y224" s="52"/>
      <c r="Z224" s="51"/>
      <c r="AA224" s="77"/>
      <c r="AB224" s="77"/>
      <c r="AC224" s="78"/>
      <c r="AD224" s="85" t="s">
        <v>3372</v>
      </c>
      <c r="AE224" s="85">
        <v>711</v>
      </c>
      <c r="AF224" s="85">
        <v>4960</v>
      </c>
      <c r="AG224" s="85">
        <v>65839</v>
      </c>
      <c r="AH224" s="85">
        <v>316</v>
      </c>
      <c r="AI224" s="85"/>
      <c r="AJ224" s="85" t="s">
        <v>3505</v>
      </c>
      <c r="AK224" s="85" t="s">
        <v>3579</v>
      </c>
      <c r="AL224" s="88" t="s">
        <v>3607</v>
      </c>
      <c r="AM224" s="85"/>
      <c r="AN224" s="87">
        <v>40089.908645833333</v>
      </c>
      <c r="AO224" s="88" t="s">
        <v>3690</v>
      </c>
      <c r="AP224" s="85" t="b">
        <v>0</v>
      </c>
      <c r="AQ224" s="85" t="b">
        <v>0</v>
      </c>
      <c r="AR224" s="85" t="b">
        <v>1</v>
      </c>
      <c r="AS224" s="85"/>
      <c r="AT224" s="85">
        <v>30</v>
      </c>
      <c r="AU224" s="88" t="s">
        <v>1471</v>
      </c>
      <c r="AV224" s="85" t="b">
        <v>0</v>
      </c>
      <c r="AW224" s="85" t="s">
        <v>1488</v>
      </c>
      <c r="AX224" s="88" t="s">
        <v>3844</v>
      </c>
      <c r="AY224" s="85" t="s">
        <v>66</v>
      </c>
      <c r="AZ224" s="2"/>
      <c r="BA224" s="3"/>
      <c r="BB224" s="3"/>
      <c r="BC224" s="3"/>
      <c r="BD224" s="3"/>
    </row>
    <row r="225" spans="1:56" x14ac:dyDescent="0.3">
      <c r="A225" s="70" t="s">
        <v>302</v>
      </c>
      <c r="B225" s="71"/>
      <c r="C225" s="71"/>
      <c r="D225" s="72"/>
      <c r="E225" s="117"/>
      <c r="F225" s="108" t="s">
        <v>530</v>
      </c>
      <c r="G225" s="118"/>
      <c r="H225" s="75"/>
      <c r="I225" s="76"/>
      <c r="J225" s="119"/>
      <c r="K225" s="75" t="s">
        <v>4120</v>
      </c>
      <c r="L225" s="120"/>
      <c r="M225" s="80"/>
      <c r="N225" s="80"/>
      <c r="O225" s="81"/>
      <c r="P225" s="82"/>
      <c r="Q225" s="82"/>
      <c r="R225" s="92"/>
      <c r="S225" s="92"/>
      <c r="T225" s="92"/>
      <c r="U225" s="92"/>
      <c r="V225" s="52"/>
      <c r="W225" s="52"/>
      <c r="X225" s="52"/>
      <c r="Y225" s="52"/>
      <c r="Z225" s="51"/>
      <c r="AA225" s="77"/>
      <c r="AB225" s="77"/>
      <c r="AC225" s="78"/>
      <c r="AD225" s="85" t="s">
        <v>955</v>
      </c>
      <c r="AE225" s="85">
        <v>228</v>
      </c>
      <c r="AF225" s="85">
        <v>337</v>
      </c>
      <c r="AG225" s="85">
        <v>9852</v>
      </c>
      <c r="AH225" s="85">
        <v>12671</v>
      </c>
      <c r="AI225" s="85"/>
      <c r="AJ225" s="85"/>
      <c r="AK225" s="85"/>
      <c r="AL225" s="85"/>
      <c r="AM225" s="85"/>
      <c r="AN225" s="87">
        <v>42982.886516203704</v>
      </c>
      <c r="AO225" s="85"/>
      <c r="AP225" s="85" t="b">
        <v>1</v>
      </c>
      <c r="AQ225" s="85" t="b">
        <v>0</v>
      </c>
      <c r="AR225" s="85" t="b">
        <v>0</v>
      </c>
      <c r="AS225" s="85"/>
      <c r="AT225" s="85">
        <v>0</v>
      </c>
      <c r="AU225" s="85"/>
      <c r="AV225" s="85" t="b">
        <v>0</v>
      </c>
      <c r="AW225" s="85" t="s">
        <v>1488</v>
      </c>
      <c r="AX225" s="88" t="s">
        <v>1595</v>
      </c>
      <c r="AY225" s="85" t="s">
        <v>66</v>
      </c>
      <c r="AZ225" s="2"/>
      <c r="BA225" s="3"/>
      <c r="BB225" s="3"/>
      <c r="BC225" s="3"/>
      <c r="BD225" s="3"/>
    </row>
    <row r="226" spans="1:56" x14ac:dyDescent="0.3">
      <c r="A226" s="70" t="s">
        <v>1806</v>
      </c>
      <c r="B226" s="71"/>
      <c r="C226" s="71"/>
      <c r="D226" s="72"/>
      <c r="E226" s="117"/>
      <c r="F226" s="108" t="s">
        <v>2071</v>
      </c>
      <c r="G226" s="118"/>
      <c r="H226" s="75"/>
      <c r="I226" s="76"/>
      <c r="J226" s="119"/>
      <c r="K226" s="75" t="s">
        <v>4121</v>
      </c>
      <c r="L226" s="120"/>
      <c r="M226" s="80"/>
      <c r="N226" s="80"/>
      <c r="O226" s="81"/>
      <c r="P226" s="82"/>
      <c r="Q226" s="82"/>
      <c r="R226" s="92"/>
      <c r="S226" s="92"/>
      <c r="T226" s="92"/>
      <c r="U226" s="92"/>
      <c r="V226" s="52"/>
      <c r="W226" s="52"/>
      <c r="X226" s="52"/>
      <c r="Y226" s="52"/>
      <c r="Z226" s="51"/>
      <c r="AA226" s="77"/>
      <c r="AB226" s="77"/>
      <c r="AC226" s="78"/>
      <c r="AD226" s="85" t="s">
        <v>3373</v>
      </c>
      <c r="AE226" s="85">
        <v>641</v>
      </c>
      <c r="AF226" s="85">
        <v>2081</v>
      </c>
      <c r="AG226" s="85">
        <v>52613</v>
      </c>
      <c r="AH226" s="85">
        <v>4874</v>
      </c>
      <c r="AI226" s="85"/>
      <c r="AJ226" s="85" t="s">
        <v>3506</v>
      </c>
      <c r="AK226" s="85" t="s">
        <v>797</v>
      </c>
      <c r="AL226" s="85"/>
      <c r="AM226" s="85"/>
      <c r="AN226" s="87">
        <v>40346.96665509259</v>
      </c>
      <c r="AO226" s="88" t="s">
        <v>3691</v>
      </c>
      <c r="AP226" s="85" t="b">
        <v>0</v>
      </c>
      <c r="AQ226" s="85" t="b">
        <v>0</v>
      </c>
      <c r="AR226" s="85" t="b">
        <v>1</v>
      </c>
      <c r="AS226" s="85"/>
      <c r="AT226" s="85">
        <v>7</v>
      </c>
      <c r="AU226" s="88" t="s">
        <v>1468</v>
      </c>
      <c r="AV226" s="85" t="b">
        <v>0</v>
      </c>
      <c r="AW226" s="85" t="s">
        <v>1488</v>
      </c>
      <c r="AX226" s="88" t="s">
        <v>3845</v>
      </c>
      <c r="AY226" s="85" t="s">
        <v>66</v>
      </c>
      <c r="AZ226" s="2"/>
      <c r="BA226" s="3"/>
      <c r="BB226" s="3"/>
      <c r="BC226" s="3"/>
      <c r="BD226" s="3"/>
    </row>
    <row r="227" spans="1:56" x14ac:dyDescent="0.3">
      <c r="A227" s="70" t="s">
        <v>261</v>
      </c>
      <c r="B227" s="71"/>
      <c r="C227" s="71"/>
      <c r="D227" s="72"/>
      <c r="E227" s="117"/>
      <c r="F227" s="108" t="s">
        <v>489</v>
      </c>
      <c r="G227" s="118"/>
      <c r="H227" s="75"/>
      <c r="I227" s="76"/>
      <c r="J227" s="119"/>
      <c r="K227" s="75" t="s">
        <v>4122</v>
      </c>
      <c r="L227" s="120"/>
      <c r="M227" s="80"/>
      <c r="N227" s="80"/>
      <c r="O227" s="81"/>
      <c r="P227" s="82"/>
      <c r="Q227" s="82"/>
      <c r="R227" s="92"/>
      <c r="S227" s="92"/>
      <c r="T227" s="92"/>
      <c r="U227" s="92"/>
      <c r="V227" s="52"/>
      <c r="W227" s="52"/>
      <c r="X227" s="52"/>
      <c r="Y227" s="52"/>
      <c r="Z227" s="51"/>
      <c r="AA227" s="77"/>
      <c r="AB227" s="77"/>
      <c r="AC227" s="78"/>
      <c r="AD227" s="85" t="s">
        <v>861</v>
      </c>
      <c r="AE227" s="85">
        <v>723</v>
      </c>
      <c r="AF227" s="85">
        <v>3343</v>
      </c>
      <c r="AG227" s="85">
        <v>145409</v>
      </c>
      <c r="AH227" s="85">
        <v>194</v>
      </c>
      <c r="AI227" s="85"/>
      <c r="AJ227" s="85" t="s">
        <v>1085</v>
      </c>
      <c r="AK227" s="85" t="s">
        <v>803</v>
      </c>
      <c r="AL227" s="88" t="s">
        <v>1280</v>
      </c>
      <c r="AM227" s="85"/>
      <c r="AN227" s="87">
        <v>42704.397685185184</v>
      </c>
      <c r="AO227" s="88" t="s">
        <v>1334</v>
      </c>
      <c r="AP227" s="85" t="b">
        <v>1</v>
      </c>
      <c r="AQ227" s="85" t="b">
        <v>0</v>
      </c>
      <c r="AR227" s="85" t="b">
        <v>1</v>
      </c>
      <c r="AS227" s="85"/>
      <c r="AT227" s="85">
        <v>25</v>
      </c>
      <c r="AU227" s="85"/>
      <c r="AV227" s="85" t="b">
        <v>0</v>
      </c>
      <c r="AW227" s="85" t="s">
        <v>1488</v>
      </c>
      <c r="AX227" s="88" t="s">
        <v>1540</v>
      </c>
      <c r="AY227" s="85" t="s">
        <v>66</v>
      </c>
      <c r="AZ227" s="2"/>
      <c r="BA227" s="3"/>
      <c r="BB227" s="3"/>
      <c r="BC227" s="3"/>
      <c r="BD227" s="3"/>
    </row>
    <row r="228" spans="1:56" x14ac:dyDescent="0.3">
      <c r="A228" s="70" t="s">
        <v>1807</v>
      </c>
      <c r="B228" s="71"/>
      <c r="C228" s="71"/>
      <c r="D228" s="72"/>
      <c r="E228" s="117"/>
      <c r="F228" s="108" t="s">
        <v>2072</v>
      </c>
      <c r="G228" s="118"/>
      <c r="H228" s="75"/>
      <c r="I228" s="76"/>
      <c r="J228" s="119"/>
      <c r="K228" s="75" t="s">
        <v>4123</v>
      </c>
      <c r="L228" s="120"/>
      <c r="M228" s="80"/>
      <c r="N228" s="80"/>
      <c r="O228" s="81"/>
      <c r="P228" s="82"/>
      <c r="Q228" s="82"/>
      <c r="R228" s="92"/>
      <c r="S228" s="92"/>
      <c r="T228" s="92"/>
      <c r="U228" s="92"/>
      <c r="V228" s="52"/>
      <c r="W228" s="52"/>
      <c r="X228" s="52"/>
      <c r="Y228" s="52"/>
      <c r="Z228" s="51"/>
      <c r="AA228" s="77"/>
      <c r="AB228" s="77"/>
      <c r="AC228" s="78"/>
      <c r="AD228" s="85" t="s">
        <v>3374</v>
      </c>
      <c r="AE228" s="85">
        <v>113</v>
      </c>
      <c r="AF228" s="85">
        <v>108</v>
      </c>
      <c r="AG228" s="85">
        <v>737</v>
      </c>
      <c r="AH228" s="85">
        <v>9</v>
      </c>
      <c r="AI228" s="85"/>
      <c r="AJ228" s="85"/>
      <c r="AK228" s="85" t="s">
        <v>803</v>
      </c>
      <c r="AL228" s="85"/>
      <c r="AM228" s="85"/>
      <c r="AN228" s="87">
        <v>41756.755243055559</v>
      </c>
      <c r="AO228" s="88" t="s">
        <v>3692</v>
      </c>
      <c r="AP228" s="85" t="b">
        <v>1</v>
      </c>
      <c r="AQ228" s="85" t="b">
        <v>0</v>
      </c>
      <c r="AR228" s="85" t="b">
        <v>1</v>
      </c>
      <c r="AS228" s="85"/>
      <c r="AT228" s="85">
        <v>0</v>
      </c>
      <c r="AU228" s="88" t="s">
        <v>1461</v>
      </c>
      <c r="AV228" s="85" t="b">
        <v>0</v>
      </c>
      <c r="AW228" s="85" t="s">
        <v>1488</v>
      </c>
      <c r="AX228" s="88" t="s">
        <v>3846</v>
      </c>
      <c r="AY228" s="85" t="s">
        <v>66</v>
      </c>
      <c r="AZ228" s="2"/>
      <c r="BA228" s="3"/>
      <c r="BB228" s="3"/>
      <c r="BC228" s="3"/>
      <c r="BD228" s="3"/>
    </row>
    <row r="229" spans="1:56" x14ac:dyDescent="0.3">
      <c r="A229" s="70" t="s">
        <v>338</v>
      </c>
      <c r="B229" s="71"/>
      <c r="C229" s="71"/>
      <c r="D229" s="72"/>
      <c r="E229" s="117"/>
      <c r="F229" s="108" t="s">
        <v>445</v>
      </c>
      <c r="G229" s="118"/>
      <c r="H229" s="75"/>
      <c r="I229" s="76"/>
      <c r="J229" s="119"/>
      <c r="K229" s="75" t="s">
        <v>4124</v>
      </c>
      <c r="L229" s="120"/>
      <c r="M229" s="80"/>
      <c r="N229" s="80"/>
      <c r="O229" s="81"/>
      <c r="P229" s="82"/>
      <c r="Q229" s="82"/>
      <c r="R229" s="92"/>
      <c r="S229" s="92"/>
      <c r="T229" s="92"/>
      <c r="U229" s="92"/>
      <c r="V229" s="52"/>
      <c r="W229" s="52"/>
      <c r="X229" s="52"/>
      <c r="Y229" s="52"/>
      <c r="Z229" s="51"/>
      <c r="AA229" s="77"/>
      <c r="AB229" s="77"/>
      <c r="AC229" s="78"/>
      <c r="AD229" s="85" t="s">
        <v>989</v>
      </c>
      <c r="AE229" s="85">
        <v>148</v>
      </c>
      <c r="AF229" s="85">
        <v>134</v>
      </c>
      <c r="AG229" s="85">
        <v>19665</v>
      </c>
      <c r="AH229" s="85">
        <v>26955</v>
      </c>
      <c r="AI229" s="85"/>
      <c r="AJ229" s="85"/>
      <c r="AK229" s="85"/>
      <c r="AL229" s="85"/>
      <c r="AM229" s="85"/>
      <c r="AN229" s="87">
        <v>43338.499652777777</v>
      </c>
      <c r="AO229" s="85"/>
      <c r="AP229" s="85" t="b">
        <v>1</v>
      </c>
      <c r="AQ229" s="85" t="b">
        <v>1</v>
      </c>
      <c r="AR229" s="85" t="b">
        <v>0</v>
      </c>
      <c r="AS229" s="85"/>
      <c r="AT229" s="85">
        <v>1</v>
      </c>
      <c r="AU229" s="85"/>
      <c r="AV229" s="85" t="b">
        <v>0</v>
      </c>
      <c r="AW229" s="85" t="s">
        <v>1488</v>
      </c>
      <c r="AX229" s="88" t="s">
        <v>1633</v>
      </c>
      <c r="AY229" s="85" t="s">
        <v>66</v>
      </c>
      <c r="AZ229" s="2"/>
      <c r="BA229" s="3"/>
      <c r="BB229" s="3"/>
      <c r="BC229" s="3"/>
      <c r="BD229" s="3"/>
    </row>
    <row r="230" spans="1:56" x14ac:dyDescent="0.3">
      <c r="A230" s="70" t="s">
        <v>1808</v>
      </c>
      <c r="B230" s="71"/>
      <c r="C230" s="71"/>
      <c r="D230" s="72"/>
      <c r="E230" s="117"/>
      <c r="F230" s="108" t="s">
        <v>2073</v>
      </c>
      <c r="G230" s="118"/>
      <c r="H230" s="75"/>
      <c r="I230" s="76"/>
      <c r="J230" s="119"/>
      <c r="K230" s="75" t="s">
        <v>4125</v>
      </c>
      <c r="L230" s="120"/>
      <c r="M230" s="80"/>
      <c r="N230" s="80"/>
      <c r="O230" s="81"/>
      <c r="P230" s="82"/>
      <c r="Q230" s="82"/>
      <c r="R230" s="92"/>
      <c r="S230" s="92"/>
      <c r="T230" s="92"/>
      <c r="U230" s="92"/>
      <c r="V230" s="52"/>
      <c r="W230" s="52"/>
      <c r="X230" s="52"/>
      <c r="Y230" s="52"/>
      <c r="Z230" s="51"/>
      <c r="AA230" s="77"/>
      <c r="AB230" s="77"/>
      <c r="AC230" s="78"/>
      <c r="AD230" s="85" t="s">
        <v>3375</v>
      </c>
      <c r="AE230" s="85">
        <v>87</v>
      </c>
      <c r="AF230" s="85">
        <v>1604</v>
      </c>
      <c r="AG230" s="85">
        <v>7917</v>
      </c>
      <c r="AH230" s="85">
        <v>883</v>
      </c>
      <c r="AI230" s="85"/>
      <c r="AJ230" s="85" t="s">
        <v>3507</v>
      </c>
      <c r="AK230" s="85" t="s">
        <v>1202</v>
      </c>
      <c r="AL230" s="85"/>
      <c r="AM230" s="85"/>
      <c r="AN230" s="87">
        <v>42937.893449074072</v>
      </c>
      <c r="AO230" s="88" t="s">
        <v>3693</v>
      </c>
      <c r="AP230" s="85" t="b">
        <v>1</v>
      </c>
      <c r="AQ230" s="85" t="b">
        <v>0</v>
      </c>
      <c r="AR230" s="85" t="b">
        <v>0</v>
      </c>
      <c r="AS230" s="85"/>
      <c r="AT230" s="85">
        <v>0</v>
      </c>
      <c r="AU230" s="85"/>
      <c r="AV230" s="85" t="b">
        <v>0</v>
      </c>
      <c r="AW230" s="85" t="s">
        <v>1488</v>
      </c>
      <c r="AX230" s="88" t="s">
        <v>3847</v>
      </c>
      <c r="AY230" s="85" t="s">
        <v>66</v>
      </c>
      <c r="AZ230" s="2"/>
      <c r="BA230" s="3"/>
      <c r="BB230" s="3"/>
      <c r="BC230" s="3"/>
      <c r="BD230" s="3"/>
    </row>
    <row r="231" spans="1:56" x14ac:dyDescent="0.3">
      <c r="A231" s="70" t="s">
        <v>1809</v>
      </c>
      <c r="B231" s="71"/>
      <c r="C231" s="71"/>
      <c r="D231" s="72"/>
      <c r="E231" s="117"/>
      <c r="F231" s="108" t="s">
        <v>2074</v>
      </c>
      <c r="G231" s="118"/>
      <c r="H231" s="75"/>
      <c r="I231" s="76"/>
      <c r="J231" s="119"/>
      <c r="K231" s="75" t="s">
        <v>4126</v>
      </c>
      <c r="L231" s="120"/>
      <c r="M231" s="80"/>
      <c r="N231" s="80"/>
      <c r="O231" s="81"/>
      <c r="P231" s="82"/>
      <c r="Q231" s="82"/>
      <c r="R231" s="92"/>
      <c r="S231" s="92"/>
      <c r="T231" s="92"/>
      <c r="U231" s="92"/>
      <c r="V231" s="52"/>
      <c r="W231" s="52"/>
      <c r="X231" s="52"/>
      <c r="Y231" s="52"/>
      <c r="Z231" s="51"/>
      <c r="AA231" s="77"/>
      <c r="AB231" s="77"/>
      <c r="AC231" s="78"/>
      <c r="AD231" s="85" t="s">
        <v>3376</v>
      </c>
      <c r="AE231" s="85">
        <v>245</v>
      </c>
      <c r="AF231" s="85">
        <v>500</v>
      </c>
      <c r="AG231" s="85">
        <v>4594</v>
      </c>
      <c r="AH231" s="85">
        <v>131</v>
      </c>
      <c r="AI231" s="85"/>
      <c r="AJ231" s="85" t="s">
        <v>3508</v>
      </c>
      <c r="AK231" s="85" t="s">
        <v>435</v>
      </c>
      <c r="AL231" s="85"/>
      <c r="AM231" s="85"/>
      <c r="AN231" s="87">
        <v>40665.390023148146</v>
      </c>
      <c r="AO231" s="88" t="s">
        <v>3694</v>
      </c>
      <c r="AP231" s="85" t="b">
        <v>1</v>
      </c>
      <c r="AQ231" s="85" t="b">
        <v>0</v>
      </c>
      <c r="AR231" s="85" t="b">
        <v>0</v>
      </c>
      <c r="AS231" s="85"/>
      <c r="AT231" s="85">
        <v>2</v>
      </c>
      <c r="AU231" s="88" t="s">
        <v>1461</v>
      </c>
      <c r="AV231" s="85" t="b">
        <v>0</v>
      </c>
      <c r="AW231" s="85" t="s">
        <v>1488</v>
      </c>
      <c r="AX231" s="88" t="s">
        <v>3848</v>
      </c>
      <c r="AY231" s="85" t="s">
        <v>66</v>
      </c>
      <c r="AZ231" s="2"/>
      <c r="BA231" s="3"/>
      <c r="BB231" s="3"/>
      <c r="BC231" s="3"/>
      <c r="BD231" s="3"/>
    </row>
    <row r="232" spans="1:56" x14ac:dyDescent="0.3">
      <c r="A232" s="70" t="s">
        <v>386</v>
      </c>
      <c r="B232" s="71"/>
      <c r="C232" s="71"/>
      <c r="D232" s="72"/>
      <c r="E232" s="117"/>
      <c r="F232" s="108" t="s">
        <v>607</v>
      </c>
      <c r="G232" s="118"/>
      <c r="H232" s="75"/>
      <c r="I232" s="76"/>
      <c r="J232" s="119"/>
      <c r="K232" s="75" t="s">
        <v>4127</v>
      </c>
      <c r="L232" s="120"/>
      <c r="M232" s="80"/>
      <c r="N232" s="80"/>
      <c r="O232" s="81"/>
      <c r="P232" s="82"/>
      <c r="Q232" s="82"/>
      <c r="R232" s="92"/>
      <c r="S232" s="92"/>
      <c r="T232" s="92"/>
      <c r="U232" s="92"/>
      <c r="V232" s="52"/>
      <c r="W232" s="52"/>
      <c r="X232" s="52"/>
      <c r="Y232" s="52"/>
      <c r="Z232" s="51"/>
      <c r="AA232" s="77"/>
      <c r="AB232" s="77"/>
      <c r="AC232" s="78"/>
      <c r="AD232" s="85" t="s">
        <v>1028</v>
      </c>
      <c r="AE232" s="85">
        <v>297</v>
      </c>
      <c r="AF232" s="85">
        <v>1378</v>
      </c>
      <c r="AG232" s="85">
        <v>27561</v>
      </c>
      <c r="AH232" s="85">
        <v>1990</v>
      </c>
      <c r="AI232" s="85"/>
      <c r="AJ232" s="85" t="s">
        <v>1190</v>
      </c>
      <c r="AK232" s="85" t="s">
        <v>1264</v>
      </c>
      <c r="AL232" s="85"/>
      <c r="AM232" s="85"/>
      <c r="AN232" s="87">
        <v>41113.828148148146</v>
      </c>
      <c r="AO232" s="88" t="s">
        <v>1448</v>
      </c>
      <c r="AP232" s="85" t="b">
        <v>1</v>
      </c>
      <c r="AQ232" s="85" t="b">
        <v>0</v>
      </c>
      <c r="AR232" s="85" t="b">
        <v>1</v>
      </c>
      <c r="AS232" s="85"/>
      <c r="AT232" s="85">
        <v>3</v>
      </c>
      <c r="AU232" s="88" t="s">
        <v>1461</v>
      </c>
      <c r="AV232" s="85" t="b">
        <v>0</v>
      </c>
      <c r="AW232" s="85" t="s">
        <v>1488</v>
      </c>
      <c r="AX232" s="88" t="s">
        <v>1674</v>
      </c>
      <c r="AY232" s="85" t="s">
        <v>66</v>
      </c>
      <c r="AZ232" s="2"/>
      <c r="BA232" s="3"/>
      <c r="BB232" s="3"/>
      <c r="BC232" s="3"/>
      <c r="BD232" s="3"/>
    </row>
    <row r="233" spans="1:56" x14ac:dyDescent="0.3">
      <c r="A233" s="70" t="s">
        <v>1810</v>
      </c>
      <c r="B233" s="71"/>
      <c r="C233" s="71"/>
      <c r="D233" s="72"/>
      <c r="E233" s="117"/>
      <c r="F233" s="108" t="s">
        <v>2075</v>
      </c>
      <c r="G233" s="118"/>
      <c r="H233" s="75"/>
      <c r="I233" s="76"/>
      <c r="J233" s="119"/>
      <c r="K233" s="75" t="s">
        <v>4128</v>
      </c>
      <c r="L233" s="120"/>
      <c r="M233" s="80"/>
      <c r="N233" s="80"/>
      <c r="O233" s="81"/>
      <c r="P233" s="82"/>
      <c r="Q233" s="82"/>
      <c r="R233" s="92"/>
      <c r="S233" s="92"/>
      <c r="T233" s="92"/>
      <c r="U233" s="92"/>
      <c r="V233" s="52"/>
      <c r="W233" s="52"/>
      <c r="X233" s="52"/>
      <c r="Y233" s="52"/>
      <c r="Z233" s="51"/>
      <c r="AA233" s="77"/>
      <c r="AB233" s="77"/>
      <c r="AC233" s="78"/>
      <c r="AD233" s="85" t="s">
        <v>3377</v>
      </c>
      <c r="AE233" s="85">
        <v>452</v>
      </c>
      <c r="AF233" s="85">
        <v>45</v>
      </c>
      <c r="AG233" s="85">
        <v>417</v>
      </c>
      <c r="AH233" s="85">
        <v>7</v>
      </c>
      <c r="AI233" s="85"/>
      <c r="AJ233" s="85" t="s">
        <v>3509</v>
      </c>
      <c r="AK233" s="85" t="s">
        <v>1203</v>
      </c>
      <c r="AL233" s="85"/>
      <c r="AM233" s="85"/>
      <c r="AN233" s="87">
        <v>43826.523946759262</v>
      </c>
      <c r="AO233" s="85"/>
      <c r="AP233" s="85" t="b">
        <v>1</v>
      </c>
      <c r="AQ233" s="85" t="b">
        <v>0</v>
      </c>
      <c r="AR233" s="85" t="b">
        <v>0</v>
      </c>
      <c r="AS233" s="85"/>
      <c r="AT233" s="85">
        <v>0</v>
      </c>
      <c r="AU233" s="85"/>
      <c r="AV233" s="85" t="b">
        <v>0</v>
      </c>
      <c r="AW233" s="85" t="s">
        <v>1488</v>
      </c>
      <c r="AX233" s="88" t="s">
        <v>3849</v>
      </c>
      <c r="AY233" s="85" t="s">
        <v>66</v>
      </c>
      <c r="AZ233" s="2"/>
      <c r="BA233" s="3"/>
      <c r="BB233" s="3"/>
      <c r="BC233" s="3"/>
      <c r="BD233" s="3"/>
    </row>
    <row r="234" spans="1:56" x14ac:dyDescent="0.3">
      <c r="A234" s="70" t="s">
        <v>305</v>
      </c>
      <c r="B234" s="71"/>
      <c r="C234" s="71"/>
      <c r="D234" s="72"/>
      <c r="E234" s="117"/>
      <c r="F234" s="108" t="s">
        <v>533</v>
      </c>
      <c r="G234" s="118"/>
      <c r="H234" s="75"/>
      <c r="I234" s="76"/>
      <c r="J234" s="119"/>
      <c r="K234" s="75" t="s">
        <v>4129</v>
      </c>
      <c r="L234" s="120"/>
      <c r="M234" s="80"/>
      <c r="N234" s="80"/>
      <c r="O234" s="81"/>
      <c r="P234" s="82"/>
      <c r="Q234" s="82"/>
      <c r="R234" s="92"/>
      <c r="S234" s="92"/>
      <c r="T234" s="92"/>
      <c r="U234" s="92"/>
      <c r="V234" s="52"/>
      <c r="W234" s="52"/>
      <c r="X234" s="52"/>
      <c r="Y234" s="52"/>
      <c r="Z234" s="51"/>
      <c r="AA234" s="77"/>
      <c r="AB234" s="77"/>
      <c r="AC234" s="78"/>
      <c r="AD234" s="85" t="s">
        <v>927</v>
      </c>
      <c r="AE234" s="85">
        <v>54</v>
      </c>
      <c r="AF234" s="85">
        <v>45</v>
      </c>
      <c r="AG234" s="85">
        <v>398</v>
      </c>
      <c r="AH234" s="85">
        <v>122</v>
      </c>
      <c r="AI234" s="85"/>
      <c r="AJ234" s="85"/>
      <c r="AK234" s="85" t="s">
        <v>1213</v>
      </c>
      <c r="AL234" s="88" t="s">
        <v>1285</v>
      </c>
      <c r="AM234" s="85"/>
      <c r="AN234" s="87">
        <v>43620.995115740741</v>
      </c>
      <c r="AO234" s="88" t="s">
        <v>1385</v>
      </c>
      <c r="AP234" s="85" t="b">
        <v>1</v>
      </c>
      <c r="AQ234" s="85" t="b">
        <v>0</v>
      </c>
      <c r="AR234" s="85" t="b">
        <v>1</v>
      </c>
      <c r="AS234" s="85"/>
      <c r="AT234" s="85">
        <v>0</v>
      </c>
      <c r="AU234" s="85"/>
      <c r="AV234" s="85" t="b">
        <v>0</v>
      </c>
      <c r="AW234" s="85" t="s">
        <v>1488</v>
      </c>
      <c r="AX234" s="88" t="s">
        <v>1598</v>
      </c>
      <c r="AY234" s="85" t="s">
        <v>66</v>
      </c>
      <c r="AZ234" s="2"/>
      <c r="BA234" s="3"/>
      <c r="BB234" s="3"/>
      <c r="BC234" s="3"/>
      <c r="BD234" s="3"/>
    </row>
    <row r="235" spans="1:56" x14ac:dyDescent="0.3">
      <c r="A235" s="70" t="s">
        <v>1869</v>
      </c>
      <c r="B235" s="71"/>
      <c r="C235" s="71"/>
      <c r="D235" s="72"/>
      <c r="E235" s="117"/>
      <c r="F235" s="108" t="s">
        <v>2128</v>
      </c>
      <c r="G235" s="118"/>
      <c r="H235" s="75"/>
      <c r="I235" s="76"/>
      <c r="J235" s="119"/>
      <c r="K235" s="75" t="s">
        <v>4130</v>
      </c>
      <c r="L235" s="120"/>
      <c r="M235" s="80"/>
      <c r="N235" s="80"/>
      <c r="O235" s="81"/>
      <c r="P235" s="82"/>
      <c r="Q235" s="82"/>
      <c r="R235" s="92"/>
      <c r="S235" s="92"/>
      <c r="T235" s="92"/>
      <c r="U235" s="92"/>
      <c r="V235" s="52"/>
      <c r="W235" s="52"/>
      <c r="X235" s="52"/>
      <c r="Y235" s="52"/>
      <c r="Z235" s="51"/>
      <c r="AA235" s="77"/>
      <c r="AB235" s="77"/>
      <c r="AC235" s="78"/>
      <c r="AD235" s="85" t="s">
        <v>3378</v>
      </c>
      <c r="AE235" s="85">
        <v>248</v>
      </c>
      <c r="AF235" s="85">
        <v>9104</v>
      </c>
      <c r="AG235" s="85">
        <v>45312</v>
      </c>
      <c r="AH235" s="85">
        <v>696</v>
      </c>
      <c r="AI235" s="85"/>
      <c r="AJ235" s="85" t="s">
        <v>3510</v>
      </c>
      <c r="AK235" s="85" t="s">
        <v>3580</v>
      </c>
      <c r="AL235" s="85"/>
      <c r="AM235" s="85"/>
      <c r="AN235" s="87">
        <v>41662.986712962964</v>
      </c>
      <c r="AO235" s="88" t="s">
        <v>3695</v>
      </c>
      <c r="AP235" s="85" t="b">
        <v>1</v>
      </c>
      <c r="AQ235" s="85" t="b">
        <v>0</v>
      </c>
      <c r="AR235" s="85" t="b">
        <v>1</v>
      </c>
      <c r="AS235" s="85"/>
      <c r="AT235" s="85">
        <v>12</v>
      </c>
      <c r="AU235" s="88" t="s">
        <v>1461</v>
      </c>
      <c r="AV235" s="85" t="b">
        <v>0</v>
      </c>
      <c r="AW235" s="85" t="s">
        <v>1488</v>
      </c>
      <c r="AX235" s="88" t="s">
        <v>3850</v>
      </c>
      <c r="AY235" s="85" t="s">
        <v>66</v>
      </c>
      <c r="AZ235" s="2"/>
      <c r="BA235" s="3"/>
      <c r="BB235" s="3"/>
      <c r="BC235" s="3"/>
      <c r="BD235" s="3"/>
    </row>
    <row r="236" spans="1:56" x14ac:dyDescent="0.3">
      <c r="A236" s="70" t="s">
        <v>250</v>
      </c>
      <c r="B236" s="71"/>
      <c r="C236" s="71"/>
      <c r="D236" s="72"/>
      <c r="E236" s="117"/>
      <c r="F236" s="108" t="s">
        <v>479</v>
      </c>
      <c r="G236" s="118"/>
      <c r="H236" s="75"/>
      <c r="I236" s="76"/>
      <c r="J236" s="119"/>
      <c r="K236" s="75" t="s">
        <v>4131</v>
      </c>
      <c r="L236" s="120"/>
      <c r="M236" s="80"/>
      <c r="N236" s="80"/>
      <c r="O236" s="81"/>
      <c r="P236" s="82"/>
      <c r="Q236" s="82"/>
      <c r="R236" s="92"/>
      <c r="S236" s="92"/>
      <c r="T236" s="92"/>
      <c r="U236" s="92"/>
      <c r="V236" s="52"/>
      <c r="W236" s="52"/>
      <c r="X236" s="52"/>
      <c r="Y236" s="52"/>
      <c r="Z236" s="51"/>
      <c r="AA236" s="77"/>
      <c r="AB236" s="77"/>
      <c r="AC236" s="78"/>
      <c r="AD236" s="85" t="s">
        <v>894</v>
      </c>
      <c r="AE236" s="85">
        <v>464</v>
      </c>
      <c r="AF236" s="85">
        <v>1301</v>
      </c>
      <c r="AG236" s="85">
        <v>12325</v>
      </c>
      <c r="AH236" s="85">
        <v>6068</v>
      </c>
      <c r="AI236" s="85"/>
      <c r="AJ236" s="85" t="s">
        <v>1082</v>
      </c>
      <c r="AK236" s="85" t="s">
        <v>1220</v>
      </c>
      <c r="AL236" s="85"/>
      <c r="AM236" s="85"/>
      <c r="AN236" s="87">
        <v>40923.486875000002</v>
      </c>
      <c r="AO236" s="88" t="s">
        <v>1331</v>
      </c>
      <c r="AP236" s="85" t="b">
        <v>1</v>
      </c>
      <c r="AQ236" s="85" t="b">
        <v>0</v>
      </c>
      <c r="AR236" s="85" t="b">
        <v>1</v>
      </c>
      <c r="AS236" s="85"/>
      <c r="AT236" s="85">
        <v>2</v>
      </c>
      <c r="AU236" s="88" t="s">
        <v>1461</v>
      </c>
      <c r="AV236" s="85" t="b">
        <v>0</v>
      </c>
      <c r="AW236" s="85" t="s">
        <v>1488</v>
      </c>
      <c r="AX236" s="88" t="s">
        <v>1534</v>
      </c>
      <c r="AY236" s="85" t="s">
        <v>66</v>
      </c>
      <c r="AZ236" s="2"/>
      <c r="BA236" s="3"/>
      <c r="BB236" s="3"/>
      <c r="BC236" s="3"/>
      <c r="BD236" s="3"/>
    </row>
    <row r="237" spans="1:56" x14ac:dyDescent="0.3">
      <c r="A237" s="70" t="s">
        <v>1811</v>
      </c>
      <c r="B237" s="71"/>
      <c r="C237" s="71"/>
      <c r="D237" s="72"/>
      <c r="E237" s="117"/>
      <c r="F237" s="108" t="s">
        <v>2076</v>
      </c>
      <c r="G237" s="118"/>
      <c r="H237" s="75"/>
      <c r="I237" s="76"/>
      <c r="J237" s="119"/>
      <c r="K237" s="75" t="s">
        <v>4132</v>
      </c>
      <c r="L237" s="120"/>
      <c r="M237" s="80"/>
      <c r="N237" s="80"/>
      <c r="O237" s="81"/>
      <c r="P237" s="82"/>
      <c r="Q237" s="82"/>
      <c r="R237" s="92"/>
      <c r="S237" s="92"/>
      <c r="T237" s="92"/>
      <c r="U237" s="92"/>
      <c r="V237" s="52"/>
      <c r="W237" s="52"/>
      <c r="X237" s="52"/>
      <c r="Y237" s="52"/>
      <c r="Z237" s="51"/>
      <c r="AA237" s="77"/>
      <c r="AB237" s="77"/>
      <c r="AC237" s="78"/>
      <c r="AD237" s="85" t="s">
        <v>3379</v>
      </c>
      <c r="AE237" s="85">
        <v>127</v>
      </c>
      <c r="AF237" s="85">
        <v>1461</v>
      </c>
      <c r="AG237" s="85">
        <v>93279</v>
      </c>
      <c r="AH237" s="85">
        <v>109642</v>
      </c>
      <c r="AI237" s="85"/>
      <c r="AJ237" s="85" t="s">
        <v>865</v>
      </c>
      <c r="AK237" s="85" t="s">
        <v>3581</v>
      </c>
      <c r="AL237" s="85"/>
      <c r="AM237" s="85"/>
      <c r="AN237" s="87">
        <v>42303.393159722225</v>
      </c>
      <c r="AO237" s="88" t="s">
        <v>3696</v>
      </c>
      <c r="AP237" s="85" t="b">
        <v>1</v>
      </c>
      <c r="AQ237" s="85" t="b">
        <v>0</v>
      </c>
      <c r="AR237" s="85" t="b">
        <v>0</v>
      </c>
      <c r="AS237" s="85"/>
      <c r="AT237" s="85">
        <v>1</v>
      </c>
      <c r="AU237" s="88" t="s">
        <v>1461</v>
      </c>
      <c r="AV237" s="85" t="b">
        <v>0</v>
      </c>
      <c r="AW237" s="85" t="s">
        <v>1488</v>
      </c>
      <c r="AX237" s="88" t="s">
        <v>3851</v>
      </c>
      <c r="AY237" s="85" t="s">
        <v>66</v>
      </c>
      <c r="AZ237" s="2"/>
      <c r="BA237" s="3"/>
      <c r="BB237" s="3"/>
      <c r="BC237" s="3"/>
      <c r="BD237" s="3"/>
    </row>
    <row r="238" spans="1:56" x14ac:dyDescent="0.3">
      <c r="A238" s="70" t="s">
        <v>256</v>
      </c>
      <c r="B238" s="71"/>
      <c r="C238" s="71"/>
      <c r="D238" s="72"/>
      <c r="E238" s="117"/>
      <c r="F238" s="108" t="s">
        <v>484</v>
      </c>
      <c r="G238" s="118"/>
      <c r="H238" s="75"/>
      <c r="I238" s="76"/>
      <c r="J238" s="119"/>
      <c r="K238" s="75" t="s">
        <v>4133</v>
      </c>
      <c r="L238" s="120"/>
      <c r="M238" s="80"/>
      <c r="N238" s="80"/>
      <c r="O238" s="81"/>
      <c r="P238" s="82"/>
      <c r="Q238" s="82"/>
      <c r="R238" s="92"/>
      <c r="S238" s="92"/>
      <c r="T238" s="92"/>
      <c r="U238" s="92"/>
      <c r="V238" s="52"/>
      <c r="W238" s="52"/>
      <c r="X238" s="52"/>
      <c r="Y238" s="52"/>
      <c r="Z238" s="51"/>
      <c r="AA238" s="77"/>
      <c r="AB238" s="77"/>
      <c r="AC238" s="78"/>
      <c r="AD238" s="85" t="s">
        <v>900</v>
      </c>
      <c r="AE238" s="85">
        <v>729</v>
      </c>
      <c r="AF238" s="85">
        <v>1012</v>
      </c>
      <c r="AG238" s="85">
        <v>53609</v>
      </c>
      <c r="AH238" s="85">
        <v>3573</v>
      </c>
      <c r="AI238" s="85"/>
      <c r="AJ238" s="85" t="s">
        <v>1086</v>
      </c>
      <c r="AK238" s="85" t="s">
        <v>1224</v>
      </c>
      <c r="AL238" s="85"/>
      <c r="AM238" s="85"/>
      <c r="AN238" s="87">
        <v>39711.993148148147</v>
      </c>
      <c r="AO238" s="88" t="s">
        <v>1335</v>
      </c>
      <c r="AP238" s="85" t="b">
        <v>0</v>
      </c>
      <c r="AQ238" s="85" t="b">
        <v>0</v>
      </c>
      <c r="AR238" s="85" t="b">
        <v>1</v>
      </c>
      <c r="AS238" s="85"/>
      <c r="AT238" s="85">
        <v>16</v>
      </c>
      <c r="AU238" s="88" t="s">
        <v>1466</v>
      </c>
      <c r="AV238" s="85" t="b">
        <v>0</v>
      </c>
      <c r="AW238" s="85" t="s">
        <v>1488</v>
      </c>
      <c r="AX238" s="88" t="s">
        <v>1541</v>
      </c>
      <c r="AY238" s="85" t="s">
        <v>66</v>
      </c>
      <c r="AZ238" s="2"/>
      <c r="BA238" s="3"/>
      <c r="BB238" s="3"/>
      <c r="BC238" s="3"/>
      <c r="BD238" s="3"/>
    </row>
    <row r="239" spans="1:56" x14ac:dyDescent="0.3">
      <c r="A239" s="70" t="s">
        <v>1812</v>
      </c>
      <c r="B239" s="71"/>
      <c r="C239" s="71"/>
      <c r="D239" s="72"/>
      <c r="E239" s="117"/>
      <c r="F239" s="108" t="s">
        <v>2077</v>
      </c>
      <c r="G239" s="118"/>
      <c r="H239" s="75"/>
      <c r="I239" s="76"/>
      <c r="J239" s="119"/>
      <c r="K239" s="75" t="s">
        <v>4134</v>
      </c>
      <c r="L239" s="120"/>
      <c r="M239" s="80"/>
      <c r="N239" s="80"/>
      <c r="O239" s="81"/>
      <c r="P239" s="82"/>
      <c r="Q239" s="82"/>
      <c r="R239" s="92"/>
      <c r="S239" s="92"/>
      <c r="T239" s="92"/>
      <c r="U239" s="92"/>
      <c r="V239" s="52"/>
      <c r="W239" s="52"/>
      <c r="X239" s="52"/>
      <c r="Y239" s="52"/>
      <c r="Z239" s="51"/>
      <c r="AA239" s="77"/>
      <c r="AB239" s="77"/>
      <c r="AC239" s="78"/>
      <c r="AD239" s="85" t="s">
        <v>3380</v>
      </c>
      <c r="AE239" s="85">
        <v>95</v>
      </c>
      <c r="AF239" s="85">
        <v>28</v>
      </c>
      <c r="AG239" s="85">
        <v>905</v>
      </c>
      <c r="AH239" s="85">
        <v>3303</v>
      </c>
      <c r="AI239" s="85"/>
      <c r="AJ239" s="85"/>
      <c r="AK239" s="85" t="s">
        <v>803</v>
      </c>
      <c r="AL239" s="85"/>
      <c r="AM239" s="85"/>
      <c r="AN239" s="87">
        <v>43075.375092592592</v>
      </c>
      <c r="AO239" s="88" t="s">
        <v>3697</v>
      </c>
      <c r="AP239" s="85" t="b">
        <v>1</v>
      </c>
      <c r="AQ239" s="85" t="b">
        <v>0</v>
      </c>
      <c r="AR239" s="85" t="b">
        <v>0</v>
      </c>
      <c r="AS239" s="85"/>
      <c r="AT239" s="85">
        <v>0</v>
      </c>
      <c r="AU239" s="85"/>
      <c r="AV239" s="85" t="b">
        <v>0</v>
      </c>
      <c r="AW239" s="85" t="s">
        <v>1488</v>
      </c>
      <c r="AX239" s="88" t="s">
        <v>3852</v>
      </c>
      <c r="AY239" s="85" t="s">
        <v>66</v>
      </c>
      <c r="AZ239" s="2"/>
      <c r="BA239" s="3"/>
      <c r="BB239" s="3"/>
      <c r="BC239" s="3"/>
      <c r="BD239" s="3"/>
    </row>
    <row r="240" spans="1:56" x14ac:dyDescent="0.3">
      <c r="A240" s="70" t="s">
        <v>222</v>
      </c>
      <c r="B240" s="71"/>
      <c r="C240" s="71"/>
      <c r="D240" s="72"/>
      <c r="E240" s="117"/>
      <c r="F240" s="108" t="s">
        <v>451</v>
      </c>
      <c r="G240" s="118"/>
      <c r="H240" s="75"/>
      <c r="I240" s="76"/>
      <c r="J240" s="119"/>
      <c r="K240" s="75" t="s">
        <v>4135</v>
      </c>
      <c r="L240" s="120"/>
      <c r="M240" s="80"/>
      <c r="N240" s="80"/>
      <c r="O240" s="81"/>
      <c r="P240" s="82"/>
      <c r="Q240" s="82"/>
      <c r="R240" s="92"/>
      <c r="S240" s="92"/>
      <c r="T240" s="92"/>
      <c r="U240" s="92"/>
      <c r="V240" s="52"/>
      <c r="W240" s="52"/>
      <c r="X240" s="52"/>
      <c r="Y240" s="52"/>
      <c r="Z240" s="51"/>
      <c r="AA240" s="77"/>
      <c r="AB240" s="77"/>
      <c r="AC240" s="78"/>
      <c r="AD240" s="85" t="s">
        <v>860</v>
      </c>
      <c r="AE240" s="85">
        <v>0</v>
      </c>
      <c r="AF240" s="85">
        <v>1</v>
      </c>
      <c r="AG240" s="85">
        <v>62</v>
      </c>
      <c r="AH240" s="85">
        <v>0</v>
      </c>
      <c r="AI240" s="85"/>
      <c r="AJ240" s="85" t="s">
        <v>1055</v>
      </c>
      <c r="AK240" s="85"/>
      <c r="AL240" s="85"/>
      <c r="AM240" s="85"/>
      <c r="AN240" s="87">
        <v>43860.092395833337</v>
      </c>
      <c r="AO240" s="88" t="s">
        <v>1305</v>
      </c>
      <c r="AP240" s="85" t="b">
        <v>1</v>
      </c>
      <c r="AQ240" s="85" t="b">
        <v>0</v>
      </c>
      <c r="AR240" s="85" t="b">
        <v>0</v>
      </c>
      <c r="AS240" s="85"/>
      <c r="AT240" s="85">
        <v>0</v>
      </c>
      <c r="AU240" s="85"/>
      <c r="AV240" s="85" t="b">
        <v>0</v>
      </c>
      <c r="AW240" s="85" t="s">
        <v>1488</v>
      </c>
      <c r="AX240" s="88" t="s">
        <v>1503</v>
      </c>
      <c r="AY240" s="85" t="s">
        <v>66</v>
      </c>
      <c r="AZ240" s="2"/>
      <c r="BA240" s="3"/>
      <c r="BB240" s="3"/>
      <c r="BC240" s="3"/>
      <c r="BD240" s="3"/>
    </row>
    <row r="241" spans="1:56" x14ac:dyDescent="0.3">
      <c r="A241" s="70" t="s">
        <v>1813</v>
      </c>
      <c r="B241" s="71"/>
      <c r="C241" s="71"/>
      <c r="D241" s="72"/>
      <c r="E241" s="117"/>
      <c r="F241" s="108" t="s">
        <v>2078</v>
      </c>
      <c r="G241" s="118"/>
      <c r="H241" s="75"/>
      <c r="I241" s="76"/>
      <c r="J241" s="119"/>
      <c r="K241" s="75" t="s">
        <v>4136</v>
      </c>
      <c r="L241" s="120"/>
      <c r="M241" s="80"/>
      <c r="N241" s="80"/>
      <c r="O241" s="81"/>
      <c r="P241" s="82"/>
      <c r="Q241" s="82"/>
      <c r="R241" s="92"/>
      <c r="S241" s="92"/>
      <c r="T241" s="92"/>
      <c r="U241" s="92"/>
      <c r="V241" s="52"/>
      <c r="W241" s="52"/>
      <c r="X241" s="52"/>
      <c r="Y241" s="52"/>
      <c r="Z241" s="51"/>
      <c r="AA241" s="77"/>
      <c r="AB241" s="77"/>
      <c r="AC241" s="78"/>
      <c r="AD241" s="85" t="s">
        <v>3381</v>
      </c>
      <c r="AE241" s="85">
        <v>199</v>
      </c>
      <c r="AF241" s="85">
        <v>630</v>
      </c>
      <c r="AG241" s="85">
        <v>10489</v>
      </c>
      <c r="AH241" s="85">
        <v>3964</v>
      </c>
      <c r="AI241" s="85"/>
      <c r="AJ241" s="85" t="s">
        <v>3511</v>
      </c>
      <c r="AK241" s="85" t="s">
        <v>970</v>
      </c>
      <c r="AL241" s="85"/>
      <c r="AM241" s="85"/>
      <c r="AN241" s="87">
        <v>40656.87773148148</v>
      </c>
      <c r="AO241" s="88" t="s">
        <v>3698</v>
      </c>
      <c r="AP241" s="85" t="b">
        <v>1</v>
      </c>
      <c r="AQ241" s="85" t="b">
        <v>0</v>
      </c>
      <c r="AR241" s="85" t="b">
        <v>1</v>
      </c>
      <c r="AS241" s="85"/>
      <c r="AT241" s="85">
        <v>7</v>
      </c>
      <c r="AU241" s="88" t="s">
        <v>1461</v>
      </c>
      <c r="AV241" s="85" t="b">
        <v>0</v>
      </c>
      <c r="AW241" s="85" t="s">
        <v>1488</v>
      </c>
      <c r="AX241" s="88" t="s">
        <v>3853</v>
      </c>
      <c r="AY241" s="85" t="s">
        <v>66</v>
      </c>
      <c r="AZ241" s="2"/>
      <c r="BA241" s="3"/>
      <c r="BB241" s="3"/>
      <c r="BC241" s="3"/>
      <c r="BD241" s="3"/>
    </row>
    <row r="242" spans="1:56" x14ac:dyDescent="0.3">
      <c r="A242" s="70" t="s">
        <v>1814</v>
      </c>
      <c r="B242" s="71"/>
      <c r="C242" s="71"/>
      <c r="D242" s="72"/>
      <c r="E242" s="117"/>
      <c r="F242" s="108" t="s">
        <v>2079</v>
      </c>
      <c r="G242" s="118"/>
      <c r="H242" s="75"/>
      <c r="I242" s="76"/>
      <c r="J242" s="119"/>
      <c r="K242" s="75" t="s">
        <v>4137</v>
      </c>
      <c r="L242" s="120"/>
      <c r="M242" s="80"/>
      <c r="N242" s="80"/>
      <c r="O242" s="81"/>
      <c r="P242" s="82"/>
      <c r="Q242" s="82"/>
      <c r="R242" s="92"/>
      <c r="S242" s="92"/>
      <c r="T242" s="92"/>
      <c r="U242" s="92"/>
      <c r="V242" s="52"/>
      <c r="W242" s="52"/>
      <c r="X242" s="52"/>
      <c r="Y242" s="52"/>
      <c r="Z242" s="51"/>
      <c r="AA242" s="77"/>
      <c r="AB242" s="77"/>
      <c r="AC242" s="78"/>
      <c r="AD242" s="85" t="s">
        <v>3382</v>
      </c>
      <c r="AE242" s="85">
        <v>269</v>
      </c>
      <c r="AF242" s="85">
        <v>134</v>
      </c>
      <c r="AG242" s="85">
        <v>4285</v>
      </c>
      <c r="AH242" s="85">
        <v>1060</v>
      </c>
      <c r="AI242" s="85"/>
      <c r="AJ242" s="85" t="s">
        <v>3512</v>
      </c>
      <c r="AK242" s="85"/>
      <c r="AL242" s="88" t="s">
        <v>3608</v>
      </c>
      <c r="AM242" s="85"/>
      <c r="AN242" s="87">
        <v>43128.489444444444</v>
      </c>
      <c r="AO242" s="88" t="s">
        <v>3699</v>
      </c>
      <c r="AP242" s="85" t="b">
        <v>1</v>
      </c>
      <c r="AQ242" s="85" t="b">
        <v>0</v>
      </c>
      <c r="AR242" s="85" t="b">
        <v>0</v>
      </c>
      <c r="AS242" s="85"/>
      <c r="AT242" s="85">
        <v>0</v>
      </c>
      <c r="AU242" s="85"/>
      <c r="AV242" s="85" t="b">
        <v>0</v>
      </c>
      <c r="AW242" s="85" t="s">
        <v>1488</v>
      </c>
      <c r="AX242" s="88" t="s">
        <v>3854</v>
      </c>
      <c r="AY242" s="85" t="s">
        <v>66</v>
      </c>
      <c r="AZ242" s="2"/>
      <c r="BA242" s="3"/>
      <c r="BB242" s="3"/>
      <c r="BC242" s="3"/>
      <c r="BD242" s="3"/>
    </row>
    <row r="243" spans="1:56" x14ac:dyDescent="0.3">
      <c r="A243" s="70" t="s">
        <v>271</v>
      </c>
      <c r="B243" s="71"/>
      <c r="C243" s="71"/>
      <c r="D243" s="72"/>
      <c r="E243" s="117"/>
      <c r="F243" s="108" t="s">
        <v>499</v>
      </c>
      <c r="G243" s="118"/>
      <c r="H243" s="75"/>
      <c r="I243" s="76"/>
      <c r="J243" s="119"/>
      <c r="K243" s="75" t="s">
        <v>4138</v>
      </c>
      <c r="L243" s="120"/>
      <c r="M243" s="80"/>
      <c r="N243" s="80"/>
      <c r="O243" s="81"/>
      <c r="P243" s="82"/>
      <c r="Q243" s="82"/>
      <c r="R243" s="92"/>
      <c r="S243" s="92"/>
      <c r="T243" s="92"/>
      <c r="U243" s="92"/>
      <c r="V243" s="52"/>
      <c r="W243" s="52"/>
      <c r="X243" s="52"/>
      <c r="Y243" s="52"/>
      <c r="Z243" s="51"/>
      <c r="AA243" s="77"/>
      <c r="AB243" s="77"/>
      <c r="AC243" s="78"/>
      <c r="AD243" s="85" t="s">
        <v>919</v>
      </c>
      <c r="AE243" s="85">
        <v>190</v>
      </c>
      <c r="AF243" s="85">
        <v>95</v>
      </c>
      <c r="AG243" s="85">
        <v>1119</v>
      </c>
      <c r="AH243" s="85">
        <v>855</v>
      </c>
      <c r="AI243" s="85"/>
      <c r="AJ243" s="85" t="s">
        <v>1101</v>
      </c>
      <c r="AK243" s="85" t="s">
        <v>1231</v>
      </c>
      <c r="AL243" s="85"/>
      <c r="AM243" s="85"/>
      <c r="AN243" s="87">
        <v>42373.884629629632</v>
      </c>
      <c r="AO243" s="88" t="s">
        <v>1352</v>
      </c>
      <c r="AP243" s="85" t="b">
        <v>1</v>
      </c>
      <c r="AQ243" s="85" t="b">
        <v>0</v>
      </c>
      <c r="AR243" s="85" t="b">
        <v>1</v>
      </c>
      <c r="AS243" s="85"/>
      <c r="AT243" s="85">
        <v>0</v>
      </c>
      <c r="AU243" s="85"/>
      <c r="AV243" s="85" t="b">
        <v>0</v>
      </c>
      <c r="AW243" s="85" t="s">
        <v>1488</v>
      </c>
      <c r="AX243" s="88" t="s">
        <v>1560</v>
      </c>
      <c r="AY243" s="85" t="s">
        <v>66</v>
      </c>
      <c r="AZ243" s="2"/>
      <c r="BA243" s="3"/>
      <c r="BB243" s="3"/>
      <c r="BC243" s="3"/>
      <c r="BD243" s="3"/>
    </row>
    <row r="244" spans="1:56" x14ac:dyDescent="0.3">
      <c r="A244" s="70" t="s">
        <v>247</v>
      </c>
      <c r="B244" s="71"/>
      <c r="C244" s="71"/>
      <c r="D244" s="72"/>
      <c r="E244" s="117"/>
      <c r="F244" s="108" t="s">
        <v>476</v>
      </c>
      <c r="G244" s="118"/>
      <c r="H244" s="75"/>
      <c r="I244" s="76"/>
      <c r="J244" s="119"/>
      <c r="K244" s="75" t="s">
        <v>4139</v>
      </c>
      <c r="L244" s="120"/>
      <c r="M244" s="80"/>
      <c r="N244" s="80"/>
      <c r="O244" s="81"/>
      <c r="P244" s="82"/>
      <c r="Q244" s="82"/>
      <c r="R244" s="92"/>
      <c r="S244" s="92"/>
      <c r="T244" s="92"/>
      <c r="U244" s="92"/>
      <c r="V244" s="52"/>
      <c r="W244" s="52"/>
      <c r="X244" s="52"/>
      <c r="Y244" s="52"/>
      <c r="Z244" s="51"/>
      <c r="AA244" s="77"/>
      <c r="AB244" s="77"/>
      <c r="AC244" s="78"/>
      <c r="AD244" s="85" t="s">
        <v>891</v>
      </c>
      <c r="AE244" s="85">
        <v>2084</v>
      </c>
      <c r="AF244" s="85">
        <v>1165</v>
      </c>
      <c r="AG244" s="85">
        <v>60693</v>
      </c>
      <c r="AH244" s="85">
        <v>6051</v>
      </c>
      <c r="AI244" s="85"/>
      <c r="AJ244" s="85" t="s">
        <v>1078</v>
      </c>
      <c r="AK244" s="85" t="s">
        <v>1217</v>
      </c>
      <c r="AL244" s="85"/>
      <c r="AM244" s="85"/>
      <c r="AN244" s="87">
        <v>40055.360520833332</v>
      </c>
      <c r="AO244" s="88" t="s">
        <v>1326</v>
      </c>
      <c r="AP244" s="85" t="b">
        <v>0</v>
      </c>
      <c r="AQ244" s="85" t="b">
        <v>0</v>
      </c>
      <c r="AR244" s="85" t="b">
        <v>1</v>
      </c>
      <c r="AS244" s="85"/>
      <c r="AT244" s="85">
        <v>10</v>
      </c>
      <c r="AU244" s="88" t="s">
        <v>1466</v>
      </c>
      <c r="AV244" s="85" t="b">
        <v>0</v>
      </c>
      <c r="AW244" s="85" t="s">
        <v>1488</v>
      </c>
      <c r="AX244" s="88" t="s">
        <v>1529</v>
      </c>
      <c r="AY244" s="85" t="s">
        <v>66</v>
      </c>
      <c r="AZ244" s="2"/>
      <c r="BA244" s="3"/>
      <c r="BB244" s="3"/>
      <c r="BC244" s="3"/>
      <c r="BD244" s="3"/>
    </row>
    <row r="245" spans="1:56" x14ac:dyDescent="0.3">
      <c r="A245" s="70" t="s">
        <v>408</v>
      </c>
      <c r="B245" s="71"/>
      <c r="C245" s="71"/>
      <c r="D245" s="72"/>
      <c r="E245" s="117"/>
      <c r="F245" s="108" t="s">
        <v>630</v>
      </c>
      <c r="G245" s="118"/>
      <c r="H245" s="75"/>
      <c r="I245" s="76"/>
      <c r="J245" s="119"/>
      <c r="K245" s="75" t="s">
        <v>4140</v>
      </c>
      <c r="L245" s="120"/>
      <c r="M245" s="80"/>
      <c r="N245" s="80"/>
      <c r="O245" s="81"/>
      <c r="P245" s="82"/>
      <c r="Q245" s="82"/>
      <c r="R245" s="92"/>
      <c r="S245" s="92"/>
      <c r="T245" s="92"/>
      <c r="U245" s="92"/>
      <c r="V245" s="52"/>
      <c r="W245" s="52"/>
      <c r="X245" s="52"/>
      <c r="Y245" s="52"/>
      <c r="Z245" s="51"/>
      <c r="AA245" s="77"/>
      <c r="AB245" s="77"/>
      <c r="AC245" s="78"/>
      <c r="AD245" s="85" t="s">
        <v>878</v>
      </c>
      <c r="AE245" s="85">
        <v>476</v>
      </c>
      <c r="AF245" s="85">
        <v>1908</v>
      </c>
      <c r="AG245" s="85">
        <v>27586</v>
      </c>
      <c r="AH245" s="85">
        <v>606</v>
      </c>
      <c r="AI245" s="85"/>
      <c r="AJ245" s="85" t="s">
        <v>1068</v>
      </c>
      <c r="AK245" s="85" t="s">
        <v>803</v>
      </c>
      <c r="AL245" s="85"/>
      <c r="AM245" s="85"/>
      <c r="AN245" s="87">
        <v>40721.429212962961</v>
      </c>
      <c r="AO245" s="88" t="s">
        <v>1317</v>
      </c>
      <c r="AP245" s="85" t="b">
        <v>0</v>
      </c>
      <c r="AQ245" s="85" t="b">
        <v>0</v>
      </c>
      <c r="AR245" s="85" t="b">
        <v>1</v>
      </c>
      <c r="AS245" s="85"/>
      <c r="AT245" s="85">
        <v>3</v>
      </c>
      <c r="AU245" s="88" t="s">
        <v>1468</v>
      </c>
      <c r="AV245" s="85" t="b">
        <v>0</v>
      </c>
      <c r="AW245" s="85" t="s">
        <v>1488</v>
      </c>
      <c r="AX245" s="88" t="s">
        <v>1517</v>
      </c>
      <c r="AY245" s="85" t="s">
        <v>66</v>
      </c>
      <c r="AZ245" s="2"/>
      <c r="BA245" s="3"/>
      <c r="BB245" s="3"/>
      <c r="BC245" s="3"/>
      <c r="BD245" s="3"/>
    </row>
    <row r="246" spans="1:56" x14ac:dyDescent="0.3">
      <c r="A246" s="70" t="s">
        <v>1815</v>
      </c>
      <c r="B246" s="71"/>
      <c r="C246" s="71"/>
      <c r="D246" s="72"/>
      <c r="E246" s="117"/>
      <c r="F246" s="108" t="s">
        <v>2080</v>
      </c>
      <c r="G246" s="118"/>
      <c r="H246" s="75"/>
      <c r="I246" s="76"/>
      <c r="J246" s="119"/>
      <c r="K246" s="75" t="s">
        <v>4141</v>
      </c>
      <c r="L246" s="120"/>
      <c r="M246" s="80"/>
      <c r="N246" s="80"/>
      <c r="O246" s="81"/>
      <c r="P246" s="82"/>
      <c r="Q246" s="82"/>
      <c r="R246" s="92"/>
      <c r="S246" s="92"/>
      <c r="T246" s="92"/>
      <c r="U246" s="92"/>
      <c r="V246" s="52"/>
      <c r="W246" s="52"/>
      <c r="X246" s="52"/>
      <c r="Y246" s="52"/>
      <c r="Z246" s="51"/>
      <c r="AA246" s="77"/>
      <c r="AB246" s="77"/>
      <c r="AC246" s="78"/>
      <c r="AD246" s="85" t="s">
        <v>3383</v>
      </c>
      <c r="AE246" s="85">
        <v>283</v>
      </c>
      <c r="AF246" s="85">
        <v>279</v>
      </c>
      <c r="AG246" s="85">
        <v>124</v>
      </c>
      <c r="AH246" s="85">
        <v>55</v>
      </c>
      <c r="AI246" s="85"/>
      <c r="AJ246" s="85"/>
      <c r="AK246" s="85" t="s">
        <v>3582</v>
      </c>
      <c r="AL246" s="85"/>
      <c r="AM246" s="85"/>
      <c r="AN246" s="87">
        <v>42250.547754629632</v>
      </c>
      <c r="AO246" s="88" t="s">
        <v>3700</v>
      </c>
      <c r="AP246" s="85" t="b">
        <v>1</v>
      </c>
      <c r="AQ246" s="85" t="b">
        <v>0</v>
      </c>
      <c r="AR246" s="85" t="b">
        <v>1</v>
      </c>
      <c r="AS246" s="85"/>
      <c r="AT246" s="85">
        <v>2</v>
      </c>
      <c r="AU246" s="88" t="s">
        <v>1461</v>
      </c>
      <c r="AV246" s="85" t="b">
        <v>0</v>
      </c>
      <c r="AW246" s="85" t="s">
        <v>1488</v>
      </c>
      <c r="AX246" s="88" t="s">
        <v>3855</v>
      </c>
      <c r="AY246" s="85" t="s">
        <v>66</v>
      </c>
      <c r="AZ246" s="2"/>
      <c r="BA246" s="3"/>
      <c r="BB246" s="3"/>
      <c r="BC246" s="3"/>
      <c r="BD246" s="3"/>
    </row>
    <row r="247" spans="1:56" x14ac:dyDescent="0.3">
      <c r="A247" s="70" t="s">
        <v>1816</v>
      </c>
      <c r="B247" s="71"/>
      <c r="C247" s="71"/>
      <c r="D247" s="72"/>
      <c r="E247" s="117"/>
      <c r="F247" s="108" t="s">
        <v>2081</v>
      </c>
      <c r="G247" s="118"/>
      <c r="H247" s="75"/>
      <c r="I247" s="76"/>
      <c r="J247" s="119"/>
      <c r="K247" s="75" t="s">
        <v>4142</v>
      </c>
      <c r="L247" s="120"/>
      <c r="M247" s="80"/>
      <c r="N247" s="80"/>
      <c r="O247" s="81"/>
      <c r="P247" s="82"/>
      <c r="Q247" s="82"/>
      <c r="R247" s="92"/>
      <c r="S247" s="92"/>
      <c r="T247" s="92"/>
      <c r="U247" s="92"/>
      <c r="V247" s="52"/>
      <c r="W247" s="52"/>
      <c r="X247" s="52"/>
      <c r="Y247" s="52"/>
      <c r="Z247" s="51"/>
      <c r="AA247" s="77"/>
      <c r="AB247" s="77"/>
      <c r="AC247" s="78"/>
      <c r="AD247" s="85" t="s">
        <v>3384</v>
      </c>
      <c r="AE247" s="85">
        <v>257</v>
      </c>
      <c r="AF247" s="85">
        <v>375</v>
      </c>
      <c r="AG247" s="85">
        <v>1377</v>
      </c>
      <c r="AH247" s="85">
        <v>123</v>
      </c>
      <c r="AI247" s="85"/>
      <c r="AJ247" s="85" t="s">
        <v>3513</v>
      </c>
      <c r="AK247" s="85"/>
      <c r="AL247" s="85"/>
      <c r="AM247" s="85"/>
      <c r="AN247" s="87">
        <v>40911.925057870372</v>
      </c>
      <c r="AO247" s="88" t="s">
        <v>3701</v>
      </c>
      <c r="AP247" s="85" t="b">
        <v>0</v>
      </c>
      <c r="AQ247" s="85" t="b">
        <v>0</v>
      </c>
      <c r="AR247" s="85" t="b">
        <v>1</v>
      </c>
      <c r="AS247" s="85"/>
      <c r="AT247" s="85">
        <v>2</v>
      </c>
      <c r="AU247" s="88" t="s">
        <v>1477</v>
      </c>
      <c r="AV247" s="85" t="b">
        <v>0</v>
      </c>
      <c r="AW247" s="85" t="s">
        <v>1488</v>
      </c>
      <c r="AX247" s="88" t="s">
        <v>3856</v>
      </c>
      <c r="AY247" s="85" t="s">
        <v>66</v>
      </c>
      <c r="AZ247" s="2"/>
      <c r="BA247" s="3"/>
      <c r="BB247" s="3"/>
      <c r="BC247" s="3"/>
      <c r="BD247" s="3"/>
    </row>
    <row r="248" spans="1:56" x14ac:dyDescent="0.3">
      <c r="A248" s="70" t="s">
        <v>1817</v>
      </c>
      <c r="B248" s="71"/>
      <c r="C248" s="71"/>
      <c r="D248" s="72"/>
      <c r="E248" s="117"/>
      <c r="F248" s="108" t="s">
        <v>2082</v>
      </c>
      <c r="G248" s="118"/>
      <c r="H248" s="75"/>
      <c r="I248" s="76"/>
      <c r="J248" s="119"/>
      <c r="K248" s="75" t="s">
        <v>4143</v>
      </c>
      <c r="L248" s="120"/>
      <c r="M248" s="80"/>
      <c r="N248" s="80"/>
      <c r="O248" s="81"/>
      <c r="P248" s="82"/>
      <c r="Q248" s="82"/>
      <c r="R248" s="92"/>
      <c r="S248" s="92"/>
      <c r="T248" s="92"/>
      <c r="U248" s="92"/>
      <c r="V248" s="52"/>
      <c r="W248" s="52"/>
      <c r="X248" s="52"/>
      <c r="Y248" s="52"/>
      <c r="Z248" s="51"/>
      <c r="AA248" s="77"/>
      <c r="AB248" s="77"/>
      <c r="AC248" s="78"/>
      <c r="AD248" s="85" t="s">
        <v>3385</v>
      </c>
      <c r="AE248" s="85">
        <v>375</v>
      </c>
      <c r="AF248" s="85">
        <v>622</v>
      </c>
      <c r="AG248" s="85">
        <v>35903</v>
      </c>
      <c r="AH248" s="85">
        <v>1761</v>
      </c>
      <c r="AI248" s="85"/>
      <c r="AJ248" s="85" t="s">
        <v>3514</v>
      </c>
      <c r="AK248" s="85"/>
      <c r="AL248" s="85"/>
      <c r="AM248" s="85"/>
      <c r="AN248" s="87">
        <v>42216.629467592589</v>
      </c>
      <c r="AO248" s="88" t="s">
        <v>3702</v>
      </c>
      <c r="AP248" s="85" t="b">
        <v>1</v>
      </c>
      <c r="AQ248" s="85" t="b">
        <v>0</v>
      </c>
      <c r="AR248" s="85" t="b">
        <v>0</v>
      </c>
      <c r="AS248" s="85"/>
      <c r="AT248" s="85">
        <v>1</v>
      </c>
      <c r="AU248" s="88" t="s">
        <v>1461</v>
      </c>
      <c r="AV248" s="85" t="b">
        <v>0</v>
      </c>
      <c r="AW248" s="85" t="s">
        <v>1488</v>
      </c>
      <c r="AX248" s="88" t="s">
        <v>3857</v>
      </c>
      <c r="AY248" s="85" t="s">
        <v>66</v>
      </c>
      <c r="AZ248" s="2"/>
      <c r="BA248" s="3"/>
      <c r="BB248" s="3"/>
      <c r="BC248" s="3"/>
      <c r="BD248" s="3"/>
    </row>
    <row r="249" spans="1:56" x14ac:dyDescent="0.3">
      <c r="A249" s="70" t="s">
        <v>1871</v>
      </c>
      <c r="B249" s="71"/>
      <c r="C249" s="71"/>
      <c r="D249" s="72"/>
      <c r="E249" s="117"/>
      <c r="F249" s="108" t="s">
        <v>2130</v>
      </c>
      <c r="G249" s="118"/>
      <c r="H249" s="75"/>
      <c r="I249" s="76"/>
      <c r="J249" s="119"/>
      <c r="K249" s="75" t="s">
        <v>4144</v>
      </c>
      <c r="L249" s="120"/>
      <c r="M249" s="80"/>
      <c r="N249" s="80"/>
      <c r="O249" s="81"/>
      <c r="P249" s="82"/>
      <c r="Q249" s="82"/>
      <c r="R249" s="92"/>
      <c r="S249" s="92"/>
      <c r="T249" s="92"/>
      <c r="U249" s="92"/>
      <c r="V249" s="52"/>
      <c r="W249" s="52"/>
      <c r="X249" s="52"/>
      <c r="Y249" s="52"/>
      <c r="Z249" s="51"/>
      <c r="AA249" s="77"/>
      <c r="AB249" s="77"/>
      <c r="AC249" s="78"/>
      <c r="AD249" s="85" t="s">
        <v>3386</v>
      </c>
      <c r="AE249" s="85">
        <v>614</v>
      </c>
      <c r="AF249" s="85">
        <v>26174</v>
      </c>
      <c r="AG249" s="85">
        <v>74972</v>
      </c>
      <c r="AH249" s="85">
        <v>4732</v>
      </c>
      <c r="AI249" s="85"/>
      <c r="AJ249" s="85" t="s">
        <v>3515</v>
      </c>
      <c r="AK249" s="85" t="s">
        <v>803</v>
      </c>
      <c r="AL249" s="88" t="s">
        <v>3609</v>
      </c>
      <c r="AM249" s="85"/>
      <c r="AN249" s="87">
        <v>40793.52548611111</v>
      </c>
      <c r="AO249" s="88" t="s">
        <v>3703</v>
      </c>
      <c r="AP249" s="85" t="b">
        <v>1</v>
      </c>
      <c r="AQ249" s="85" t="b">
        <v>0</v>
      </c>
      <c r="AR249" s="85" t="b">
        <v>1</v>
      </c>
      <c r="AS249" s="85"/>
      <c r="AT249" s="85">
        <v>244</v>
      </c>
      <c r="AU249" s="88" t="s">
        <v>1461</v>
      </c>
      <c r="AV249" s="85" t="b">
        <v>0</v>
      </c>
      <c r="AW249" s="85" t="s">
        <v>1488</v>
      </c>
      <c r="AX249" s="88" t="s">
        <v>3858</v>
      </c>
      <c r="AY249" s="85" t="s">
        <v>66</v>
      </c>
      <c r="AZ249" s="2"/>
      <c r="BA249" s="3"/>
      <c r="BB249" s="3"/>
      <c r="BC249" s="3"/>
      <c r="BD249" s="3"/>
    </row>
    <row r="250" spans="1:56" x14ac:dyDescent="0.3">
      <c r="A250" s="70" t="s">
        <v>242</v>
      </c>
      <c r="B250" s="71"/>
      <c r="C250" s="71"/>
      <c r="D250" s="72"/>
      <c r="E250" s="117"/>
      <c r="F250" s="108" t="s">
        <v>471</v>
      </c>
      <c r="G250" s="118"/>
      <c r="H250" s="75"/>
      <c r="I250" s="76"/>
      <c r="J250" s="119"/>
      <c r="K250" s="75" t="s">
        <v>4145</v>
      </c>
      <c r="L250" s="120"/>
      <c r="M250" s="80"/>
      <c r="N250" s="80"/>
      <c r="O250" s="81"/>
      <c r="P250" s="82"/>
      <c r="Q250" s="82"/>
      <c r="R250" s="92"/>
      <c r="S250" s="92"/>
      <c r="T250" s="92"/>
      <c r="U250" s="92"/>
      <c r="V250" s="52"/>
      <c r="W250" s="52"/>
      <c r="X250" s="52"/>
      <c r="Y250" s="52"/>
      <c r="Z250" s="51"/>
      <c r="AA250" s="77"/>
      <c r="AB250" s="77"/>
      <c r="AC250" s="78"/>
      <c r="AD250" s="85" t="s">
        <v>886</v>
      </c>
      <c r="AE250" s="85">
        <v>137</v>
      </c>
      <c r="AF250" s="85">
        <v>90</v>
      </c>
      <c r="AG250" s="85">
        <v>3403</v>
      </c>
      <c r="AH250" s="85">
        <v>7510</v>
      </c>
      <c r="AI250" s="85"/>
      <c r="AJ250" s="85" t="s">
        <v>1074</v>
      </c>
      <c r="AK250" s="85"/>
      <c r="AL250" s="85"/>
      <c r="AM250" s="85"/>
      <c r="AN250" s="87">
        <v>43714.749328703707</v>
      </c>
      <c r="AO250" s="85"/>
      <c r="AP250" s="85" t="b">
        <v>1</v>
      </c>
      <c r="AQ250" s="85" t="b">
        <v>0</v>
      </c>
      <c r="AR250" s="85" t="b">
        <v>0</v>
      </c>
      <c r="AS250" s="85"/>
      <c r="AT250" s="85">
        <v>0</v>
      </c>
      <c r="AU250" s="85"/>
      <c r="AV250" s="85" t="b">
        <v>0</v>
      </c>
      <c r="AW250" s="85" t="s">
        <v>1488</v>
      </c>
      <c r="AX250" s="88" t="s">
        <v>1524</v>
      </c>
      <c r="AY250" s="85" t="s">
        <v>66</v>
      </c>
      <c r="AZ250" s="2"/>
      <c r="BA250" s="3"/>
      <c r="BB250" s="3"/>
      <c r="BC250" s="3"/>
      <c r="BD250" s="3"/>
    </row>
    <row r="251" spans="1:56" x14ac:dyDescent="0.3">
      <c r="A251" s="70" t="s">
        <v>1818</v>
      </c>
      <c r="B251" s="71"/>
      <c r="C251" s="71"/>
      <c r="D251" s="72"/>
      <c r="E251" s="117"/>
      <c r="F251" s="108" t="s">
        <v>2083</v>
      </c>
      <c r="G251" s="118"/>
      <c r="H251" s="75"/>
      <c r="I251" s="76"/>
      <c r="J251" s="119"/>
      <c r="K251" s="75" t="s">
        <v>4146</v>
      </c>
      <c r="L251" s="120"/>
      <c r="M251" s="80"/>
      <c r="N251" s="80"/>
      <c r="O251" s="81"/>
      <c r="P251" s="82"/>
      <c r="Q251" s="82"/>
      <c r="R251" s="92"/>
      <c r="S251" s="92"/>
      <c r="T251" s="92"/>
      <c r="U251" s="92"/>
      <c r="V251" s="52"/>
      <c r="W251" s="52"/>
      <c r="X251" s="52"/>
      <c r="Y251" s="52"/>
      <c r="Z251" s="51"/>
      <c r="AA251" s="77"/>
      <c r="AB251" s="77"/>
      <c r="AC251" s="78"/>
      <c r="AD251" s="85" t="s">
        <v>3387</v>
      </c>
      <c r="AE251" s="85">
        <v>9</v>
      </c>
      <c r="AF251" s="85">
        <v>8</v>
      </c>
      <c r="AG251" s="85">
        <v>43</v>
      </c>
      <c r="AH251" s="85">
        <v>155</v>
      </c>
      <c r="AI251" s="85"/>
      <c r="AJ251" s="85" t="s">
        <v>3516</v>
      </c>
      <c r="AK251" s="85" t="s">
        <v>803</v>
      </c>
      <c r="AL251" s="85"/>
      <c r="AM251" s="85"/>
      <c r="AN251" s="87">
        <v>43744.739212962966</v>
      </c>
      <c r="AO251" s="88" t="s">
        <v>3704</v>
      </c>
      <c r="AP251" s="85" t="b">
        <v>1</v>
      </c>
      <c r="AQ251" s="85" t="b">
        <v>0</v>
      </c>
      <c r="AR251" s="85" t="b">
        <v>0</v>
      </c>
      <c r="AS251" s="85"/>
      <c r="AT251" s="85">
        <v>0</v>
      </c>
      <c r="AU251" s="85"/>
      <c r="AV251" s="85" t="b">
        <v>0</v>
      </c>
      <c r="AW251" s="85" t="s">
        <v>1488</v>
      </c>
      <c r="AX251" s="88" t="s">
        <v>3859</v>
      </c>
      <c r="AY251" s="85" t="s">
        <v>66</v>
      </c>
      <c r="AZ251" s="2"/>
      <c r="BA251" s="3"/>
      <c r="BB251" s="3"/>
      <c r="BC251" s="3"/>
      <c r="BD251" s="3"/>
    </row>
    <row r="252" spans="1:56" x14ac:dyDescent="0.3">
      <c r="A252" s="70" t="s">
        <v>398</v>
      </c>
      <c r="B252" s="71"/>
      <c r="C252" s="71"/>
      <c r="D252" s="72"/>
      <c r="E252" s="117"/>
      <c r="F252" s="108" t="s">
        <v>619</v>
      </c>
      <c r="G252" s="118"/>
      <c r="H252" s="75"/>
      <c r="I252" s="76"/>
      <c r="J252" s="119"/>
      <c r="K252" s="75" t="s">
        <v>4147</v>
      </c>
      <c r="L252" s="120"/>
      <c r="M252" s="80"/>
      <c r="N252" s="80"/>
      <c r="O252" s="81"/>
      <c r="P252" s="82"/>
      <c r="Q252" s="82"/>
      <c r="R252" s="92"/>
      <c r="S252" s="92"/>
      <c r="T252" s="92"/>
      <c r="U252" s="92"/>
      <c r="V252" s="52"/>
      <c r="W252" s="52"/>
      <c r="X252" s="52"/>
      <c r="Y252" s="52"/>
      <c r="Z252" s="51"/>
      <c r="AA252" s="77"/>
      <c r="AB252" s="77"/>
      <c r="AC252" s="78"/>
      <c r="AD252" s="85" t="s">
        <v>855</v>
      </c>
      <c r="AE252" s="85">
        <v>679</v>
      </c>
      <c r="AF252" s="85">
        <v>923</v>
      </c>
      <c r="AG252" s="85">
        <v>24190</v>
      </c>
      <c r="AH252" s="85">
        <v>9413</v>
      </c>
      <c r="AI252" s="85"/>
      <c r="AJ252" s="85" t="s">
        <v>1051</v>
      </c>
      <c r="AK252" s="85" t="s">
        <v>803</v>
      </c>
      <c r="AL252" s="85"/>
      <c r="AM252" s="85"/>
      <c r="AN252" s="87">
        <v>43229.861793981479</v>
      </c>
      <c r="AO252" s="88" t="s">
        <v>1302</v>
      </c>
      <c r="AP252" s="85" t="b">
        <v>1</v>
      </c>
      <c r="AQ252" s="85" t="b">
        <v>0</v>
      </c>
      <c r="AR252" s="85" t="b">
        <v>1</v>
      </c>
      <c r="AS252" s="85"/>
      <c r="AT252" s="85">
        <v>1</v>
      </c>
      <c r="AU252" s="85"/>
      <c r="AV252" s="85" t="b">
        <v>0</v>
      </c>
      <c r="AW252" s="85" t="s">
        <v>1488</v>
      </c>
      <c r="AX252" s="88" t="s">
        <v>1499</v>
      </c>
      <c r="AY252" s="85" t="s">
        <v>66</v>
      </c>
      <c r="AZ252" s="2"/>
      <c r="BA252" s="3"/>
      <c r="BB252" s="3"/>
      <c r="BC252" s="3"/>
      <c r="BD252" s="3"/>
    </row>
    <row r="253" spans="1:56" x14ac:dyDescent="0.3">
      <c r="A253" s="70" t="s">
        <v>413</v>
      </c>
      <c r="B253" s="71"/>
      <c r="C253" s="71"/>
      <c r="D253" s="72"/>
      <c r="E253" s="117"/>
      <c r="F253" s="108" t="s">
        <v>1481</v>
      </c>
      <c r="G253" s="118"/>
      <c r="H253" s="75"/>
      <c r="I253" s="76"/>
      <c r="J253" s="119"/>
      <c r="K253" s="75" t="s">
        <v>1691</v>
      </c>
      <c r="L253" s="120"/>
      <c r="M253" s="80"/>
      <c r="N253" s="80"/>
      <c r="O253" s="81"/>
      <c r="P253" s="82"/>
      <c r="Q253" s="82"/>
      <c r="R253" s="92"/>
      <c r="S253" s="92"/>
      <c r="T253" s="92"/>
      <c r="U253" s="92"/>
      <c r="V253" s="52"/>
      <c r="W253" s="52"/>
      <c r="X253" s="52"/>
      <c r="Y253" s="52"/>
      <c r="Z253" s="51"/>
      <c r="AA253" s="77"/>
      <c r="AB253" s="77"/>
      <c r="AC253" s="78"/>
      <c r="AD253" s="85" t="s">
        <v>851</v>
      </c>
      <c r="AE253" s="85">
        <v>3</v>
      </c>
      <c r="AF253" s="85">
        <v>735371</v>
      </c>
      <c r="AG253" s="85">
        <v>20638</v>
      </c>
      <c r="AH253" s="85">
        <v>0</v>
      </c>
      <c r="AI253" s="85"/>
      <c r="AJ253" s="85" t="s">
        <v>1048</v>
      </c>
      <c r="AK253" s="85" t="s">
        <v>1203</v>
      </c>
      <c r="AL253" s="88" t="s">
        <v>1272</v>
      </c>
      <c r="AM253" s="85"/>
      <c r="AN253" s="87">
        <v>40748.332499999997</v>
      </c>
      <c r="AO253" s="88" t="s">
        <v>1300</v>
      </c>
      <c r="AP253" s="85" t="b">
        <v>0</v>
      </c>
      <c r="AQ253" s="85" t="b">
        <v>0</v>
      </c>
      <c r="AR253" s="85" t="b">
        <v>0</v>
      </c>
      <c r="AS253" s="85"/>
      <c r="AT253" s="85">
        <v>532</v>
      </c>
      <c r="AU253" s="88" t="s">
        <v>1461</v>
      </c>
      <c r="AV253" s="85" t="b">
        <v>1</v>
      </c>
      <c r="AW253" s="85" t="s">
        <v>1488</v>
      </c>
      <c r="AX253" s="88" t="s">
        <v>1496</v>
      </c>
      <c r="AY253" s="85" t="s">
        <v>65</v>
      </c>
      <c r="AZ253" s="2"/>
      <c r="BA253" s="3"/>
      <c r="BB253" s="3"/>
      <c r="BC253" s="3"/>
      <c r="BD253" s="3"/>
    </row>
    <row r="254" spans="1:56" x14ac:dyDescent="0.3">
      <c r="A254" s="70" t="s">
        <v>1819</v>
      </c>
      <c r="B254" s="71"/>
      <c r="C254" s="71"/>
      <c r="D254" s="72"/>
      <c r="E254" s="117"/>
      <c r="F254" s="108" t="s">
        <v>445</v>
      </c>
      <c r="G254" s="118"/>
      <c r="H254" s="75"/>
      <c r="I254" s="76"/>
      <c r="J254" s="119"/>
      <c r="K254" s="75" t="s">
        <v>4148</v>
      </c>
      <c r="L254" s="120"/>
      <c r="M254" s="80"/>
      <c r="N254" s="80"/>
      <c r="O254" s="81"/>
      <c r="P254" s="82"/>
      <c r="Q254" s="82"/>
      <c r="R254" s="92"/>
      <c r="S254" s="92"/>
      <c r="T254" s="92"/>
      <c r="U254" s="92"/>
      <c r="V254" s="52"/>
      <c r="W254" s="52"/>
      <c r="X254" s="52"/>
      <c r="Y254" s="52"/>
      <c r="Z254" s="51"/>
      <c r="AA254" s="77"/>
      <c r="AB254" s="77"/>
      <c r="AC254" s="78"/>
      <c r="AD254" s="85" t="s">
        <v>3388</v>
      </c>
      <c r="AE254" s="85">
        <v>75</v>
      </c>
      <c r="AF254" s="85">
        <v>6</v>
      </c>
      <c r="AG254" s="85">
        <v>541</v>
      </c>
      <c r="AH254" s="85">
        <v>230</v>
      </c>
      <c r="AI254" s="85"/>
      <c r="AJ254" s="85"/>
      <c r="AK254" s="85"/>
      <c r="AL254" s="85"/>
      <c r="AM254" s="85"/>
      <c r="AN254" s="87">
        <v>43774.697372685187</v>
      </c>
      <c r="AO254" s="85"/>
      <c r="AP254" s="85" t="b">
        <v>1</v>
      </c>
      <c r="AQ254" s="85" t="b">
        <v>1</v>
      </c>
      <c r="AR254" s="85" t="b">
        <v>0</v>
      </c>
      <c r="AS254" s="85"/>
      <c r="AT254" s="85">
        <v>0</v>
      </c>
      <c r="AU254" s="85"/>
      <c r="AV254" s="85" t="b">
        <v>0</v>
      </c>
      <c r="AW254" s="85" t="s">
        <v>1488</v>
      </c>
      <c r="AX254" s="88" t="s">
        <v>3860</v>
      </c>
      <c r="AY254" s="85" t="s">
        <v>66</v>
      </c>
      <c r="AZ254" s="2"/>
      <c r="BA254" s="3"/>
      <c r="BB254" s="3"/>
      <c r="BC254" s="3"/>
      <c r="BD254" s="3"/>
    </row>
    <row r="255" spans="1:56" x14ac:dyDescent="0.3">
      <c r="A255" s="70" t="s">
        <v>1820</v>
      </c>
      <c r="B255" s="71"/>
      <c r="C255" s="71"/>
      <c r="D255" s="72"/>
      <c r="E255" s="117"/>
      <c r="F255" s="108" t="s">
        <v>2084</v>
      </c>
      <c r="G255" s="118"/>
      <c r="H255" s="75"/>
      <c r="I255" s="76"/>
      <c r="J255" s="119"/>
      <c r="K255" s="75" t="s">
        <v>4149</v>
      </c>
      <c r="L255" s="120"/>
      <c r="M255" s="80"/>
      <c r="N255" s="80"/>
      <c r="O255" s="81"/>
      <c r="P255" s="82"/>
      <c r="Q255" s="82"/>
      <c r="R255" s="92"/>
      <c r="S255" s="92"/>
      <c r="T255" s="92"/>
      <c r="U255" s="92"/>
      <c r="V255" s="52"/>
      <c r="W255" s="52"/>
      <c r="X255" s="52"/>
      <c r="Y255" s="52"/>
      <c r="Z255" s="51"/>
      <c r="AA255" s="77"/>
      <c r="AB255" s="77"/>
      <c r="AC255" s="78"/>
      <c r="AD255" s="85" t="s">
        <v>3389</v>
      </c>
      <c r="AE255" s="85">
        <v>325</v>
      </c>
      <c r="AF255" s="85">
        <v>106</v>
      </c>
      <c r="AG255" s="85">
        <v>3017</v>
      </c>
      <c r="AH255" s="85">
        <v>2388</v>
      </c>
      <c r="AI255" s="85"/>
      <c r="AJ255" s="85" t="s">
        <v>3517</v>
      </c>
      <c r="AK255" s="85" t="s">
        <v>805</v>
      </c>
      <c r="AL255" s="88" t="s">
        <v>3610</v>
      </c>
      <c r="AM255" s="85"/>
      <c r="AN255" s="87">
        <v>43320.804988425924</v>
      </c>
      <c r="AO255" s="88" t="s">
        <v>3705</v>
      </c>
      <c r="AP255" s="85" t="b">
        <v>1</v>
      </c>
      <c r="AQ255" s="85" t="b">
        <v>0</v>
      </c>
      <c r="AR255" s="85" t="b">
        <v>1</v>
      </c>
      <c r="AS255" s="85"/>
      <c r="AT255" s="85">
        <v>0</v>
      </c>
      <c r="AU255" s="85"/>
      <c r="AV255" s="85" t="b">
        <v>0</v>
      </c>
      <c r="AW255" s="85" t="s">
        <v>1488</v>
      </c>
      <c r="AX255" s="88" t="s">
        <v>3861</v>
      </c>
      <c r="AY255" s="85" t="s">
        <v>66</v>
      </c>
      <c r="AZ255" s="2"/>
      <c r="BA255" s="3"/>
      <c r="BB255" s="3"/>
      <c r="BC255" s="3"/>
      <c r="BD255" s="3"/>
    </row>
    <row r="256" spans="1:56" x14ac:dyDescent="0.3">
      <c r="A256" s="70" t="s">
        <v>1821</v>
      </c>
      <c r="B256" s="71"/>
      <c r="C256" s="71"/>
      <c r="D256" s="72"/>
      <c r="E256" s="117"/>
      <c r="F256" s="108" t="s">
        <v>2085</v>
      </c>
      <c r="G256" s="118"/>
      <c r="H256" s="75"/>
      <c r="I256" s="76"/>
      <c r="J256" s="119"/>
      <c r="K256" s="75" t="s">
        <v>4150</v>
      </c>
      <c r="L256" s="120"/>
      <c r="M256" s="80"/>
      <c r="N256" s="80"/>
      <c r="O256" s="81"/>
      <c r="P256" s="82"/>
      <c r="Q256" s="82"/>
      <c r="R256" s="92"/>
      <c r="S256" s="92"/>
      <c r="T256" s="92"/>
      <c r="U256" s="92"/>
      <c r="V256" s="52"/>
      <c r="W256" s="52"/>
      <c r="X256" s="52"/>
      <c r="Y256" s="52"/>
      <c r="Z256" s="51"/>
      <c r="AA256" s="77"/>
      <c r="AB256" s="77"/>
      <c r="AC256" s="78"/>
      <c r="AD256" s="85" t="s">
        <v>3390</v>
      </c>
      <c r="AE256" s="85">
        <v>114</v>
      </c>
      <c r="AF256" s="85">
        <v>11</v>
      </c>
      <c r="AG256" s="85">
        <v>199</v>
      </c>
      <c r="AH256" s="85">
        <v>22</v>
      </c>
      <c r="AI256" s="85"/>
      <c r="AJ256" s="85" t="s">
        <v>3518</v>
      </c>
      <c r="AK256" s="85" t="s">
        <v>3583</v>
      </c>
      <c r="AL256" s="85"/>
      <c r="AM256" s="85"/>
      <c r="AN256" s="87">
        <v>43845.404409722221</v>
      </c>
      <c r="AO256" s="88" t="s">
        <v>3706</v>
      </c>
      <c r="AP256" s="85" t="b">
        <v>1</v>
      </c>
      <c r="AQ256" s="85" t="b">
        <v>0</v>
      </c>
      <c r="AR256" s="85" t="b">
        <v>0</v>
      </c>
      <c r="AS256" s="85"/>
      <c r="AT256" s="85">
        <v>0</v>
      </c>
      <c r="AU256" s="85"/>
      <c r="AV256" s="85" t="b">
        <v>0</v>
      </c>
      <c r="AW256" s="85" t="s">
        <v>1488</v>
      </c>
      <c r="AX256" s="88" t="s">
        <v>3862</v>
      </c>
      <c r="AY256" s="85" t="s">
        <v>66</v>
      </c>
      <c r="AZ256" s="2"/>
      <c r="BA256" s="3"/>
      <c r="BB256" s="3"/>
      <c r="BC256" s="3"/>
      <c r="BD256" s="3"/>
    </row>
    <row r="257" spans="1:56" x14ac:dyDescent="0.3">
      <c r="A257" s="70" t="s">
        <v>1860</v>
      </c>
      <c r="B257" s="71"/>
      <c r="C257" s="71"/>
      <c r="D257" s="72"/>
      <c r="E257" s="117"/>
      <c r="F257" s="108" t="s">
        <v>2120</v>
      </c>
      <c r="G257" s="118"/>
      <c r="H257" s="75"/>
      <c r="I257" s="76"/>
      <c r="J257" s="119"/>
      <c r="K257" s="75" t="s">
        <v>4151</v>
      </c>
      <c r="L257" s="120"/>
      <c r="M257" s="80"/>
      <c r="N257" s="80"/>
      <c r="O257" s="81"/>
      <c r="P257" s="82"/>
      <c r="Q257" s="82"/>
      <c r="R257" s="92"/>
      <c r="S257" s="92"/>
      <c r="T257" s="92"/>
      <c r="U257" s="92"/>
      <c r="V257" s="52"/>
      <c r="W257" s="52"/>
      <c r="X257" s="52"/>
      <c r="Y257" s="52"/>
      <c r="Z257" s="51"/>
      <c r="AA257" s="77"/>
      <c r="AB257" s="77"/>
      <c r="AC257" s="78"/>
      <c r="AD257" s="85" t="s">
        <v>3391</v>
      </c>
      <c r="AE257" s="85">
        <v>673</v>
      </c>
      <c r="AF257" s="85">
        <v>9662</v>
      </c>
      <c r="AG257" s="85">
        <v>67755</v>
      </c>
      <c r="AH257" s="85">
        <v>2036</v>
      </c>
      <c r="AI257" s="85"/>
      <c r="AJ257" s="85" t="s">
        <v>3519</v>
      </c>
      <c r="AK257" s="85" t="s">
        <v>3584</v>
      </c>
      <c r="AL257" s="85"/>
      <c r="AM257" s="85"/>
      <c r="AN257" s="87">
        <v>41642.40587962963</v>
      </c>
      <c r="AO257" s="88" t="s">
        <v>3707</v>
      </c>
      <c r="AP257" s="85" t="b">
        <v>1</v>
      </c>
      <c r="AQ257" s="85" t="b">
        <v>0</v>
      </c>
      <c r="AR257" s="85" t="b">
        <v>1</v>
      </c>
      <c r="AS257" s="85"/>
      <c r="AT257" s="85">
        <v>72</v>
      </c>
      <c r="AU257" s="88" t="s">
        <v>1461</v>
      </c>
      <c r="AV257" s="85" t="b">
        <v>0</v>
      </c>
      <c r="AW257" s="85" t="s">
        <v>1488</v>
      </c>
      <c r="AX257" s="88" t="s">
        <v>3863</v>
      </c>
      <c r="AY257" s="85" t="s">
        <v>66</v>
      </c>
      <c r="AZ257" s="2"/>
      <c r="BA257" s="3"/>
      <c r="BB257" s="3"/>
      <c r="BC257" s="3"/>
      <c r="BD257" s="3"/>
    </row>
    <row r="258" spans="1:56" x14ac:dyDescent="0.3">
      <c r="A258" s="70" t="s">
        <v>402</v>
      </c>
      <c r="B258" s="71"/>
      <c r="C258" s="71"/>
      <c r="D258" s="72"/>
      <c r="E258" s="117"/>
      <c r="F258" s="108" t="s">
        <v>623</v>
      </c>
      <c r="G258" s="118"/>
      <c r="H258" s="75"/>
      <c r="I258" s="76"/>
      <c r="J258" s="119"/>
      <c r="K258" s="75" t="s">
        <v>4152</v>
      </c>
      <c r="L258" s="120"/>
      <c r="M258" s="80"/>
      <c r="N258" s="80"/>
      <c r="O258" s="81"/>
      <c r="P258" s="82"/>
      <c r="Q258" s="82"/>
      <c r="R258" s="92"/>
      <c r="S258" s="92"/>
      <c r="T258" s="92"/>
      <c r="U258" s="92"/>
      <c r="V258" s="52"/>
      <c r="W258" s="52"/>
      <c r="X258" s="52"/>
      <c r="Y258" s="52"/>
      <c r="Z258" s="51"/>
      <c r="AA258" s="77"/>
      <c r="AB258" s="77"/>
      <c r="AC258" s="78"/>
      <c r="AD258" s="85" t="s">
        <v>848</v>
      </c>
      <c r="AE258" s="85">
        <v>951</v>
      </c>
      <c r="AF258" s="85">
        <v>184206</v>
      </c>
      <c r="AG258" s="85">
        <v>113166</v>
      </c>
      <c r="AH258" s="85">
        <v>328</v>
      </c>
      <c r="AI258" s="85"/>
      <c r="AJ258" s="85" t="s">
        <v>1046</v>
      </c>
      <c r="AK258" s="85" t="s">
        <v>797</v>
      </c>
      <c r="AL258" s="85"/>
      <c r="AM258" s="85"/>
      <c r="AN258" s="87">
        <v>40574.475011574075</v>
      </c>
      <c r="AO258" s="88" t="s">
        <v>1297</v>
      </c>
      <c r="AP258" s="85" t="b">
        <v>1</v>
      </c>
      <c r="AQ258" s="85" t="b">
        <v>0</v>
      </c>
      <c r="AR258" s="85" t="b">
        <v>0</v>
      </c>
      <c r="AS258" s="85"/>
      <c r="AT258" s="85">
        <v>230</v>
      </c>
      <c r="AU258" s="88" t="s">
        <v>1461</v>
      </c>
      <c r="AV258" s="85" t="b">
        <v>0</v>
      </c>
      <c r="AW258" s="85" t="s">
        <v>1488</v>
      </c>
      <c r="AX258" s="88" t="s">
        <v>1493</v>
      </c>
      <c r="AY258" s="85" t="s">
        <v>66</v>
      </c>
      <c r="AZ258" s="2"/>
      <c r="BA258" s="3"/>
      <c r="BB258" s="3"/>
      <c r="BC258" s="3"/>
      <c r="BD258" s="3"/>
    </row>
    <row r="259" spans="1:56" x14ac:dyDescent="0.3">
      <c r="A259" s="70" t="s">
        <v>339</v>
      </c>
      <c r="B259" s="71"/>
      <c r="C259" s="71"/>
      <c r="D259" s="72"/>
      <c r="E259" s="117"/>
      <c r="F259" s="108" t="s">
        <v>564</v>
      </c>
      <c r="G259" s="118"/>
      <c r="H259" s="75"/>
      <c r="I259" s="76"/>
      <c r="J259" s="119"/>
      <c r="K259" s="75" t="s">
        <v>4153</v>
      </c>
      <c r="L259" s="120"/>
      <c r="M259" s="80"/>
      <c r="N259" s="80"/>
      <c r="O259" s="81"/>
      <c r="P259" s="82"/>
      <c r="Q259" s="82"/>
      <c r="R259" s="92"/>
      <c r="S259" s="92"/>
      <c r="T259" s="92"/>
      <c r="U259" s="92"/>
      <c r="V259" s="52"/>
      <c r="W259" s="52"/>
      <c r="X259" s="52"/>
      <c r="Y259" s="52"/>
      <c r="Z259" s="51"/>
      <c r="AA259" s="77"/>
      <c r="AB259" s="77"/>
      <c r="AC259" s="78"/>
      <c r="AD259" s="85" t="s">
        <v>990</v>
      </c>
      <c r="AE259" s="85">
        <v>172</v>
      </c>
      <c r="AF259" s="85">
        <v>115</v>
      </c>
      <c r="AG259" s="85">
        <v>1013</v>
      </c>
      <c r="AH259" s="85">
        <v>201</v>
      </c>
      <c r="AI259" s="85"/>
      <c r="AJ259" s="85" t="s">
        <v>1159</v>
      </c>
      <c r="AK259" s="85" t="s">
        <v>1254</v>
      </c>
      <c r="AL259" s="85"/>
      <c r="AM259" s="85"/>
      <c r="AN259" s="87">
        <v>43634.301782407405</v>
      </c>
      <c r="AO259" s="88" t="s">
        <v>1415</v>
      </c>
      <c r="AP259" s="85" t="b">
        <v>1</v>
      </c>
      <c r="AQ259" s="85" t="b">
        <v>0</v>
      </c>
      <c r="AR259" s="85" t="b">
        <v>0</v>
      </c>
      <c r="AS259" s="85"/>
      <c r="AT259" s="85">
        <v>0</v>
      </c>
      <c r="AU259" s="85"/>
      <c r="AV259" s="85" t="b">
        <v>0</v>
      </c>
      <c r="AW259" s="85" t="s">
        <v>1488</v>
      </c>
      <c r="AX259" s="88" t="s">
        <v>1634</v>
      </c>
      <c r="AY259" s="85" t="s">
        <v>66</v>
      </c>
      <c r="AZ259" s="2"/>
      <c r="BA259" s="3"/>
      <c r="BB259" s="3"/>
      <c r="BC259" s="3"/>
      <c r="BD259" s="3"/>
    </row>
    <row r="260" spans="1:56" x14ac:dyDescent="0.3">
      <c r="A260" s="70" t="s">
        <v>269</v>
      </c>
      <c r="B260" s="71"/>
      <c r="C260" s="71"/>
      <c r="D260" s="72"/>
      <c r="E260" s="117"/>
      <c r="F260" s="108" t="s">
        <v>497</v>
      </c>
      <c r="G260" s="118"/>
      <c r="H260" s="75"/>
      <c r="I260" s="76"/>
      <c r="J260" s="119"/>
      <c r="K260" s="75" t="s">
        <v>4154</v>
      </c>
      <c r="L260" s="120"/>
      <c r="M260" s="80"/>
      <c r="N260" s="80"/>
      <c r="O260" s="81"/>
      <c r="P260" s="82"/>
      <c r="Q260" s="82"/>
      <c r="R260" s="92"/>
      <c r="S260" s="92"/>
      <c r="T260" s="92"/>
      <c r="U260" s="92"/>
      <c r="V260" s="52"/>
      <c r="W260" s="52"/>
      <c r="X260" s="52"/>
      <c r="Y260" s="52"/>
      <c r="Z260" s="51"/>
      <c r="AA260" s="77"/>
      <c r="AB260" s="77"/>
      <c r="AC260" s="78"/>
      <c r="AD260" s="85" t="s">
        <v>916</v>
      </c>
      <c r="AE260" s="85">
        <v>438</v>
      </c>
      <c r="AF260" s="85">
        <v>337</v>
      </c>
      <c r="AG260" s="85">
        <v>12876</v>
      </c>
      <c r="AH260" s="85">
        <v>19613</v>
      </c>
      <c r="AI260" s="85"/>
      <c r="AJ260" s="85" t="s">
        <v>1099</v>
      </c>
      <c r="AK260" s="85" t="s">
        <v>1230</v>
      </c>
      <c r="AL260" s="85"/>
      <c r="AM260" s="85"/>
      <c r="AN260" s="87">
        <v>41183.303576388891</v>
      </c>
      <c r="AO260" s="88" t="s">
        <v>1350</v>
      </c>
      <c r="AP260" s="85" t="b">
        <v>1</v>
      </c>
      <c r="AQ260" s="85" t="b">
        <v>0</v>
      </c>
      <c r="AR260" s="85" t="b">
        <v>1</v>
      </c>
      <c r="AS260" s="85"/>
      <c r="AT260" s="85">
        <v>1</v>
      </c>
      <c r="AU260" s="88" t="s">
        <v>1461</v>
      </c>
      <c r="AV260" s="85" t="b">
        <v>0</v>
      </c>
      <c r="AW260" s="85" t="s">
        <v>1488</v>
      </c>
      <c r="AX260" s="88" t="s">
        <v>1558</v>
      </c>
      <c r="AY260" s="85" t="s">
        <v>66</v>
      </c>
      <c r="AZ260" s="2"/>
      <c r="BA260" s="3"/>
      <c r="BB260" s="3"/>
      <c r="BC260" s="3"/>
      <c r="BD260" s="3"/>
    </row>
    <row r="261" spans="1:56" x14ac:dyDescent="0.3">
      <c r="A261" s="70" t="s">
        <v>1822</v>
      </c>
      <c r="B261" s="71"/>
      <c r="C261" s="71"/>
      <c r="D261" s="72"/>
      <c r="E261" s="117"/>
      <c r="F261" s="108" t="s">
        <v>2086</v>
      </c>
      <c r="G261" s="118"/>
      <c r="H261" s="75"/>
      <c r="I261" s="76"/>
      <c r="J261" s="119"/>
      <c r="K261" s="75" t="s">
        <v>4155</v>
      </c>
      <c r="L261" s="120"/>
      <c r="M261" s="80"/>
      <c r="N261" s="80"/>
      <c r="O261" s="81"/>
      <c r="P261" s="82"/>
      <c r="Q261" s="82"/>
      <c r="R261" s="92"/>
      <c r="S261" s="92"/>
      <c r="T261" s="92"/>
      <c r="U261" s="92"/>
      <c r="V261" s="52"/>
      <c r="W261" s="52"/>
      <c r="X261" s="52"/>
      <c r="Y261" s="52"/>
      <c r="Z261" s="51"/>
      <c r="AA261" s="77"/>
      <c r="AB261" s="77"/>
      <c r="AC261" s="78"/>
      <c r="AD261" s="85" t="s">
        <v>3392</v>
      </c>
      <c r="AE261" s="85">
        <v>2125</v>
      </c>
      <c r="AF261" s="85">
        <v>2635</v>
      </c>
      <c r="AG261" s="85">
        <v>41707</v>
      </c>
      <c r="AH261" s="85">
        <v>34449</v>
      </c>
      <c r="AI261" s="85"/>
      <c r="AJ261" s="85" t="s">
        <v>3520</v>
      </c>
      <c r="AK261" s="85" t="s">
        <v>3585</v>
      </c>
      <c r="AL261" s="85"/>
      <c r="AM261" s="85"/>
      <c r="AN261" s="87">
        <v>41038.829571759263</v>
      </c>
      <c r="AO261" s="88" t="s">
        <v>3708</v>
      </c>
      <c r="AP261" s="85" t="b">
        <v>0</v>
      </c>
      <c r="AQ261" s="85" t="b">
        <v>0</v>
      </c>
      <c r="AR261" s="85" t="b">
        <v>1</v>
      </c>
      <c r="AS261" s="85"/>
      <c r="AT261" s="85">
        <v>2</v>
      </c>
      <c r="AU261" s="88" t="s">
        <v>1466</v>
      </c>
      <c r="AV261" s="85" t="b">
        <v>0</v>
      </c>
      <c r="AW261" s="85" t="s">
        <v>1488</v>
      </c>
      <c r="AX261" s="88" t="s">
        <v>3864</v>
      </c>
      <c r="AY261" s="85" t="s">
        <v>66</v>
      </c>
      <c r="AZ261" s="2"/>
      <c r="BA261" s="3"/>
      <c r="BB261" s="3"/>
      <c r="BC261" s="3"/>
      <c r="BD261" s="3"/>
    </row>
    <row r="262" spans="1:56" x14ac:dyDescent="0.3">
      <c r="A262" s="70" t="s">
        <v>1823</v>
      </c>
      <c r="B262" s="71"/>
      <c r="C262" s="71"/>
      <c r="D262" s="72"/>
      <c r="E262" s="117"/>
      <c r="F262" s="108" t="s">
        <v>2087</v>
      </c>
      <c r="G262" s="118"/>
      <c r="H262" s="75"/>
      <c r="I262" s="76"/>
      <c r="J262" s="119"/>
      <c r="K262" s="75" t="s">
        <v>4156</v>
      </c>
      <c r="L262" s="120"/>
      <c r="M262" s="80"/>
      <c r="N262" s="80"/>
      <c r="O262" s="81"/>
      <c r="P262" s="82"/>
      <c r="Q262" s="82"/>
      <c r="R262" s="92"/>
      <c r="S262" s="92"/>
      <c r="T262" s="92"/>
      <c r="U262" s="92"/>
      <c r="V262" s="52"/>
      <c r="W262" s="52"/>
      <c r="X262" s="52"/>
      <c r="Y262" s="52"/>
      <c r="Z262" s="51"/>
      <c r="AA262" s="77"/>
      <c r="AB262" s="77"/>
      <c r="AC262" s="78"/>
      <c r="AD262" s="85" t="s">
        <v>3393</v>
      </c>
      <c r="AE262" s="85">
        <v>966</v>
      </c>
      <c r="AF262" s="85">
        <v>468</v>
      </c>
      <c r="AG262" s="85">
        <v>32255</v>
      </c>
      <c r="AH262" s="85">
        <v>1063</v>
      </c>
      <c r="AI262" s="85"/>
      <c r="AJ262" s="85" t="s">
        <v>3521</v>
      </c>
      <c r="AK262" s="85" t="s">
        <v>3586</v>
      </c>
      <c r="AL262" s="85"/>
      <c r="AM262" s="85"/>
      <c r="AN262" s="87">
        <v>40650.02679398148</v>
      </c>
      <c r="AO262" s="88" t="s">
        <v>3709</v>
      </c>
      <c r="AP262" s="85" t="b">
        <v>1</v>
      </c>
      <c r="AQ262" s="85" t="b">
        <v>0</v>
      </c>
      <c r="AR262" s="85" t="b">
        <v>0</v>
      </c>
      <c r="AS262" s="85"/>
      <c r="AT262" s="85">
        <v>0</v>
      </c>
      <c r="AU262" s="88" t="s">
        <v>1461</v>
      </c>
      <c r="AV262" s="85" t="b">
        <v>0</v>
      </c>
      <c r="AW262" s="85" t="s">
        <v>1488</v>
      </c>
      <c r="AX262" s="88" t="s">
        <v>3865</v>
      </c>
      <c r="AY262" s="85" t="s">
        <v>66</v>
      </c>
      <c r="AZ262" s="2"/>
      <c r="BA262" s="3"/>
      <c r="BB262" s="3"/>
      <c r="BC262" s="3"/>
      <c r="BD262" s="3"/>
    </row>
    <row r="263" spans="1:56" x14ac:dyDescent="0.3">
      <c r="A263" s="70" t="s">
        <v>1824</v>
      </c>
      <c r="B263" s="71"/>
      <c r="C263" s="71"/>
      <c r="D263" s="72"/>
      <c r="E263" s="117"/>
      <c r="F263" s="108" t="s">
        <v>2088</v>
      </c>
      <c r="G263" s="118"/>
      <c r="H263" s="75"/>
      <c r="I263" s="76"/>
      <c r="J263" s="119"/>
      <c r="K263" s="75" t="s">
        <v>4157</v>
      </c>
      <c r="L263" s="120"/>
      <c r="M263" s="80"/>
      <c r="N263" s="80"/>
      <c r="O263" s="81"/>
      <c r="P263" s="82"/>
      <c r="Q263" s="82"/>
      <c r="R263" s="92"/>
      <c r="S263" s="92"/>
      <c r="T263" s="92"/>
      <c r="U263" s="92"/>
      <c r="V263" s="52"/>
      <c r="W263" s="52"/>
      <c r="X263" s="52"/>
      <c r="Y263" s="52"/>
      <c r="Z263" s="51"/>
      <c r="AA263" s="77"/>
      <c r="AB263" s="77"/>
      <c r="AC263" s="78"/>
      <c r="AD263" s="85" t="s">
        <v>3394</v>
      </c>
      <c r="AE263" s="85">
        <v>355</v>
      </c>
      <c r="AF263" s="85">
        <v>16895</v>
      </c>
      <c r="AG263" s="85">
        <v>26797</v>
      </c>
      <c r="AH263" s="85">
        <v>19789</v>
      </c>
      <c r="AI263" s="85"/>
      <c r="AJ263" s="85" t="s">
        <v>3522</v>
      </c>
      <c r="AK263" s="85" t="s">
        <v>1212</v>
      </c>
      <c r="AL263" s="85"/>
      <c r="AM263" s="85"/>
      <c r="AN263" s="87">
        <v>40985.20925925926</v>
      </c>
      <c r="AO263" s="88" t="s">
        <v>3710</v>
      </c>
      <c r="AP263" s="85" t="b">
        <v>1</v>
      </c>
      <c r="AQ263" s="85" t="b">
        <v>0</v>
      </c>
      <c r="AR263" s="85" t="b">
        <v>1</v>
      </c>
      <c r="AS263" s="85"/>
      <c r="AT263" s="85">
        <v>11</v>
      </c>
      <c r="AU263" s="88" t="s">
        <v>1461</v>
      </c>
      <c r="AV263" s="85" t="b">
        <v>0</v>
      </c>
      <c r="AW263" s="85" t="s">
        <v>1488</v>
      </c>
      <c r="AX263" s="88" t="s">
        <v>3866</v>
      </c>
      <c r="AY263" s="85" t="s">
        <v>66</v>
      </c>
      <c r="AZ263" s="2"/>
      <c r="BA263" s="3"/>
      <c r="BB263" s="3"/>
      <c r="BC263" s="3"/>
      <c r="BD263" s="3"/>
    </row>
    <row r="264" spans="1:56" x14ac:dyDescent="0.3">
      <c r="A264" s="70" t="s">
        <v>217</v>
      </c>
      <c r="B264" s="71"/>
      <c r="C264" s="71"/>
      <c r="D264" s="72"/>
      <c r="E264" s="117"/>
      <c r="F264" s="108" t="s">
        <v>446</v>
      </c>
      <c r="G264" s="118"/>
      <c r="H264" s="75"/>
      <c r="I264" s="76"/>
      <c r="J264" s="119"/>
      <c r="K264" s="75" t="s">
        <v>4158</v>
      </c>
      <c r="L264" s="120"/>
      <c r="M264" s="80"/>
      <c r="N264" s="80"/>
      <c r="O264" s="81"/>
      <c r="P264" s="82"/>
      <c r="Q264" s="82"/>
      <c r="R264" s="92"/>
      <c r="S264" s="92"/>
      <c r="T264" s="92"/>
      <c r="U264" s="92"/>
      <c r="V264" s="52"/>
      <c r="W264" s="52"/>
      <c r="X264" s="52"/>
      <c r="Y264" s="52"/>
      <c r="Z264" s="51"/>
      <c r="AA264" s="77"/>
      <c r="AB264" s="77"/>
      <c r="AC264" s="78"/>
      <c r="AD264" s="85" t="s">
        <v>846</v>
      </c>
      <c r="AE264" s="85">
        <v>1557</v>
      </c>
      <c r="AF264" s="85">
        <v>169</v>
      </c>
      <c r="AG264" s="85">
        <v>504</v>
      </c>
      <c r="AH264" s="85">
        <v>266</v>
      </c>
      <c r="AI264" s="85"/>
      <c r="AJ264" s="85" t="s">
        <v>1044</v>
      </c>
      <c r="AK264" s="85"/>
      <c r="AL264" s="85"/>
      <c r="AM264" s="85"/>
      <c r="AN264" s="87">
        <v>43749.626631944448</v>
      </c>
      <c r="AO264" s="85"/>
      <c r="AP264" s="85" t="b">
        <v>1</v>
      </c>
      <c r="AQ264" s="85" t="b">
        <v>0</v>
      </c>
      <c r="AR264" s="85" t="b">
        <v>0</v>
      </c>
      <c r="AS264" s="85"/>
      <c r="AT264" s="85">
        <v>0</v>
      </c>
      <c r="AU264" s="85"/>
      <c r="AV264" s="85" t="b">
        <v>0</v>
      </c>
      <c r="AW264" s="85" t="s">
        <v>1488</v>
      </c>
      <c r="AX264" s="88" t="s">
        <v>1491</v>
      </c>
      <c r="AY264" s="85" t="s">
        <v>66</v>
      </c>
      <c r="AZ264" s="2"/>
      <c r="BA264" s="3"/>
      <c r="BB264" s="3"/>
      <c r="BC264" s="3"/>
      <c r="BD264" s="3"/>
    </row>
    <row r="265" spans="1:56" x14ac:dyDescent="0.3">
      <c r="A265" s="70" t="s">
        <v>1825</v>
      </c>
      <c r="B265" s="71"/>
      <c r="C265" s="71"/>
      <c r="D265" s="72"/>
      <c r="E265" s="117"/>
      <c r="F265" s="108" t="s">
        <v>2089</v>
      </c>
      <c r="G265" s="118"/>
      <c r="H265" s="75"/>
      <c r="I265" s="76"/>
      <c r="J265" s="119"/>
      <c r="K265" s="75" t="s">
        <v>4159</v>
      </c>
      <c r="L265" s="120"/>
      <c r="M265" s="80"/>
      <c r="N265" s="80"/>
      <c r="O265" s="81"/>
      <c r="P265" s="82"/>
      <c r="Q265" s="82"/>
      <c r="R265" s="92"/>
      <c r="S265" s="92"/>
      <c r="T265" s="92"/>
      <c r="U265" s="92"/>
      <c r="V265" s="52"/>
      <c r="W265" s="52"/>
      <c r="X265" s="52"/>
      <c r="Y265" s="52"/>
      <c r="Z265" s="51"/>
      <c r="AA265" s="77"/>
      <c r="AB265" s="77"/>
      <c r="AC265" s="78"/>
      <c r="AD265" s="85" t="s">
        <v>3395</v>
      </c>
      <c r="AE265" s="85">
        <v>107</v>
      </c>
      <c r="AF265" s="85">
        <v>1452</v>
      </c>
      <c r="AG265" s="85">
        <v>50422</v>
      </c>
      <c r="AH265" s="85">
        <v>3308</v>
      </c>
      <c r="AI265" s="85"/>
      <c r="AJ265" s="85" t="s">
        <v>3523</v>
      </c>
      <c r="AK265" s="85" t="s">
        <v>797</v>
      </c>
      <c r="AL265" s="85"/>
      <c r="AM265" s="85"/>
      <c r="AN265" s="87">
        <v>40515.423807870371</v>
      </c>
      <c r="AO265" s="88" t="s">
        <v>3711</v>
      </c>
      <c r="AP265" s="85" t="b">
        <v>0</v>
      </c>
      <c r="AQ265" s="85" t="b">
        <v>0</v>
      </c>
      <c r="AR265" s="85" t="b">
        <v>1</v>
      </c>
      <c r="AS265" s="85"/>
      <c r="AT265" s="85">
        <v>4</v>
      </c>
      <c r="AU265" s="88" t="s">
        <v>1461</v>
      </c>
      <c r="AV265" s="85" t="b">
        <v>0</v>
      </c>
      <c r="AW265" s="85" t="s">
        <v>1488</v>
      </c>
      <c r="AX265" s="88" t="s">
        <v>3867</v>
      </c>
      <c r="AY265" s="85" t="s">
        <v>66</v>
      </c>
      <c r="AZ265" s="2"/>
      <c r="BA265" s="3"/>
      <c r="BB265" s="3"/>
      <c r="BC265" s="3"/>
      <c r="BD265" s="3"/>
    </row>
    <row r="266" spans="1:56" x14ac:dyDescent="0.3">
      <c r="A266" s="70" t="s">
        <v>361</v>
      </c>
      <c r="B266" s="71"/>
      <c r="C266" s="71"/>
      <c r="D266" s="72"/>
      <c r="E266" s="117"/>
      <c r="F266" s="108" t="s">
        <v>445</v>
      </c>
      <c r="G266" s="118"/>
      <c r="H266" s="75"/>
      <c r="I266" s="76"/>
      <c r="J266" s="119"/>
      <c r="K266" s="75" t="s">
        <v>4160</v>
      </c>
      <c r="L266" s="120"/>
      <c r="M266" s="80"/>
      <c r="N266" s="80"/>
      <c r="O266" s="81"/>
      <c r="P266" s="82"/>
      <c r="Q266" s="82"/>
      <c r="R266" s="92"/>
      <c r="S266" s="92"/>
      <c r="T266" s="92"/>
      <c r="U266" s="92"/>
      <c r="V266" s="52"/>
      <c r="W266" s="52"/>
      <c r="X266" s="52"/>
      <c r="Y266" s="52"/>
      <c r="Z266" s="51"/>
      <c r="AA266" s="77"/>
      <c r="AB266" s="77"/>
      <c r="AC266" s="78"/>
      <c r="AD266" s="85" t="s">
        <v>1009</v>
      </c>
      <c r="AE266" s="85">
        <v>1584</v>
      </c>
      <c r="AF266" s="85">
        <v>942</v>
      </c>
      <c r="AG266" s="85">
        <v>222064</v>
      </c>
      <c r="AH266" s="85">
        <v>249723</v>
      </c>
      <c r="AI266" s="85"/>
      <c r="AJ266" s="85"/>
      <c r="AK266" s="85"/>
      <c r="AL266" s="85"/>
      <c r="AM266" s="85"/>
      <c r="AN266" s="87">
        <v>42881.081412037034</v>
      </c>
      <c r="AO266" s="85"/>
      <c r="AP266" s="85" t="b">
        <v>1</v>
      </c>
      <c r="AQ266" s="85" t="b">
        <v>1</v>
      </c>
      <c r="AR266" s="85" t="b">
        <v>0</v>
      </c>
      <c r="AS266" s="85"/>
      <c r="AT266" s="85">
        <v>0</v>
      </c>
      <c r="AU266" s="85"/>
      <c r="AV266" s="85" t="b">
        <v>0</v>
      </c>
      <c r="AW266" s="85" t="s">
        <v>1488</v>
      </c>
      <c r="AX266" s="88" t="s">
        <v>1654</v>
      </c>
      <c r="AY266" s="85" t="s">
        <v>66</v>
      </c>
      <c r="AZ266" s="2"/>
      <c r="BA266" s="3"/>
      <c r="BB266" s="3"/>
      <c r="BC266" s="3"/>
      <c r="BD266" s="3"/>
    </row>
    <row r="267" spans="1:56" x14ac:dyDescent="0.3">
      <c r="A267" s="70" t="s">
        <v>1826</v>
      </c>
      <c r="B267" s="71"/>
      <c r="C267" s="71"/>
      <c r="D267" s="72"/>
      <c r="E267" s="117"/>
      <c r="F267" s="108" t="s">
        <v>2090</v>
      </c>
      <c r="G267" s="118"/>
      <c r="H267" s="75"/>
      <c r="I267" s="76"/>
      <c r="J267" s="119"/>
      <c r="K267" s="75" t="s">
        <v>4161</v>
      </c>
      <c r="L267" s="120"/>
      <c r="M267" s="80"/>
      <c r="N267" s="80"/>
      <c r="O267" s="81"/>
      <c r="P267" s="82"/>
      <c r="Q267" s="82"/>
      <c r="R267" s="92"/>
      <c r="S267" s="92"/>
      <c r="T267" s="92"/>
      <c r="U267" s="92"/>
      <c r="V267" s="52"/>
      <c r="W267" s="52"/>
      <c r="X267" s="52"/>
      <c r="Y267" s="52"/>
      <c r="Z267" s="51"/>
      <c r="AA267" s="77"/>
      <c r="AB267" s="77"/>
      <c r="AC267" s="78"/>
      <c r="AD267" s="85" t="s">
        <v>1826</v>
      </c>
      <c r="AE267" s="85">
        <v>101</v>
      </c>
      <c r="AF267" s="85">
        <v>21</v>
      </c>
      <c r="AG267" s="85">
        <v>677</v>
      </c>
      <c r="AH267" s="85">
        <v>571</v>
      </c>
      <c r="AI267" s="85"/>
      <c r="AJ267" s="85"/>
      <c r="AK267" s="85" t="s">
        <v>797</v>
      </c>
      <c r="AL267" s="85"/>
      <c r="AM267" s="85"/>
      <c r="AN267" s="87">
        <v>41564.882638888892</v>
      </c>
      <c r="AO267" s="88" t="s">
        <v>3712</v>
      </c>
      <c r="AP267" s="85" t="b">
        <v>1</v>
      </c>
      <c r="AQ267" s="85" t="b">
        <v>0</v>
      </c>
      <c r="AR267" s="85" t="b">
        <v>1</v>
      </c>
      <c r="AS267" s="85"/>
      <c r="AT267" s="85">
        <v>0</v>
      </c>
      <c r="AU267" s="88" t="s">
        <v>1461</v>
      </c>
      <c r="AV267" s="85" t="b">
        <v>0</v>
      </c>
      <c r="AW267" s="85" t="s">
        <v>1488</v>
      </c>
      <c r="AX267" s="88" t="s">
        <v>3868</v>
      </c>
      <c r="AY267" s="85" t="s">
        <v>66</v>
      </c>
      <c r="AZ267" s="2"/>
      <c r="BA267" s="3"/>
      <c r="BB267" s="3"/>
      <c r="BC267" s="3"/>
      <c r="BD267" s="3"/>
    </row>
    <row r="268" spans="1:56" x14ac:dyDescent="0.3">
      <c r="A268" s="70" t="s">
        <v>1827</v>
      </c>
      <c r="B268" s="71"/>
      <c r="C268" s="71"/>
      <c r="D268" s="72"/>
      <c r="E268" s="117"/>
      <c r="F268" s="108" t="s">
        <v>2091</v>
      </c>
      <c r="G268" s="118"/>
      <c r="H268" s="75"/>
      <c r="I268" s="76"/>
      <c r="J268" s="119"/>
      <c r="K268" s="75" t="s">
        <v>4162</v>
      </c>
      <c r="L268" s="120"/>
      <c r="M268" s="80"/>
      <c r="N268" s="80"/>
      <c r="O268" s="81"/>
      <c r="P268" s="82"/>
      <c r="Q268" s="82"/>
      <c r="R268" s="92"/>
      <c r="S268" s="92"/>
      <c r="T268" s="92"/>
      <c r="U268" s="92"/>
      <c r="V268" s="52"/>
      <c r="W268" s="52"/>
      <c r="X268" s="52"/>
      <c r="Y268" s="52"/>
      <c r="Z268" s="51"/>
      <c r="AA268" s="77"/>
      <c r="AB268" s="77"/>
      <c r="AC268" s="78"/>
      <c r="AD268" s="85" t="s">
        <v>3396</v>
      </c>
      <c r="AE268" s="85">
        <v>262</v>
      </c>
      <c r="AF268" s="85">
        <v>991</v>
      </c>
      <c r="AG268" s="85">
        <v>14040</v>
      </c>
      <c r="AH268" s="85">
        <v>1305</v>
      </c>
      <c r="AI268" s="85"/>
      <c r="AJ268" s="85" t="s">
        <v>3524</v>
      </c>
      <c r="AK268" s="85" t="s">
        <v>3587</v>
      </c>
      <c r="AL268" s="88" t="s">
        <v>3611</v>
      </c>
      <c r="AM268" s="85"/>
      <c r="AN268" s="87">
        <v>40475.807754629626</v>
      </c>
      <c r="AO268" s="88" t="s">
        <v>3713</v>
      </c>
      <c r="AP268" s="85" t="b">
        <v>0</v>
      </c>
      <c r="AQ268" s="85" t="b">
        <v>0</v>
      </c>
      <c r="AR268" s="85" t="b">
        <v>1</v>
      </c>
      <c r="AS268" s="85"/>
      <c r="AT268" s="85">
        <v>20</v>
      </c>
      <c r="AU268" s="88" t="s">
        <v>1465</v>
      </c>
      <c r="AV268" s="85" t="b">
        <v>0</v>
      </c>
      <c r="AW268" s="85" t="s">
        <v>1488</v>
      </c>
      <c r="AX268" s="88" t="s">
        <v>3869</v>
      </c>
      <c r="AY268" s="85" t="s">
        <v>66</v>
      </c>
      <c r="AZ268" s="2"/>
      <c r="BA268" s="3"/>
      <c r="BB268" s="3"/>
      <c r="BC268" s="3"/>
      <c r="BD268" s="3"/>
    </row>
    <row r="269" spans="1:56" x14ac:dyDescent="0.3">
      <c r="A269" s="70" t="s">
        <v>1828</v>
      </c>
      <c r="B269" s="71"/>
      <c r="C269" s="71"/>
      <c r="D269" s="72"/>
      <c r="E269" s="117"/>
      <c r="F269" s="108" t="s">
        <v>2092</v>
      </c>
      <c r="G269" s="118"/>
      <c r="H269" s="75"/>
      <c r="I269" s="76"/>
      <c r="J269" s="119"/>
      <c r="K269" s="75" t="s">
        <v>4163</v>
      </c>
      <c r="L269" s="120"/>
      <c r="M269" s="80"/>
      <c r="N269" s="80"/>
      <c r="O269" s="81"/>
      <c r="P269" s="82"/>
      <c r="Q269" s="82"/>
      <c r="R269" s="92"/>
      <c r="S269" s="92"/>
      <c r="T269" s="92"/>
      <c r="U269" s="92"/>
      <c r="V269" s="52"/>
      <c r="W269" s="52"/>
      <c r="X269" s="52"/>
      <c r="Y269" s="52"/>
      <c r="Z269" s="51"/>
      <c r="AA269" s="77"/>
      <c r="AB269" s="77"/>
      <c r="AC269" s="78"/>
      <c r="AD269" s="85" t="s">
        <v>3397</v>
      </c>
      <c r="AE269" s="85">
        <v>95</v>
      </c>
      <c r="AF269" s="85">
        <v>257</v>
      </c>
      <c r="AG269" s="85">
        <v>8847</v>
      </c>
      <c r="AH269" s="85">
        <v>15980</v>
      </c>
      <c r="AI269" s="85"/>
      <c r="AJ269" s="85" t="s">
        <v>1071</v>
      </c>
      <c r="AK269" s="85" t="s">
        <v>805</v>
      </c>
      <c r="AL269" s="85"/>
      <c r="AM269" s="85"/>
      <c r="AN269" s="87">
        <v>41105.47146990741</v>
      </c>
      <c r="AO269" s="88" t="s">
        <v>3714</v>
      </c>
      <c r="AP269" s="85" t="b">
        <v>1</v>
      </c>
      <c r="AQ269" s="85" t="b">
        <v>0</v>
      </c>
      <c r="AR269" s="85" t="b">
        <v>0</v>
      </c>
      <c r="AS269" s="85"/>
      <c r="AT269" s="85">
        <v>0</v>
      </c>
      <c r="AU269" s="88" t="s">
        <v>1461</v>
      </c>
      <c r="AV269" s="85" t="b">
        <v>0</v>
      </c>
      <c r="AW269" s="85" t="s">
        <v>1488</v>
      </c>
      <c r="AX269" s="88" t="s">
        <v>3870</v>
      </c>
      <c r="AY269" s="85" t="s">
        <v>66</v>
      </c>
      <c r="AZ269" s="2"/>
      <c r="BA269" s="3"/>
      <c r="BB269" s="3"/>
      <c r="BC269" s="3"/>
      <c r="BD269" s="3"/>
    </row>
    <row r="270" spans="1:56" x14ac:dyDescent="0.3">
      <c r="A270" s="70" t="s">
        <v>243</v>
      </c>
      <c r="B270" s="71"/>
      <c r="C270" s="71"/>
      <c r="D270" s="72"/>
      <c r="E270" s="117"/>
      <c r="F270" s="108" t="s">
        <v>472</v>
      </c>
      <c r="G270" s="118"/>
      <c r="H270" s="75"/>
      <c r="I270" s="76"/>
      <c r="J270" s="119"/>
      <c r="K270" s="75" t="s">
        <v>4164</v>
      </c>
      <c r="L270" s="120"/>
      <c r="M270" s="80"/>
      <c r="N270" s="80"/>
      <c r="O270" s="81"/>
      <c r="P270" s="82"/>
      <c r="Q270" s="82"/>
      <c r="R270" s="92"/>
      <c r="S270" s="92"/>
      <c r="T270" s="92"/>
      <c r="U270" s="92"/>
      <c r="V270" s="52"/>
      <c r="W270" s="52"/>
      <c r="X270" s="52"/>
      <c r="Y270" s="52"/>
      <c r="Z270" s="51"/>
      <c r="AA270" s="77"/>
      <c r="AB270" s="77"/>
      <c r="AC270" s="78"/>
      <c r="AD270" s="85" t="s">
        <v>887</v>
      </c>
      <c r="AE270" s="85">
        <v>554</v>
      </c>
      <c r="AF270" s="85">
        <v>73</v>
      </c>
      <c r="AG270" s="85">
        <v>2497</v>
      </c>
      <c r="AH270" s="85">
        <v>1879</v>
      </c>
      <c r="AI270" s="85"/>
      <c r="AJ270" s="85"/>
      <c r="AK270" s="85"/>
      <c r="AL270" s="85"/>
      <c r="AM270" s="85"/>
      <c r="AN270" s="87">
        <v>41622.764201388891</v>
      </c>
      <c r="AO270" s="85"/>
      <c r="AP270" s="85" t="b">
        <v>1</v>
      </c>
      <c r="AQ270" s="85" t="b">
        <v>0</v>
      </c>
      <c r="AR270" s="85" t="b">
        <v>0</v>
      </c>
      <c r="AS270" s="85"/>
      <c r="AT270" s="85">
        <v>0</v>
      </c>
      <c r="AU270" s="88" t="s">
        <v>1461</v>
      </c>
      <c r="AV270" s="85" t="b">
        <v>0</v>
      </c>
      <c r="AW270" s="85" t="s">
        <v>1488</v>
      </c>
      <c r="AX270" s="88" t="s">
        <v>1525</v>
      </c>
      <c r="AY270" s="85" t="s">
        <v>66</v>
      </c>
      <c r="AZ270" s="2"/>
      <c r="BA270" s="3"/>
      <c r="BB270" s="3"/>
      <c r="BC270" s="3"/>
      <c r="BD270" s="3"/>
    </row>
    <row r="271" spans="1:56" x14ac:dyDescent="0.3">
      <c r="A271" s="70" t="s">
        <v>1829</v>
      </c>
      <c r="B271" s="71"/>
      <c r="C271" s="71"/>
      <c r="D271" s="72"/>
      <c r="E271" s="117"/>
      <c r="F271" s="108" t="s">
        <v>2093</v>
      </c>
      <c r="G271" s="118"/>
      <c r="H271" s="75"/>
      <c r="I271" s="76"/>
      <c r="J271" s="119"/>
      <c r="K271" s="75" t="s">
        <v>4165</v>
      </c>
      <c r="L271" s="120"/>
      <c r="M271" s="80"/>
      <c r="N271" s="80"/>
      <c r="O271" s="81"/>
      <c r="P271" s="82"/>
      <c r="Q271" s="82"/>
      <c r="R271" s="92"/>
      <c r="S271" s="92"/>
      <c r="T271" s="92"/>
      <c r="U271" s="92"/>
      <c r="V271" s="52"/>
      <c r="W271" s="52"/>
      <c r="X271" s="52"/>
      <c r="Y271" s="52"/>
      <c r="Z271" s="51"/>
      <c r="AA271" s="77"/>
      <c r="AB271" s="77"/>
      <c r="AC271" s="78"/>
      <c r="AD271" s="85" t="s">
        <v>3398</v>
      </c>
      <c r="AE271" s="85">
        <v>479</v>
      </c>
      <c r="AF271" s="85">
        <v>93</v>
      </c>
      <c r="AG271" s="85">
        <v>1411</v>
      </c>
      <c r="AH271" s="85">
        <v>2495</v>
      </c>
      <c r="AI271" s="85"/>
      <c r="AJ271" s="85" t="s">
        <v>3525</v>
      </c>
      <c r="AK271" s="85"/>
      <c r="AL271" s="88" t="s">
        <v>3612</v>
      </c>
      <c r="AM271" s="85"/>
      <c r="AN271" s="87">
        <v>43538.528124999997</v>
      </c>
      <c r="AO271" s="88" t="s">
        <v>3715</v>
      </c>
      <c r="AP271" s="85" t="b">
        <v>1</v>
      </c>
      <c r="AQ271" s="85" t="b">
        <v>0</v>
      </c>
      <c r="AR271" s="85" t="b">
        <v>0</v>
      </c>
      <c r="AS271" s="85"/>
      <c r="AT271" s="85">
        <v>0</v>
      </c>
      <c r="AU271" s="85"/>
      <c r="AV271" s="85" t="b">
        <v>0</v>
      </c>
      <c r="AW271" s="85" t="s">
        <v>1488</v>
      </c>
      <c r="AX271" s="88" t="s">
        <v>3871</v>
      </c>
      <c r="AY271" s="85" t="s">
        <v>66</v>
      </c>
      <c r="AZ271" s="2"/>
      <c r="BA271" s="3"/>
      <c r="BB271" s="3"/>
      <c r="BC271" s="3"/>
      <c r="BD271" s="3"/>
    </row>
    <row r="272" spans="1:56" x14ac:dyDescent="0.3">
      <c r="A272" s="70" t="s">
        <v>406</v>
      </c>
      <c r="B272" s="71"/>
      <c r="C272" s="71"/>
      <c r="D272" s="72"/>
      <c r="E272" s="117"/>
      <c r="F272" s="108" t="s">
        <v>628</v>
      </c>
      <c r="G272" s="118"/>
      <c r="H272" s="75"/>
      <c r="I272" s="76"/>
      <c r="J272" s="119"/>
      <c r="K272" s="75" t="s">
        <v>4166</v>
      </c>
      <c r="L272" s="120"/>
      <c r="M272" s="80"/>
      <c r="N272" s="80"/>
      <c r="O272" s="81"/>
      <c r="P272" s="82"/>
      <c r="Q272" s="82"/>
      <c r="R272" s="92"/>
      <c r="S272" s="92"/>
      <c r="T272" s="92"/>
      <c r="U272" s="92"/>
      <c r="V272" s="52"/>
      <c r="W272" s="52"/>
      <c r="X272" s="52"/>
      <c r="Y272" s="52"/>
      <c r="Z272" s="51"/>
      <c r="AA272" s="77"/>
      <c r="AB272" s="77"/>
      <c r="AC272" s="78"/>
      <c r="AD272" s="85" t="s">
        <v>934</v>
      </c>
      <c r="AE272" s="85">
        <v>1819</v>
      </c>
      <c r="AF272" s="85">
        <v>41940</v>
      </c>
      <c r="AG272" s="85">
        <v>43848</v>
      </c>
      <c r="AH272" s="85">
        <v>306</v>
      </c>
      <c r="AI272" s="85"/>
      <c r="AJ272" s="85" t="s">
        <v>1114</v>
      </c>
      <c r="AK272" s="85" t="s">
        <v>797</v>
      </c>
      <c r="AL272" s="85"/>
      <c r="AM272" s="85"/>
      <c r="AN272" s="87">
        <v>41202.46056712963</v>
      </c>
      <c r="AO272" s="88" t="s">
        <v>1365</v>
      </c>
      <c r="AP272" s="85" t="b">
        <v>1</v>
      </c>
      <c r="AQ272" s="85" t="b">
        <v>0</v>
      </c>
      <c r="AR272" s="85" t="b">
        <v>1</v>
      </c>
      <c r="AS272" s="85"/>
      <c r="AT272" s="85">
        <v>72</v>
      </c>
      <c r="AU272" s="88" t="s">
        <v>1461</v>
      </c>
      <c r="AV272" s="85" t="b">
        <v>0</v>
      </c>
      <c r="AW272" s="85" t="s">
        <v>1488</v>
      </c>
      <c r="AX272" s="88" t="s">
        <v>1574</v>
      </c>
      <c r="AY272" s="85" t="s">
        <v>65</v>
      </c>
      <c r="AZ272" s="2"/>
      <c r="BA272" s="3"/>
      <c r="BB272" s="3"/>
      <c r="BC272" s="3"/>
      <c r="BD272" s="3"/>
    </row>
    <row r="273" spans="1:56" x14ac:dyDescent="0.3">
      <c r="A273" s="70" t="s">
        <v>224</v>
      </c>
      <c r="B273" s="71"/>
      <c r="C273" s="71"/>
      <c r="D273" s="72"/>
      <c r="E273" s="117"/>
      <c r="F273" s="108" t="s">
        <v>453</v>
      </c>
      <c r="G273" s="118"/>
      <c r="H273" s="75"/>
      <c r="I273" s="76"/>
      <c r="J273" s="119"/>
      <c r="K273" s="75" t="s">
        <v>4167</v>
      </c>
      <c r="L273" s="120"/>
      <c r="M273" s="80"/>
      <c r="N273" s="80"/>
      <c r="O273" s="81"/>
      <c r="P273" s="82"/>
      <c r="Q273" s="82"/>
      <c r="R273" s="92"/>
      <c r="S273" s="92"/>
      <c r="T273" s="92"/>
      <c r="U273" s="92"/>
      <c r="V273" s="52"/>
      <c r="W273" s="52"/>
      <c r="X273" s="52"/>
      <c r="Y273" s="52"/>
      <c r="Z273" s="51"/>
      <c r="AA273" s="77"/>
      <c r="AB273" s="77"/>
      <c r="AC273" s="78"/>
      <c r="AD273" s="85" t="s">
        <v>864</v>
      </c>
      <c r="AE273" s="85">
        <v>203</v>
      </c>
      <c r="AF273" s="85">
        <v>98</v>
      </c>
      <c r="AG273" s="85">
        <v>2841</v>
      </c>
      <c r="AH273" s="85">
        <v>253</v>
      </c>
      <c r="AI273" s="85"/>
      <c r="AJ273" s="85" t="s">
        <v>1057</v>
      </c>
      <c r="AK273" s="85" t="s">
        <v>797</v>
      </c>
      <c r="AL273" s="85"/>
      <c r="AM273" s="85"/>
      <c r="AN273" s="87">
        <v>40837.882418981484</v>
      </c>
      <c r="AO273" s="85"/>
      <c r="AP273" s="85" t="b">
        <v>1</v>
      </c>
      <c r="AQ273" s="85" t="b">
        <v>0</v>
      </c>
      <c r="AR273" s="85" t="b">
        <v>0</v>
      </c>
      <c r="AS273" s="85"/>
      <c r="AT273" s="85">
        <v>0</v>
      </c>
      <c r="AU273" s="88" t="s">
        <v>1461</v>
      </c>
      <c r="AV273" s="85" t="b">
        <v>0</v>
      </c>
      <c r="AW273" s="85" t="s">
        <v>1488</v>
      </c>
      <c r="AX273" s="88" t="s">
        <v>1505</v>
      </c>
      <c r="AY273" s="85" t="s">
        <v>66</v>
      </c>
      <c r="AZ273" s="2"/>
      <c r="BA273" s="3"/>
      <c r="BB273" s="3"/>
      <c r="BC273" s="3"/>
      <c r="BD273" s="3"/>
    </row>
    <row r="274" spans="1:56" x14ac:dyDescent="0.3">
      <c r="A274" s="70" t="s">
        <v>1830</v>
      </c>
      <c r="B274" s="71"/>
      <c r="C274" s="71"/>
      <c r="D274" s="72"/>
      <c r="E274" s="117"/>
      <c r="F274" s="108" t="s">
        <v>2094</v>
      </c>
      <c r="G274" s="118"/>
      <c r="H274" s="75"/>
      <c r="I274" s="76"/>
      <c r="J274" s="119"/>
      <c r="K274" s="75" t="s">
        <v>4168</v>
      </c>
      <c r="L274" s="120"/>
      <c r="M274" s="80"/>
      <c r="N274" s="80"/>
      <c r="O274" s="81"/>
      <c r="P274" s="82"/>
      <c r="Q274" s="82"/>
      <c r="R274" s="92"/>
      <c r="S274" s="92"/>
      <c r="T274" s="92"/>
      <c r="U274" s="92"/>
      <c r="V274" s="52"/>
      <c r="W274" s="52"/>
      <c r="X274" s="52"/>
      <c r="Y274" s="52"/>
      <c r="Z274" s="51"/>
      <c r="AA274" s="77"/>
      <c r="AB274" s="77"/>
      <c r="AC274" s="78"/>
      <c r="AD274" s="85" t="s">
        <v>3399</v>
      </c>
      <c r="AE274" s="85">
        <v>19</v>
      </c>
      <c r="AF274" s="85">
        <v>2</v>
      </c>
      <c r="AG274" s="85">
        <v>7</v>
      </c>
      <c r="AH274" s="85">
        <v>117</v>
      </c>
      <c r="AI274" s="85"/>
      <c r="AJ274" s="85"/>
      <c r="AK274" s="85" t="s">
        <v>797</v>
      </c>
      <c r="AL274" s="85"/>
      <c r="AM274" s="85"/>
      <c r="AN274" s="87">
        <v>43811.57439814815</v>
      </c>
      <c r="AO274" s="88" t="s">
        <v>3716</v>
      </c>
      <c r="AP274" s="85" t="b">
        <v>1</v>
      </c>
      <c r="AQ274" s="85" t="b">
        <v>0</v>
      </c>
      <c r="AR274" s="85" t="b">
        <v>0</v>
      </c>
      <c r="AS274" s="85"/>
      <c r="AT274" s="85">
        <v>0</v>
      </c>
      <c r="AU274" s="85"/>
      <c r="AV274" s="85" t="b">
        <v>0</v>
      </c>
      <c r="AW274" s="85" t="s">
        <v>1488</v>
      </c>
      <c r="AX274" s="88" t="s">
        <v>3872</v>
      </c>
      <c r="AY274" s="85" t="s">
        <v>66</v>
      </c>
      <c r="AZ274" s="2"/>
      <c r="BA274" s="3"/>
      <c r="BB274" s="3"/>
      <c r="BC274" s="3"/>
      <c r="BD274" s="3"/>
    </row>
    <row r="275" spans="1:56" x14ac:dyDescent="0.3">
      <c r="A275" s="70" t="s">
        <v>246</v>
      </c>
      <c r="B275" s="71"/>
      <c r="C275" s="71"/>
      <c r="D275" s="72"/>
      <c r="E275" s="117"/>
      <c r="F275" s="108" t="s">
        <v>475</v>
      </c>
      <c r="G275" s="118"/>
      <c r="H275" s="75"/>
      <c r="I275" s="76"/>
      <c r="J275" s="119"/>
      <c r="K275" s="75" t="s">
        <v>4169</v>
      </c>
      <c r="L275" s="120"/>
      <c r="M275" s="80"/>
      <c r="N275" s="80"/>
      <c r="O275" s="81"/>
      <c r="P275" s="82"/>
      <c r="Q275" s="82"/>
      <c r="R275" s="92"/>
      <c r="S275" s="92"/>
      <c r="T275" s="92"/>
      <c r="U275" s="92"/>
      <c r="V275" s="52"/>
      <c r="W275" s="52"/>
      <c r="X275" s="52"/>
      <c r="Y275" s="52"/>
      <c r="Z275" s="51"/>
      <c r="AA275" s="77"/>
      <c r="AB275" s="77"/>
      <c r="AC275" s="78"/>
      <c r="AD275" s="85" t="s">
        <v>890</v>
      </c>
      <c r="AE275" s="85">
        <v>1040</v>
      </c>
      <c r="AF275" s="85">
        <v>279</v>
      </c>
      <c r="AG275" s="85">
        <v>13394</v>
      </c>
      <c r="AH275" s="85">
        <v>9156</v>
      </c>
      <c r="AI275" s="85"/>
      <c r="AJ275" s="85" t="s">
        <v>1077</v>
      </c>
      <c r="AK275" s="85" t="s">
        <v>1205</v>
      </c>
      <c r="AL275" s="85"/>
      <c r="AM275" s="85"/>
      <c r="AN275" s="87">
        <v>41210.356724537036</v>
      </c>
      <c r="AO275" s="88" t="s">
        <v>1325</v>
      </c>
      <c r="AP275" s="85" t="b">
        <v>0</v>
      </c>
      <c r="AQ275" s="85" t="b">
        <v>0</v>
      </c>
      <c r="AR275" s="85" t="b">
        <v>0</v>
      </c>
      <c r="AS275" s="85"/>
      <c r="AT275" s="85">
        <v>0</v>
      </c>
      <c r="AU275" s="88" t="s">
        <v>1476</v>
      </c>
      <c r="AV275" s="85" t="b">
        <v>0</v>
      </c>
      <c r="AW275" s="85" t="s">
        <v>1488</v>
      </c>
      <c r="AX275" s="88" t="s">
        <v>1528</v>
      </c>
      <c r="AY275" s="85" t="s">
        <v>66</v>
      </c>
      <c r="AZ275" s="2"/>
      <c r="BA275" s="3"/>
      <c r="BB275" s="3"/>
      <c r="BC275" s="3"/>
      <c r="BD275" s="3"/>
    </row>
    <row r="276" spans="1:56" x14ac:dyDescent="0.3">
      <c r="A276" s="70" t="s">
        <v>1831</v>
      </c>
      <c r="B276" s="71"/>
      <c r="C276" s="71"/>
      <c r="D276" s="72"/>
      <c r="E276" s="117"/>
      <c r="F276" s="108" t="s">
        <v>2095</v>
      </c>
      <c r="G276" s="118"/>
      <c r="H276" s="75"/>
      <c r="I276" s="76"/>
      <c r="J276" s="119"/>
      <c r="K276" s="75" t="s">
        <v>4170</v>
      </c>
      <c r="L276" s="120"/>
      <c r="M276" s="80"/>
      <c r="N276" s="80"/>
      <c r="O276" s="81"/>
      <c r="P276" s="82"/>
      <c r="Q276" s="82"/>
      <c r="R276" s="92"/>
      <c r="S276" s="92"/>
      <c r="T276" s="92"/>
      <c r="U276" s="92"/>
      <c r="V276" s="52"/>
      <c r="W276" s="52"/>
      <c r="X276" s="52"/>
      <c r="Y276" s="52"/>
      <c r="Z276" s="51"/>
      <c r="AA276" s="77"/>
      <c r="AB276" s="77"/>
      <c r="AC276" s="78"/>
      <c r="AD276" s="85" t="s">
        <v>3400</v>
      </c>
      <c r="AE276" s="85">
        <v>1389</v>
      </c>
      <c r="AF276" s="85">
        <v>1013</v>
      </c>
      <c r="AG276" s="85">
        <v>18789</v>
      </c>
      <c r="AH276" s="85">
        <v>10529</v>
      </c>
      <c r="AI276" s="85"/>
      <c r="AJ276" s="85" t="s">
        <v>3526</v>
      </c>
      <c r="AK276" s="85" t="s">
        <v>803</v>
      </c>
      <c r="AL276" s="85"/>
      <c r="AM276" s="85"/>
      <c r="AN276" s="87">
        <v>42897.457476851851</v>
      </c>
      <c r="AO276" s="88" t="s">
        <v>3717</v>
      </c>
      <c r="AP276" s="85" t="b">
        <v>1</v>
      </c>
      <c r="AQ276" s="85" t="b">
        <v>0</v>
      </c>
      <c r="AR276" s="85" t="b">
        <v>0</v>
      </c>
      <c r="AS276" s="85"/>
      <c r="AT276" s="85">
        <v>1</v>
      </c>
      <c r="AU276" s="85"/>
      <c r="AV276" s="85" t="b">
        <v>0</v>
      </c>
      <c r="AW276" s="85" t="s">
        <v>1488</v>
      </c>
      <c r="AX276" s="88" t="s">
        <v>3873</v>
      </c>
      <c r="AY276" s="85" t="s">
        <v>66</v>
      </c>
      <c r="AZ276" s="2"/>
      <c r="BA276" s="3"/>
      <c r="BB276" s="3"/>
      <c r="BC276" s="3"/>
      <c r="BD276" s="3"/>
    </row>
    <row r="277" spans="1:56" x14ac:dyDescent="0.3">
      <c r="A277" s="70" t="s">
        <v>1832</v>
      </c>
      <c r="B277" s="71"/>
      <c r="C277" s="71"/>
      <c r="D277" s="72"/>
      <c r="E277" s="117"/>
      <c r="F277" s="108" t="s">
        <v>2096</v>
      </c>
      <c r="G277" s="118"/>
      <c r="H277" s="75"/>
      <c r="I277" s="76"/>
      <c r="J277" s="119"/>
      <c r="K277" s="75" t="s">
        <v>4171</v>
      </c>
      <c r="L277" s="120"/>
      <c r="M277" s="80"/>
      <c r="N277" s="80"/>
      <c r="O277" s="81"/>
      <c r="P277" s="82"/>
      <c r="Q277" s="82"/>
      <c r="R277" s="92"/>
      <c r="S277" s="92"/>
      <c r="T277" s="92"/>
      <c r="U277" s="92"/>
      <c r="V277" s="52"/>
      <c r="W277" s="52"/>
      <c r="X277" s="52"/>
      <c r="Y277" s="52"/>
      <c r="Z277" s="51"/>
      <c r="AA277" s="77"/>
      <c r="AB277" s="77"/>
      <c r="AC277" s="78"/>
      <c r="AD277" s="85" t="s">
        <v>3401</v>
      </c>
      <c r="AE277" s="85">
        <v>993</v>
      </c>
      <c r="AF277" s="85">
        <v>608</v>
      </c>
      <c r="AG277" s="85">
        <v>26057</v>
      </c>
      <c r="AH277" s="85">
        <v>12507</v>
      </c>
      <c r="AI277" s="85"/>
      <c r="AJ277" s="85" t="s">
        <v>3527</v>
      </c>
      <c r="AK277" s="85" t="s">
        <v>3588</v>
      </c>
      <c r="AL277" s="85"/>
      <c r="AM277" s="85"/>
      <c r="AN277" s="87">
        <v>41703.414965277778</v>
      </c>
      <c r="AO277" s="88" t="s">
        <v>3718</v>
      </c>
      <c r="AP277" s="85" t="b">
        <v>1</v>
      </c>
      <c r="AQ277" s="85" t="b">
        <v>0</v>
      </c>
      <c r="AR277" s="85" t="b">
        <v>0</v>
      </c>
      <c r="AS277" s="85"/>
      <c r="AT277" s="85">
        <v>1</v>
      </c>
      <c r="AU277" s="88" t="s">
        <v>1461</v>
      </c>
      <c r="AV277" s="85" t="b">
        <v>0</v>
      </c>
      <c r="AW277" s="85" t="s">
        <v>1488</v>
      </c>
      <c r="AX277" s="88" t="s">
        <v>3874</v>
      </c>
      <c r="AY277" s="85" t="s">
        <v>66</v>
      </c>
      <c r="AZ277" s="2"/>
      <c r="BA277" s="3"/>
      <c r="BB277" s="3"/>
      <c r="BC277" s="3"/>
      <c r="BD277" s="3"/>
    </row>
    <row r="278" spans="1:56" x14ac:dyDescent="0.3">
      <c r="A278" s="70" t="s">
        <v>1833</v>
      </c>
      <c r="B278" s="71"/>
      <c r="C278" s="71"/>
      <c r="D278" s="72"/>
      <c r="E278" s="117"/>
      <c r="F278" s="108" t="s">
        <v>2097</v>
      </c>
      <c r="G278" s="118"/>
      <c r="H278" s="75"/>
      <c r="I278" s="76"/>
      <c r="J278" s="119"/>
      <c r="K278" s="75" t="s">
        <v>4172</v>
      </c>
      <c r="L278" s="120"/>
      <c r="M278" s="80"/>
      <c r="N278" s="80"/>
      <c r="O278" s="81"/>
      <c r="P278" s="82"/>
      <c r="Q278" s="82"/>
      <c r="R278" s="92"/>
      <c r="S278" s="92"/>
      <c r="T278" s="92"/>
      <c r="U278" s="92"/>
      <c r="V278" s="52"/>
      <c r="W278" s="52"/>
      <c r="X278" s="52"/>
      <c r="Y278" s="52"/>
      <c r="Z278" s="51"/>
      <c r="AA278" s="77"/>
      <c r="AB278" s="77"/>
      <c r="AC278" s="78"/>
      <c r="AD278" s="85" t="s">
        <v>3402</v>
      </c>
      <c r="AE278" s="85">
        <v>29</v>
      </c>
      <c r="AF278" s="85">
        <v>2</v>
      </c>
      <c r="AG278" s="85">
        <v>41</v>
      </c>
      <c r="AH278" s="85">
        <v>45</v>
      </c>
      <c r="AI278" s="85"/>
      <c r="AJ278" s="85"/>
      <c r="AK278" s="85"/>
      <c r="AL278" s="85"/>
      <c r="AM278" s="85"/>
      <c r="AN278" s="87">
        <v>42304.35019675926</v>
      </c>
      <c r="AO278" s="88" t="s">
        <v>3719</v>
      </c>
      <c r="AP278" s="85" t="b">
        <v>1</v>
      </c>
      <c r="AQ278" s="85" t="b">
        <v>0</v>
      </c>
      <c r="AR278" s="85" t="b">
        <v>0</v>
      </c>
      <c r="AS278" s="85"/>
      <c r="AT278" s="85">
        <v>0</v>
      </c>
      <c r="AU278" s="88" t="s">
        <v>1461</v>
      </c>
      <c r="AV278" s="85" t="b">
        <v>0</v>
      </c>
      <c r="AW278" s="85" t="s">
        <v>1488</v>
      </c>
      <c r="AX278" s="88" t="s">
        <v>3875</v>
      </c>
      <c r="AY278" s="85" t="s">
        <v>66</v>
      </c>
      <c r="AZ278" s="2"/>
      <c r="BA278" s="3"/>
      <c r="BB278" s="3"/>
      <c r="BC278" s="3"/>
      <c r="BD278" s="3"/>
    </row>
    <row r="279" spans="1:56" x14ac:dyDescent="0.3">
      <c r="A279" s="70" t="s">
        <v>336</v>
      </c>
      <c r="B279" s="71"/>
      <c r="C279" s="71"/>
      <c r="D279" s="72"/>
      <c r="E279" s="117"/>
      <c r="F279" s="108" t="s">
        <v>562</v>
      </c>
      <c r="G279" s="118"/>
      <c r="H279" s="75"/>
      <c r="I279" s="76"/>
      <c r="J279" s="119"/>
      <c r="K279" s="75" t="s">
        <v>4173</v>
      </c>
      <c r="L279" s="120"/>
      <c r="M279" s="80"/>
      <c r="N279" s="80"/>
      <c r="O279" s="81"/>
      <c r="P279" s="82"/>
      <c r="Q279" s="82"/>
      <c r="R279" s="92"/>
      <c r="S279" s="92"/>
      <c r="T279" s="92"/>
      <c r="U279" s="92"/>
      <c r="V279" s="52"/>
      <c r="W279" s="52"/>
      <c r="X279" s="52"/>
      <c r="Y279" s="52"/>
      <c r="Z279" s="51"/>
      <c r="AA279" s="77"/>
      <c r="AB279" s="77"/>
      <c r="AC279" s="78"/>
      <c r="AD279" s="85" t="s">
        <v>987</v>
      </c>
      <c r="AE279" s="85">
        <v>160</v>
      </c>
      <c r="AF279" s="85">
        <v>545</v>
      </c>
      <c r="AG279" s="85">
        <v>12117</v>
      </c>
      <c r="AH279" s="85">
        <v>281</v>
      </c>
      <c r="AI279" s="85"/>
      <c r="AJ279" s="85"/>
      <c r="AK279" s="85"/>
      <c r="AL279" s="85"/>
      <c r="AM279" s="85"/>
      <c r="AN279" s="87">
        <v>41636.811168981483</v>
      </c>
      <c r="AO279" s="88" t="s">
        <v>1413</v>
      </c>
      <c r="AP279" s="85" t="b">
        <v>1</v>
      </c>
      <c r="AQ279" s="85" t="b">
        <v>0</v>
      </c>
      <c r="AR279" s="85" t="b">
        <v>0</v>
      </c>
      <c r="AS279" s="85"/>
      <c r="AT279" s="85">
        <v>0</v>
      </c>
      <c r="AU279" s="88" t="s">
        <v>1461</v>
      </c>
      <c r="AV279" s="85" t="b">
        <v>0</v>
      </c>
      <c r="AW279" s="85" t="s">
        <v>1488</v>
      </c>
      <c r="AX279" s="88" t="s">
        <v>1631</v>
      </c>
      <c r="AY279" s="85" t="s">
        <v>66</v>
      </c>
      <c r="AZ279" s="2"/>
      <c r="BA279" s="3"/>
      <c r="BB279" s="3"/>
      <c r="BC279" s="3"/>
      <c r="BD279" s="3"/>
    </row>
    <row r="280" spans="1:56" x14ac:dyDescent="0.3">
      <c r="A280" s="70" t="s">
        <v>1834</v>
      </c>
      <c r="B280" s="71"/>
      <c r="C280" s="71"/>
      <c r="D280" s="72"/>
      <c r="E280" s="117"/>
      <c r="F280" s="108" t="s">
        <v>2098</v>
      </c>
      <c r="G280" s="118"/>
      <c r="H280" s="75"/>
      <c r="I280" s="76"/>
      <c r="J280" s="119"/>
      <c r="K280" s="75" t="s">
        <v>4174</v>
      </c>
      <c r="L280" s="120"/>
      <c r="M280" s="80"/>
      <c r="N280" s="80"/>
      <c r="O280" s="81"/>
      <c r="P280" s="82"/>
      <c r="Q280" s="82"/>
      <c r="R280" s="92"/>
      <c r="S280" s="92"/>
      <c r="T280" s="92"/>
      <c r="U280" s="92"/>
      <c r="V280" s="52"/>
      <c r="W280" s="52"/>
      <c r="X280" s="52"/>
      <c r="Y280" s="52"/>
      <c r="Z280" s="51"/>
      <c r="AA280" s="77"/>
      <c r="AB280" s="77"/>
      <c r="AC280" s="78"/>
      <c r="AD280" s="85" t="s">
        <v>3403</v>
      </c>
      <c r="AE280" s="85">
        <v>517</v>
      </c>
      <c r="AF280" s="85">
        <v>107</v>
      </c>
      <c r="AG280" s="85">
        <v>813</v>
      </c>
      <c r="AH280" s="85">
        <v>888</v>
      </c>
      <c r="AI280" s="85"/>
      <c r="AJ280" s="88" t="s">
        <v>3528</v>
      </c>
      <c r="AK280" s="85" t="s">
        <v>435</v>
      </c>
      <c r="AL280" s="88" t="s">
        <v>3613</v>
      </c>
      <c r="AM280" s="85"/>
      <c r="AN280" s="87">
        <v>42895.8747337963</v>
      </c>
      <c r="AO280" s="88" t="s">
        <v>3720</v>
      </c>
      <c r="AP280" s="85" t="b">
        <v>1</v>
      </c>
      <c r="AQ280" s="85" t="b">
        <v>0</v>
      </c>
      <c r="AR280" s="85" t="b">
        <v>1</v>
      </c>
      <c r="AS280" s="85"/>
      <c r="AT280" s="85">
        <v>0</v>
      </c>
      <c r="AU280" s="85"/>
      <c r="AV280" s="85" t="b">
        <v>0</v>
      </c>
      <c r="AW280" s="85" t="s">
        <v>1488</v>
      </c>
      <c r="AX280" s="88" t="s">
        <v>3876</v>
      </c>
      <c r="AY280" s="85" t="s">
        <v>66</v>
      </c>
      <c r="AZ280" s="2"/>
      <c r="BA280" s="3"/>
      <c r="BB280" s="3"/>
      <c r="BC280" s="3"/>
      <c r="BD280" s="3"/>
    </row>
    <row r="281" spans="1:56" x14ac:dyDescent="0.3">
      <c r="A281" s="70" t="s">
        <v>1835</v>
      </c>
      <c r="B281" s="71"/>
      <c r="C281" s="71"/>
      <c r="D281" s="72"/>
      <c r="E281" s="117"/>
      <c r="F281" s="108" t="s">
        <v>2099</v>
      </c>
      <c r="G281" s="118"/>
      <c r="H281" s="75"/>
      <c r="I281" s="76"/>
      <c r="J281" s="119"/>
      <c r="K281" s="75" t="s">
        <v>4175</v>
      </c>
      <c r="L281" s="120"/>
      <c r="M281" s="80"/>
      <c r="N281" s="80"/>
      <c r="O281" s="81"/>
      <c r="P281" s="82"/>
      <c r="Q281" s="82"/>
      <c r="R281" s="92"/>
      <c r="S281" s="92"/>
      <c r="T281" s="92"/>
      <c r="U281" s="92"/>
      <c r="V281" s="52"/>
      <c r="W281" s="52"/>
      <c r="X281" s="52"/>
      <c r="Y281" s="52"/>
      <c r="Z281" s="51"/>
      <c r="AA281" s="77"/>
      <c r="AB281" s="77"/>
      <c r="AC281" s="78"/>
      <c r="AD281" s="85" t="s">
        <v>903</v>
      </c>
      <c r="AE281" s="85">
        <v>454</v>
      </c>
      <c r="AF281" s="85">
        <v>9666</v>
      </c>
      <c r="AG281" s="85">
        <v>83218</v>
      </c>
      <c r="AH281" s="85">
        <v>8833</v>
      </c>
      <c r="AI281" s="85"/>
      <c r="AJ281" s="85" t="s">
        <v>3529</v>
      </c>
      <c r="AK281" s="85" t="s">
        <v>797</v>
      </c>
      <c r="AL281" s="88" t="s">
        <v>3614</v>
      </c>
      <c r="AM281" s="85"/>
      <c r="AN281" s="87">
        <v>40249.335821759261</v>
      </c>
      <c r="AO281" s="88" t="s">
        <v>3721</v>
      </c>
      <c r="AP281" s="85" t="b">
        <v>1</v>
      </c>
      <c r="AQ281" s="85" t="b">
        <v>0</v>
      </c>
      <c r="AR281" s="85" t="b">
        <v>0</v>
      </c>
      <c r="AS281" s="85"/>
      <c r="AT281" s="85">
        <v>7</v>
      </c>
      <c r="AU281" s="88" t="s">
        <v>1461</v>
      </c>
      <c r="AV281" s="85" t="b">
        <v>0</v>
      </c>
      <c r="AW281" s="85" t="s">
        <v>1488</v>
      </c>
      <c r="AX281" s="88" t="s">
        <v>3877</v>
      </c>
      <c r="AY281" s="85" t="s">
        <v>66</v>
      </c>
      <c r="AZ281" s="2"/>
      <c r="BA281" s="3"/>
      <c r="BB281" s="3"/>
      <c r="BC281" s="3"/>
      <c r="BD281" s="3"/>
    </row>
    <row r="282" spans="1:56" x14ac:dyDescent="0.3">
      <c r="A282" s="70" t="s">
        <v>1836</v>
      </c>
      <c r="B282" s="71"/>
      <c r="C282" s="71"/>
      <c r="D282" s="72"/>
      <c r="E282" s="117"/>
      <c r="F282" s="108" t="s">
        <v>2100</v>
      </c>
      <c r="G282" s="118"/>
      <c r="H282" s="75"/>
      <c r="I282" s="76"/>
      <c r="J282" s="119"/>
      <c r="K282" s="75" t="s">
        <v>4176</v>
      </c>
      <c r="L282" s="120"/>
      <c r="M282" s="80"/>
      <c r="N282" s="80"/>
      <c r="O282" s="81"/>
      <c r="P282" s="82"/>
      <c r="Q282" s="82"/>
      <c r="R282" s="92"/>
      <c r="S282" s="92"/>
      <c r="T282" s="92"/>
      <c r="U282" s="92"/>
      <c r="V282" s="52"/>
      <c r="W282" s="52"/>
      <c r="X282" s="52"/>
      <c r="Y282" s="52"/>
      <c r="Z282" s="51"/>
      <c r="AA282" s="77"/>
      <c r="AB282" s="77"/>
      <c r="AC282" s="78"/>
      <c r="AD282" s="85" t="s">
        <v>3404</v>
      </c>
      <c r="AE282" s="85">
        <v>409</v>
      </c>
      <c r="AF282" s="85">
        <v>429</v>
      </c>
      <c r="AG282" s="85">
        <v>2971</v>
      </c>
      <c r="AH282" s="85">
        <v>139</v>
      </c>
      <c r="AI282" s="85"/>
      <c r="AJ282" s="85" t="s">
        <v>3530</v>
      </c>
      <c r="AK282" s="85" t="s">
        <v>797</v>
      </c>
      <c r="AL282" s="85"/>
      <c r="AM282" s="85"/>
      <c r="AN282" s="87">
        <v>40841.242650462962</v>
      </c>
      <c r="AO282" s="88" t="s">
        <v>3722</v>
      </c>
      <c r="AP282" s="85" t="b">
        <v>0</v>
      </c>
      <c r="AQ282" s="85" t="b">
        <v>0</v>
      </c>
      <c r="AR282" s="85" t="b">
        <v>1</v>
      </c>
      <c r="AS282" s="85"/>
      <c r="AT282" s="85">
        <v>2</v>
      </c>
      <c r="AU282" s="88" t="s">
        <v>1468</v>
      </c>
      <c r="AV282" s="85" t="b">
        <v>0</v>
      </c>
      <c r="AW282" s="85" t="s">
        <v>1488</v>
      </c>
      <c r="AX282" s="88" t="s">
        <v>3878</v>
      </c>
      <c r="AY282" s="85" t="s">
        <v>66</v>
      </c>
      <c r="AZ282" s="2"/>
      <c r="BA282" s="3"/>
      <c r="BB282" s="3"/>
      <c r="BC282" s="3"/>
      <c r="BD282" s="3"/>
    </row>
    <row r="283" spans="1:56" x14ac:dyDescent="0.3">
      <c r="A283" s="70" t="s">
        <v>228</v>
      </c>
      <c r="B283" s="71"/>
      <c r="C283" s="71"/>
      <c r="D283" s="72"/>
      <c r="E283" s="117"/>
      <c r="F283" s="108" t="s">
        <v>457</v>
      </c>
      <c r="G283" s="118"/>
      <c r="H283" s="75"/>
      <c r="I283" s="76"/>
      <c r="J283" s="119"/>
      <c r="K283" s="75" t="s">
        <v>4177</v>
      </c>
      <c r="L283" s="120"/>
      <c r="M283" s="80"/>
      <c r="N283" s="80"/>
      <c r="O283" s="81"/>
      <c r="P283" s="82"/>
      <c r="Q283" s="82"/>
      <c r="R283" s="92"/>
      <c r="S283" s="92"/>
      <c r="T283" s="92"/>
      <c r="U283" s="92"/>
      <c r="V283" s="52"/>
      <c r="W283" s="52"/>
      <c r="X283" s="52"/>
      <c r="Y283" s="52"/>
      <c r="Z283" s="51"/>
      <c r="AA283" s="77"/>
      <c r="AB283" s="77"/>
      <c r="AC283" s="78"/>
      <c r="AD283" s="85" t="s">
        <v>870</v>
      </c>
      <c r="AE283" s="85">
        <v>297</v>
      </c>
      <c r="AF283" s="85">
        <v>43</v>
      </c>
      <c r="AG283" s="85">
        <v>182</v>
      </c>
      <c r="AH283" s="85">
        <v>182</v>
      </c>
      <c r="AI283" s="85"/>
      <c r="AJ283" s="85" t="s">
        <v>1061</v>
      </c>
      <c r="AK283" s="85"/>
      <c r="AL283" s="85"/>
      <c r="AM283" s="85"/>
      <c r="AN283" s="87">
        <v>43854.771516203706</v>
      </c>
      <c r="AO283" s="88" t="s">
        <v>1310</v>
      </c>
      <c r="AP283" s="85" t="b">
        <v>1</v>
      </c>
      <c r="AQ283" s="85" t="b">
        <v>0</v>
      </c>
      <c r="AR283" s="85" t="b">
        <v>0</v>
      </c>
      <c r="AS283" s="85"/>
      <c r="AT283" s="85">
        <v>0</v>
      </c>
      <c r="AU283" s="85"/>
      <c r="AV283" s="85" t="b">
        <v>0</v>
      </c>
      <c r="AW283" s="85" t="s">
        <v>1488</v>
      </c>
      <c r="AX283" s="88" t="s">
        <v>1509</v>
      </c>
      <c r="AY283" s="85" t="s">
        <v>66</v>
      </c>
      <c r="AZ283" s="2"/>
      <c r="BA283" s="3"/>
      <c r="BB283" s="3"/>
      <c r="BC283" s="3"/>
      <c r="BD283" s="3"/>
    </row>
    <row r="284" spans="1:56" x14ac:dyDescent="0.3">
      <c r="A284" s="70" t="s">
        <v>1837</v>
      </c>
      <c r="B284" s="71"/>
      <c r="C284" s="71"/>
      <c r="D284" s="72"/>
      <c r="E284" s="117"/>
      <c r="F284" s="108" t="s">
        <v>445</v>
      </c>
      <c r="G284" s="118"/>
      <c r="H284" s="75"/>
      <c r="I284" s="76"/>
      <c r="J284" s="119"/>
      <c r="K284" s="75" t="s">
        <v>4178</v>
      </c>
      <c r="L284" s="120"/>
      <c r="M284" s="80"/>
      <c r="N284" s="80"/>
      <c r="O284" s="81"/>
      <c r="P284" s="82"/>
      <c r="Q284" s="82"/>
      <c r="R284" s="92"/>
      <c r="S284" s="92"/>
      <c r="T284" s="92"/>
      <c r="U284" s="92"/>
      <c r="V284" s="52"/>
      <c r="W284" s="52"/>
      <c r="X284" s="52"/>
      <c r="Y284" s="52"/>
      <c r="Z284" s="51"/>
      <c r="AA284" s="77"/>
      <c r="AB284" s="77"/>
      <c r="AC284" s="78"/>
      <c r="AD284" s="85" t="s">
        <v>3405</v>
      </c>
      <c r="AE284" s="85">
        <v>346</v>
      </c>
      <c r="AF284" s="85">
        <v>123</v>
      </c>
      <c r="AG284" s="85">
        <v>1264</v>
      </c>
      <c r="AH284" s="85">
        <v>1141</v>
      </c>
      <c r="AI284" s="85"/>
      <c r="AJ284" s="85" t="s">
        <v>3531</v>
      </c>
      <c r="AK284" s="85"/>
      <c r="AL284" s="85"/>
      <c r="AM284" s="85"/>
      <c r="AN284" s="87">
        <v>43764.577789351853</v>
      </c>
      <c r="AO284" s="85"/>
      <c r="AP284" s="85" t="b">
        <v>1</v>
      </c>
      <c r="AQ284" s="85" t="b">
        <v>1</v>
      </c>
      <c r="AR284" s="85" t="b">
        <v>1</v>
      </c>
      <c r="AS284" s="85"/>
      <c r="AT284" s="85">
        <v>2</v>
      </c>
      <c r="AU284" s="85"/>
      <c r="AV284" s="85" t="b">
        <v>0</v>
      </c>
      <c r="AW284" s="85" t="s">
        <v>1488</v>
      </c>
      <c r="AX284" s="88" t="s">
        <v>3879</v>
      </c>
      <c r="AY284" s="85" t="s">
        <v>66</v>
      </c>
      <c r="AZ284" s="2"/>
      <c r="BA284" s="3"/>
      <c r="BB284" s="3"/>
      <c r="BC284" s="3"/>
      <c r="BD284" s="3"/>
    </row>
    <row r="285" spans="1:56" x14ac:dyDescent="0.3">
      <c r="A285" s="70" t="s">
        <v>262</v>
      </c>
      <c r="B285" s="71"/>
      <c r="C285" s="71"/>
      <c r="D285" s="72"/>
      <c r="E285" s="117"/>
      <c r="F285" s="108" t="s">
        <v>490</v>
      </c>
      <c r="G285" s="118"/>
      <c r="H285" s="75"/>
      <c r="I285" s="76"/>
      <c r="J285" s="119"/>
      <c r="K285" s="75" t="s">
        <v>4179</v>
      </c>
      <c r="L285" s="120"/>
      <c r="M285" s="80"/>
      <c r="N285" s="80"/>
      <c r="O285" s="81"/>
      <c r="P285" s="82"/>
      <c r="Q285" s="82"/>
      <c r="R285" s="92"/>
      <c r="S285" s="92"/>
      <c r="T285" s="92"/>
      <c r="U285" s="92"/>
      <c r="V285" s="52"/>
      <c r="W285" s="52"/>
      <c r="X285" s="52"/>
      <c r="Y285" s="52"/>
      <c r="Z285" s="51"/>
      <c r="AA285" s="77"/>
      <c r="AB285" s="77"/>
      <c r="AC285" s="78"/>
      <c r="AD285" s="85" t="s">
        <v>908</v>
      </c>
      <c r="AE285" s="85">
        <v>304</v>
      </c>
      <c r="AF285" s="85">
        <v>170</v>
      </c>
      <c r="AG285" s="85">
        <v>6596</v>
      </c>
      <c r="AH285" s="85">
        <v>47</v>
      </c>
      <c r="AI285" s="85"/>
      <c r="AJ285" s="85" t="s">
        <v>1091</v>
      </c>
      <c r="AK285" s="85" t="s">
        <v>797</v>
      </c>
      <c r="AL285" s="85"/>
      <c r="AM285" s="85"/>
      <c r="AN285" s="87">
        <v>41904.368935185186</v>
      </c>
      <c r="AO285" s="88" t="s">
        <v>1342</v>
      </c>
      <c r="AP285" s="85" t="b">
        <v>1</v>
      </c>
      <c r="AQ285" s="85" t="b">
        <v>0</v>
      </c>
      <c r="AR285" s="85" t="b">
        <v>1</v>
      </c>
      <c r="AS285" s="85"/>
      <c r="AT285" s="85">
        <v>0</v>
      </c>
      <c r="AU285" s="88" t="s">
        <v>1461</v>
      </c>
      <c r="AV285" s="85" t="b">
        <v>0</v>
      </c>
      <c r="AW285" s="85" t="s">
        <v>1488</v>
      </c>
      <c r="AX285" s="88" t="s">
        <v>1548</v>
      </c>
      <c r="AY285" s="85" t="s">
        <v>66</v>
      </c>
      <c r="AZ285" s="2"/>
      <c r="BA285" s="3"/>
      <c r="BB285" s="3"/>
      <c r="BC285" s="3"/>
      <c r="BD285" s="3"/>
    </row>
    <row r="286" spans="1:56" x14ac:dyDescent="0.3">
      <c r="A286" s="70" t="s">
        <v>1838</v>
      </c>
      <c r="B286" s="71"/>
      <c r="C286" s="71"/>
      <c r="D286" s="72"/>
      <c r="E286" s="117"/>
      <c r="F286" s="108" t="s">
        <v>3754</v>
      </c>
      <c r="G286" s="118"/>
      <c r="H286" s="75"/>
      <c r="I286" s="76"/>
      <c r="J286" s="119"/>
      <c r="K286" s="75" t="s">
        <v>4180</v>
      </c>
      <c r="L286" s="120"/>
      <c r="M286" s="80"/>
      <c r="N286" s="80"/>
      <c r="O286" s="81"/>
      <c r="P286" s="82"/>
      <c r="Q286" s="82"/>
      <c r="R286" s="92"/>
      <c r="S286" s="92"/>
      <c r="T286" s="92"/>
      <c r="U286" s="92"/>
      <c r="V286" s="52"/>
      <c r="W286" s="52"/>
      <c r="X286" s="52"/>
      <c r="Y286" s="52"/>
      <c r="Z286" s="51"/>
      <c r="AA286" s="77"/>
      <c r="AB286" s="77"/>
      <c r="AC286" s="78"/>
      <c r="AD286" s="85" t="s">
        <v>3406</v>
      </c>
      <c r="AE286" s="85">
        <v>426</v>
      </c>
      <c r="AF286" s="85">
        <v>1183</v>
      </c>
      <c r="AG286" s="85">
        <v>29231</v>
      </c>
      <c r="AH286" s="85">
        <v>1531</v>
      </c>
      <c r="AI286" s="85"/>
      <c r="AJ286" s="85"/>
      <c r="AK286" s="85"/>
      <c r="AL286" s="88" t="s">
        <v>3615</v>
      </c>
      <c r="AM286" s="85"/>
      <c r="AN286" s="87">
        <v>41079.17224537037</v>
      </c>
      <c r="AO286" s="88" t="s">
        <v>3723</v>
      </c>
      <c r="AP286" s="85" t="b">
        <v>1</v>
      </c>
      <c r="AQ286" s="85" t="b">
        <v>0</v>
      </c>
      <c r="AR286" s="85" t="b">
        <v>1</v>
      </c>
      <c r="AS286" s="85"/>
      <c r="AT286" s="85">
        <v>12</v>
      </c>
      <c r="AU286" s="88" t="s">
        <v>1461</v>
      </c>
      <c r="AV286" s="85" t="b">
        <v>0</v>
      </c>
      <c r="AW286" s="85" t="s">
        <v>1488</v>
      </c>
      <c r="AX286" s="88" t="s">
        <v>3880</v>
      </c>
      <c r="AY286" s="85" t="s">
        <v>66</v>
      </c>
      <c r="AZ286" s="2"/>
      <c r="BA286" s="3"/>
      <c r="BB286" s="3"/>
      <c r="BC286" s="3"/>
      <c r="BD286" s="3"/>
    </row>
    <row r="287" spans="1:56" x14ac:dyDescent="0.3">
      <c r="A287" s="70" t="s">
        <v>1839</v>
      </c>
      <c r="B287" s="71"/>
      <c r="C287" s="71"/>
      <c r="D287" s="72"/>
      <c r="E287" s="117"/>
      <c r="F287" s="108" t="s">
        <v>3755</v>
      </c>
      <c r="G287" s="118"/>
      <c r="H287" s="75"/>
      <c r="I287" s="76"/>
      <c r="J287" s="119"/>
      <c r="K287" s="75" t="s">
        <v>4181</v>
      </c>
      <c r="L287" s="120"/>
      <c r="M287" s="80"/>
      <c r="N287" s="80"/>
      <c r="O287" s="81"/>
      <c r="P287" s="82"/>
      <c r="Q287" s="82"/>
      <c r="R287" s="92"/>
      <c r="S287" s="92"/>
      <c r="T287" s="92"/>
      <c r="U287" s="92"/>
      <c r="V287" s="52"/>
      <c r="W287" s="52"/>
      <c r="X287" s="52"/>
      <c r="Y287" s="52"/>
      <c r="Z287" s="51"/>
      <c r="AA287" s="77"/>
      <c r="AB287" s="77"/>
      <c r="AC287" s="78"/>
      <c r="AD287" s="85" t="s">
        <v>3407</v>
      </c>
      <c r="AE287" s="85">
        <v>347</v>
      </c>
      <c r="AF287" s="85">
        <v>95</v>
      </c>
      <c r="AG287" s="85">
        <v>8281</v>
      </c>
      <c r="AH287" s="85">
        <v>4761</v>
      </c>
      <c r="AI287" s="85"/>
      <c r="AJ287" s="85" t="s">
        <v>3532</v>
      </c>
      <c r="AK287" s="85"/>
      <c r="AL287" s="85"/>
      <c r="AM287" s="85"/>
      <c r="AN287" s="87">
        <v>42946.482731481483</v>
      </c>
      <c r="AO287" s="85"/>
      <c r="AP287" s="85" t="b">
        <v>1</v>
      </c>
      <c r="AQ287" s="85" t="b">
        <v>0</v>
      </c>
      <c r="AR287" s="85" t="b">
        <v>0</v>
      </c>
      <c r="AS287" s="85"/>
      <c r="AT287" s="85">
        <v>0</v>
      </c>
      <c r="AU287" s="85"/>
      <c r="AV287" s="85" t="b">
        <v>0</v>
      </c>
      <c r="AW287" s="85" t="s">
        <v>1488</v>
      </c>
      <c r="AX287" s="88" t="s">
        <v>3881</v>
      </c>
      <c r="AY287" s="85" t="s">
        <v>66</v>
      </c>
      <c r="AZ287" s="2"/>
      <c r="BA287" s="3"/>
      <c r="BB287" s="3"/>
      <c r="BC287" s="3"/>
      <c r="BD287" s="3"/>
    </row>
    <row r="288" spans="1:56" x14ac:dyDescent="0.3">
      <c r="A288" s="70" t="s">
        <v>1840</v>
      </c>
      <c r="B288" s="71"/>
      <c r="C288" s="71"/>
      <c r="D288" s="72"/>
      <c r="E288" s="117"/>
      <c r="F288" s="108" t="s">
        <v>2101</v>
      </c>
      <c r="G288" s="118"/>
      <c r="H288" s="75"/>
      <c r="I288" s="76"/>
      <c r="J288" s="119"/>
      <c r="K288" s="75" t="s">
        <v>4182</v>
      </c>
      <c r="L288" s="120"/>
      <c r="M288" s="80"/>
      <c r="N288" s="80"/>
      <c r="O288" s="81"/>
      <c r="P288" s="82"/>
      <c r="Q288" s="82"/>
      <c r="R288" s="92"/>
      <c r="S288" s="92"/>
      <c r="T288" s="92"/>
      <c r="U288" s="92"/>
      <c r="V288" s="52"/>
      <c r="W288" s="52"/>
      <c r="X288" s="52"/>
      <c r="Y288" s="52"/>
      <c r="Z288" s="51"/>
      <c r="AA288" s="77"/>
      <c r="AB288" s="77"/>
      <c r="AC288" s="78"/>
      <c r="AD288" s="85" t="s">
        <v>3408</v>
      </c>
      <c r="AE288" s="85">
        <v>334</v>
      </c>
      <c r="AF288" s="85">
        <v>188</v>
      </c>
      <c r="AG288" s="85">
        <v>13170</v>
      </c>
      <c r="AH288" s="85">
        <v>8772</v>
      </c>
      <c r="AI288" s="85"/>
      <c r="AJ288" s="85"/>
      <c r="AK288" s="85" t="s">
        <v>3589</v>
      </c>
      <c r="AL288" s="85"/>
      <c r="AM288" s="85"/>
      <c r="AN288" s="87">
        <v>42772.512638888889</v>
      </c>
      <c r="AO288" s="88" t="s">
        <v>3724</v>
      </c>
      <c r="AP288" s="85" t="b">
        <v>1</v>
      </c>
      <c r="AQ288" s="85" t="b">
        <v>0</v>
      </c>
      <c r="AR288" s="85" t="b">
        <v>1</v>
      </c>
      <c r="AS288" s="85"/>
      <c r="AT288" s="85">
        <v>0</v>
      </c>
      <c r="AU288" s="85"/>
      <c r="AV288" s="85" t="b">
        <v>0</v>
      </c>
      <c r="AW288" s="85" t="s">
        <v>1488</v>
      </c>
      <c r="AX288" s="88" t="s">
        <v>3882</v>
      </c>
      <c r="AY288" s="85" t="s">
        <v>66</v>
      </c>
      <c r="AZ288" s="2"/>
      <c r="BA288" s="3"/>
      <c r="BB288" s="3"/>
      <c r="BC288" s="3"/>
      <c r="BD288" s="3"/>
    </row>
    <row r="289" spans="1:56" x14ac:dyDescent="0.3">
      <c r="A289" s="70" t="s">
        <v>1841</v>
      </c>
      <c r="B289" s="71"/>
      <c r="C289" s="71"/>
      <c r="D289" s="72"/>
      <c r="E289" s="117"/>
      <c r="F289" s="108" t="s">
        <v>2102</v>
      </c>
      <c r="G289" s="118"/>
      <c r="H289" s="75"/>
      <c r="I289" s="76"/>
      <c r="J289" s="119"/>
      <c r="K289" s="75" t="s">
        <v>4183</v>
      </c>
      <c r="L289" s="120"/>
      <c r="M289" s="80"/>
      <c r="N289" s="80"/>
      <c r="O289" s="81"/>
      <c r="P289" s="82"/>
      <c r="Q289" s="82"/>
      <c r="R289" s="92"/>
      <c r="S289" s="92"/>
      <c r="T289" s="92"/>
      <c r="U289" s="92"/>
      <c r="V289" s="52"/>
      <c r="W289" s="52"/>
      <c r="X289" s="52"/>
      <c r="Y289" s="52"/>
      <c r="Z289" s="51"/>
      <c r="AA289" s="77"/>
      <c r="AB289" s="77"/>
      <c r="AC289" s="78"/>
      <c r="AD289" s="85" t="s">
        <v>3409</v>
      </c>
      <c r="AE289" s="85">
        <v>748</v>
      </c>
      <c r="AF289" s="85">
        <v>326</v>
      </c>
      <c r="AG289" s="85">
        <v>33664</v>
      </c>
      <c r="AH289" s="85">
        <v>717</v>
      </c>
      <c r="AI289" s="85"/>
      <c r="AJ289" s="85"/>
      <c r="AK289" s="85"/>
      <c r="AL289" s="85"/>
      <c r="AM289" s="85"/>
      <c r="AN289" s="87">
        <v>41001.843449074076</v>
      </c>
      <c r="AO289" s="88" t="s">
        <v>3725</v>
      </c>
      <c r="AP289" s="85" t="b">
        <v>1</v>
      </c>
      <c r="AQ289" s="85" t="b">
        <v>0</v>
      </c>
      <c r="AR289" s="85" t="b">
        <v>1</v>
      </c>
      <c r="AS289" s="85"/>
      <c r="AT289" s="85">
        <v>1</v>
      </c>
      <c r="AU289" s="88" t="s">
        <v>1461</v>
      </c>
      <c r="AV289" s="85" t="b">
        <v>0</v>
      </c>
      <c r="AW289" s="85" t="s">
        <v>1488</v>
      </c>
      <c r="AX289" s="88" t="s">
        <v>3883</v>
      </c>
      <c r="AY289" s="85" t="s">
        <v>66</v>
      </c>
      <c r="AZ289" s="2"/>
      <c r="BA289" s="3"/>
      <c r="BB289" s="3"/>
      <c r="BC289" s="3"/>
      <c r="BD289" s="3"/>
    </row>
    <row r="290" spans="1:56" x14ac:dyDescent="0.3">
      <c r="A290" s="70" t="s">
        <v>251</v>
      </c>
      <c r="B290" s="71"/>
      <c r="C290" s="71"/>
      <c r="D290" s="72"/>
      <c r="E290" s="117"/>
      <c r="F290" s="108" t="s">
        <v>480</v>
      </c>
      <c r="G290" s="118"/>
      <c r="H290" s="75"/>
      <c r="I290" s="76"/>
      <c r="J290" s="119"/>
      <c r="K290" s="75" t="s">
        <v>4184</v>
      </c>
      <c r="L290" s="120"/>
      <c r="M290" s="80"/>
      <c r="N290" s="80"/>
      <c r="O290" s="81"/>
      <c r="P290" s="82"/>
      <c r="Q290" s="82"/>
      <c r="R290" s="92"/>
      <c r="S290" s="92"/>
      <c r="T290" s="92"/>
      <c r="U290" s="92"/>
      <c r="V290" s="52"/>
      <c r="W290" s="52"/>
      <c r="X290" s="52"/>
      <c r="Y290" s="52"/>
      <c r="Z290" s="51"/>
      <c r="AA290" s="77"/>
      <c r="AB290" s="77"/>
      <c r="AC290" s="78"/>
      <c r="AD290" s="85" t="s">
        <v>895</v>
      </c>
      <c r="AE290" s="85">
        <v>392</v>
      </c>
      <c r="AF290" s="85">
        <v>10</v>
      </c>
      <c r="AG290" s="85">
        <v>48</v>
      </c>
      <c r="AH290" s="85">
        <v>49</v>
      </c>
      <c r="AI290" s="85"/>
      <c r="AJ290" s="85"/>
      <c r="AK290" s="85"/>
      <c r="AL290" s="85"/>
      <c r="AM290" s="85"/>
      <c r="AN290" s="87">
        <v>43832.758576388886</v>
      </c>
      <c r="AO290" s="85"/>
      <c r="AP290" s="85" t="b">
        <v>1</v>
      </c>
      <c r="AQ290" s="85" t="b">
        <v>0</v>
      </c>
      <c r="AR290" s="85" t="b">
        <v>0</v>
      </c>
      <c r="AS290" s="85"/>
      <c r="AT290" s="85">
        <v>0</v>
      </c>
      <c r="AU290" s="85"/>
      <c r="AV290" s="85" t="b">
        <v>0</v>
      </c>
      <c r="AW290" s="85" t="s">
        <v>1488</v>
      </c>
      <c r="AX290" s="88" t="s">
        <v>1535</v>
      </c>
      <c r="AY290" s="85" t="s">
        <v>66</v>
      </c>
      <c r="AZ290" s="2"/>
      <c r="BA290" s="3"/>
      <c r="BB290" s="3"/>
      <c r="BC290" s="3"/>
      <c r="BD290" s="3"/>
    </row>
    <row r="291" spans="1:56" x14ac:dyDescent="0.3">
      <c r="A291" s="70" t="s">
        <v>1842</v>
      </c>
      <c r="B291" s="71"/>
      <c r="C291" s="71"/>
      <c r="D291" s="72"/>
      <c r="E291" s="117"/>
      <c r="F291" s="108" t="s">
        <v>2103</v>
      </c>
      <c r="G291" s="118"/>
      <c r="H291" s="75"/>
      <c r="I291" s="76"/>
      <c r="J291" s="119"/>
      <c r="K291" s="75" t="s">
        <v>4185</v>
      </c>
      <c r="L291" s="120"/>
      <c r="M291" s="80"/>
      <c r="N291" s="80"/>
      <c r="O291" s="81"/>
      <c r="P291" s="82"/>
      <c r="Q291" s="82"/>
      <c r="R291" s="92"/>
      <c r="S291" s="92"/>
      <c r="T291" s="92"/>
      <c r="U291" s="92"/>
      <c r="V291" s="52"/>
      <c r="W291" s="52"/>
      <c r="X291" s="52"/>
      <c r="Y291" s="52"/>
      <c r="Z291" s="51"/>
      <c r="AA291" s="77"/>
      <c r="AB291" s="77"/>
      <c r="AC291" s="78"/>
      <c r="AD291" s="85" t="s">
        <v>3410</v>
      </c>
      <c r="AE291" s="85">
        <v>309</v>
      </c>
      <c r="AF291" s="85">
        <v>108</v>
      </c>
      <c r="AG291" s="85">
        <v>1205</v>
      </c>
      <c r="AH291" s="85">
        <v>1105</v>
      </c>
      <c r="AI291" s="85"/>
      <c r="AJ291" s="85" t="s">
        <v>3533</v>
      </c>
      <c r="AK291" s="85" t="s">
        <v>797</v>
      </c>
      <c r="AL291" s="85"/>
      <c r="AM291" s="85"/>
      <c r="AN291" s="87">
        <v>41230.984988425924</v>
      </c>
      <c r="AO291" s="88" t="s">
        <v>3726</v>
      </c>
      <c r="AP291" s="85" t="b">
        <v>0</v>
      </c>
      <c r="AQ291" s="85" t="b">
        <v>0</v>
      </c>
      <c r="AR291" s="85" t="b">
        <v>1</v>
      </c>
      <c r="AS291" s="85"/>
      <c r="AT291" s="85">
        <v>1</v>
      </c>
      <c r="AU291" s="88" t="s">
        <v>1461</v>
      </c>
      <c r="AV291" s="85" t="b">
        <v>0</v>
      </c>
      <c r="AW291" s="85" t="s">
        <v>1488</v>
      </c>
      <c r="AX291" s="88" t="s">
        <v>3884</v>
      </c>
      <c r="AY291" s="85" t="s">
        <v>66</v>
      </c>
      <c r="AZ291" s="2"/>
      <c r="BA291" s="3"/>
      <c r="BB291" s="3"/>
      <c r="BC291" s="3"/>
      <c r="BD291" s="3"/>
    </row>
    <row r="292" spans="1:56" x14ac:dyDescent="0.3">
      <c r="A292" s="70" t="s">
        <v>1852</v>
      </c>
      <c r="B292" s="71"/>
      <c r="C292" s="71"/>
      <c r="D292" s="72"/>
      <c r="E292" s="117"/>
      <c r="F292" s="108" t="s">
        <v>2112</v>
      </c>
      <c r="G292" s="118"/>
      <c r="H292" s="75"/>
      <c r="I292" s="76"/>
      <c r="J292" s="119"/>
      <c r="K292" s="75" t="s">
        <v>4186</v>
      </c>
      <c r="L292" s="120"/>
      <c r="M292" s="80"/>
      <c r="N292" s="80"/>
      <c r="O292" s="81"/>
      <c r="P292" s="82"/>
      <c r="Q292" s="82"/>
      <c r="R292" s="92"/>
      <c r="S292" s="92"/>
      <c r="T292" s="92"/>
      <c r="U292" s="92"/>
      <c r="V292" s="52"/>
      <c r="W292" s="52"/>
      <c r="X292" s="52"/>
      <c r="Y292" s="52"/>
      <c r="Z292" s="51"/>
      <c r="AA292" s="77"/>
      <c r="AB292" s="77"/>
      <c r="AC292" s="78"/>
      <c r="AD292" s="85" t="s">
        <v>3411</v>
      </c>
      <c r="AE292" s="85">
        <v>797</v>
      </c>
      <c r="AF292" s="85">
        <v>1779</v>
      </c>
      <c r="AG292" s="85">
        <v>23492</v>
      </c>
      <c r="AH292" s="85">
        <v>5953</v>
      </c>
      <c r="AI292" s="85"/>
      <c r="AJ292" s="85" t="s">
        <v>3534</v>
      </c>
      <c r="AK292" s="85" t="s">
        <v>797</v>
      </c>
      <c r="AL292" s="85"/>
      <c r="AM292" s="85"/>
      <c r="AN292" s="87">
        <v>40912.294108796297</v>
      </c>
      <c r="AO292" s="88" t="s">
        <v>3727</v>
      </c>
      <c r="AP292" s="85" t="b">
        <v>1</v>
      </c>
      <c r="AQ292" s="85" t="b">
        <v>0</v>
      </c>
      <c r="AR292" s="85" t="b">
        <v>1</v>
      </c>
      <c r="AS292" s="85"/>
      <c r="AT292" s="85">
        <v>8</v>
      </c>
      <c r="AU292" s="88" t="s">
        <v>1461</v>
      </c>
      <c r="AV292" s="85" t="b">
        <v>0</v>
      </c>
      <c r="AW292" s="85" t="s">
        <v>1488</v>
      </c>
      <c r="AX292" s="88" t="s">
        <v>3885</v>
      </c>
      <c r="AY292" s="85" t="s">
        <v>66</v>
      </c>
      <c r="AZ292" s="2"/>
      <c r="BA292" s="3"/>
      <c r="BB292" s="3"/>
      <c r="BC292" s="3"/>
      <c r="BD292" s="3"/>
    </row>
    <row r="293" spans="1:56" x14ac:dyDescent="0.3">
      <c r="A293" s="70" t="s">
        <v>343</v>
      </c>
      <c r="B293" s="71"/>
      <c r="C293" s="71"/>
      <c r="D293" s="72"/>
      <c r="E293" s="117"/>
      <c r="F293" s="108" t="s">
        <v>568</v>
      </c>
      <c r="G293" s="118"/>
      <c r="H293" s="75"/>
      <c r="I293" s="76"/>
      <c r="J293" s="119"/>
      <c r="K293" s="75" t="s">
        <v>4187</v>
      </c>
      <c r="L293" s="120"/>
      <c r="M293" s="80"/>
      <c r="N293" s="80"/>
      <c r="O293" s="81"/>
      <c r="P293" s="82"/>
      <c r="Q293" s="82"/>
      <c r="R293" s="92"/>
      <c r="S293" s="92"/>
      <c r="T293" s="92"/>
      <c r="U293" s="92"/>
      <c r="V293" s="52"/>
      <c r="W293" s="52"/>
      <c r="X293" s="52"/>
      <c r="Y293" s="52"/>
      <c r="Z293" s="51"/>
      <c r="AA293" s="77"/>
      <c r="AB293" s="77"/>
      <c r="AC293" s="78"/>
      <c r="AD293" s="85" t="s">
        <v>947</v>
      </c>
      <c r="AE293" s="85">
        <v>150</v>
      </c>
      <c r="AF293" s="85">
        <v>2029</v>
      </c>
      <c r="AG293" s="85">
        <v>108361</v>
      </c>
      <c r="AH293" s="85">
        <v>31781</v>
      </c>
      <c r="AI293" s="85"/>
      <c r="AJ293" s="85" t="s">
        <v>1125</v>
      </c>
      <c r="AK293" s="85" t="s">
        <v>1240</v>
      </c>
      <c r="AL293" s="85"/>
      <c r="AM293" s="85"/>
      <c r="AN293" s="87">
        <v>42231.882592592592</v>
      </c>
      <c r="AO293" s="88" t="s">
        <v>1378</v>
      </c>
      <c r="AP293" s="85" t="b">
        <v>1</v>
      </c>
      <c r="AQ293" s="85" t="b">
        <v>0</v>
      </c>
      <c r="AR293" s="85" t="b">
        <v>1</v>
      </c>
      <c r="AS293" s="85"/>
      <c r="AT293" s="85">
        <v>6</v>
      </c>
      <c r="AU293" s="88" t="s">
        <v>1461</v>
      </c>
      <c r="AV293" s="85" t="b">
        <v>0</v>
      </c>
      <c r="AW293" s="85" t="s">
        <v>1488</v>
      </c>
      <c r="AX293" s="88" t="s">
        <v>1587</v>
      </c>
      <c r="AY293" s="85" t="s">
        <v>66</v>
      </c>
      <c r="AZ293" s="2"/>
      <c r="BA293" s="3"/>
      <c r="BB293" s="3"/>
      <c r="BC293" s="3"/>
      <c r="BD293" s="3"/>
    </row>
    <row r="294" spans="1:56" x14ac:dyDescent="0.3">
      <c r="A294" s="70" t="s">
        <v>260</v>
      </c>
      <c r="B294" s="71"/>
      <c r="C294" s="71"/>
      <c r="D294" s="72"/>
      <c r="E294" s="117"/>
      <c r="F294" s="108" t="s">
        <v>488</v>
      </c>
      <c r="G294" s="118"/>
      <c r="H294" s="75"/>
      <c r="I294" s="76"/>
      <c r="J294" s="119"/>
      <c r="K294" s="75" t="s">
        <v>4188</v>
      </c>
      <c r="L294" s="120"/>
      <c r="M294" s="80"/>
      <c r="N294" s="80"/>
      <c r="O294" s="81"/>
      <c r="P294" s="82"/>
      <c r="Q294" s="82"/>
      <c r="R294" s="92"/>
      <c r="S294" s="92"/>
      <c r="T294" s="92"/>
      <c r="U294" s="92"/>
      <c r="V294" s="52"/>
      <c r="W294" s="52"/>
      <c r="X294" s="52"/>
      <c r="Y294" s="52"/>
      <c r="Z294" s="51"/>
      <c r="AA294" s="77"/>
      <c r="AB294" s="77"/>
      <c r="AC294" s="78"/>
      <c r="AD294" s="85" t="s">
        <v>906</v>
      </c>
      <c r="AE294" s="85">
        <v>1194</v>
      </c>
      <c r="AF294" s="85">
        <v>360</v>
      </c>
      <c r="AG294" s="85">
        <v>2661</v>
      </c>
      <c r="AH294" s="85">
        <v>6499</v>
      </c>
      <c r="AI294" s="85"/>
      <c r="AJ294" s="85" t="s">
        <v>1090</v>
      </c>
      <c r="AK294" s="85" t="s">
        <v>1203</v>
      </c>
      <c r="AL294" s="85"/>
      <c r="AM294" s="85"/>
      <c r="AN294" s="87">
        <v>42891.410532407404</v>
      </c>
      <c r="AO294" s="88" t="s">
        <v>1341</v>
      </c>
      <c r="AP294" s="85" t="b">
        <v>1</v>
      </c>
      <c r="AQ294" s="85" t="b">
        <v>0</v>
      </c>
      <c r="AR294" s="85" t="b">
        <v>0</v>
      </c>
      <c r="AS294" s="85"/>
      <c r="AT294" s="85">
        <v>0</v>
      </c>
      <c r="AU294" s="85"/>
      <c r="AV294" s="85" t="b">
        <v>0</v>
      </c>
      <c r="AW294" s="85" t="s">
        <v>1488</v>
      </c>
      <c r="AX294" s="88" t="s">
        <v>1547</v>
      </c>
      <c r="AY294" s="85" t="s">
        <v>66</v>
      </c>
      <c r="AZ294" s="2"/>
      <c r="BA294" s="3"/>
      <c r="BB294" s="3"/>
      <c r="BC294" s="3"/>
      <c r="BD294" s="3"/>
    </row>
    <row r="295" spans="1:56" x14ac:dyDescent="0.3">
      <c r="A295" s="70" t="s">
        <v>257</v>
      </c>
      <c r="B295" s="71"/>
      <c r="C295" s="71"/>
      <c r="D295" s="72"/>
      <c r="E295" s="117"/>
      <c r="F295" s="108" t="s">
        <v>485</v>
      </c>
      <c r="G295" s="118"/>
      <c r="H295" s="75"/>
      <c r="I295" s="76"/>
      <c r="J295" s="119"/>
      <c r="K295" s="75" t="s">
        <v>4189</v>
      </c>
      <c r="L295" s="120"/>
      <c r="M295" s="80"/>
      <c r="N295" s="80"/>
      <c r="O295" s="81"/>
      <c r="P295" s="82"/>
      <c r="Q295" s="82"/>
      <c r="R295" s="92"/>
      <c r="S295" s="92"/>
      <c r="T295" s="92"/>
      <c r="U295" s="92"/>
      <c r="V295" s="52"/>
      <c r="W295" s="52"/>
      <c r="X295" s="52"/>
      <c r="Y295" s="52"/>
      <c r="Z295" s="51"/>
      <c r="AA295" s="77"/>
      <c r="AB295" s="77"/>
      <c r="AC295" s="78"/>
      <c r="AD295" s="85" t="s">
        <v>901</v>
      </c>
      <c r="AE295" s="85">
        <v>217</v>
      </c>
      <c r="AF295" s="85">
        <v>405</v>
      </c>
      <c r="AG295" s="85">
        <v>11406</v>
      </c>
      <c r="AH295" s="85">
        <v>1257</v>
      </c>
      <c r="AI295" s="85"/>
      <c r="AJ295" s="85" t="s">
        <v>1087</v>
      </c>
      <c r="AK295" s="85"/>
      <c r="AL295" s="85"/>
      <c r="AM295" s="85"/>
      <c r="AN295" s="87">
        <v>41126.164027777777</v>
      </c>
      <c r="AO295" s="88" t="s">
        <v>1336</v>
      </c>
      <c r="AP295" s="85" t="b">
        <v>1</v>
      </c>
      <c r="AQ295" s="85" t="b">
        <v>0</v>
      </c>
      <c r="AR295" s="85" t="b">
        <v>1</v>
      </c>
      <c r="AS295" s="85"/>
      <c r="AT295" s="85">
        <v>0</v>
      </c>
      <c r="AU295" s="88" t="s">
        <v>1461</v>
      </c>
      <c r="AV295" s="85" t="b">
        <v>0</v>
      </c>
      <c r="AW295" s="85" t="s">
        <v>1488</v>
      </c>
      <c r="AX295" s="88" t="s">
        <v>1542</v>
      </c>
      <c r="AY295" s="85" t="s">
        <v>66</v>
      </c>
      <c r="AZ295" s="2"/>
      <c r="BA295" s="3"/>
      <c r="BB295" s="3"/>
      <c r="BC295" s="3"/>
      <c r="BD295" s="3"/>
    </row>
    <row r="296" spans="1:56" x14ac:dyDescent="0.3">
      <c r="A296" s="70" t="s">
        <v>1843</v>
      </c>
      <c r="B296" s="71"/>
      <c r="C296" s="71"/>
      <c r="D296" s="72"/>
      <c r="E296" s="117"/>
      <c r="F296" s="108" t="s">
        <v>2104</v>
      </c>
      <c r="G296" s="118"/>
      <c r="H296" s="75"/>
      <c r="I296" s="76"/>
      <c r="J296" s="119"/>
      <c r="K296" s="75" t="s">
        <v>4190</v>
      </c>
      <c r="L296" s="120"/>
      <c r="M296" s="80"/>
      <c r="N296" s="80"/>
      <c r="O296" s="81"/>
      <c r="P296" s="82"/>
      <c r="Q296" s="82"/>
      <c r="R296" s="92"/>
      <c r="S296" s="92"/>
      <c r="T296" s="92"/>
      <c r="U296" s="92"/>
      <c r="V296" s="52"/>
      <c r="W296" s="52"/>
      <c r="X296" s="52"/>
      <c r="Y296" s="52"/>
      <c r="Z296" s="51"/>
      <c r="AA296" s="77"/>
      <c r="AB296" s="77"/>
      <c r="AC296" s="78"/>
      <c r="AD296" s="85" t="s">
        <v>3412</v>
      </c>
      <c r="AE296" s="85">
        <v>260</v>
      </c>
      <c r="AF296" s="85">
        <v>5</v>
      </c>
      <c r="AG296" s="85">
        <v>121</v>
      </c>
      <c r="AH296" s="85">
        <v>377</v>
      </c>
      <c r="AI296" s="85"/>
      <c r="AJ296" s="85"/>
      <c r="AK296" s="85"/>
      <c r="AL296" s="85"/>
      <c r="AM296" s="85"/>
      <c r="AN296" s="87">
        <v>43822.640740740739</v>
      </c>
      <c r="AO296" s="85"/>
      <c r="AP296" s="85" t="b">
        <v>1</v>
      </c>
      <c r="AQ296" s="85" t="b">
        <v>0</v>
      </c>
      <c r="AR296" s="85" t="b">
        <v>0</v>
      </c>
      <c r="AS296" s="85"/>
      <c r="AT296" s="85">
        <v>0</v>
      </c>
      <c r="AU296" s="85"/>
      <c r="AV296" s="85" t="b">
        <v>0</v>
      </c>
      <c r="AW296" s="85" t="s">
        <v>1488</v>
      </c>
      <c r="AX296" s="88" t="s">
        <v>3886</v>
      </c>
      <c r="AY296" s="85" t="s">
        <v>66</v>
      </c>
      <c r="AZ296" s="2"/>
      <c r="BA296" s="3"/>
      <c r="BB296" s="3"/>
      <c r="BC296" s="3"/>
      <c r="BD296" s="3"/>
    </row>
    <row r="297" spans="1:56" x14ac:dyDescent="0.3">
      <c r="A297" s="70" t="s">
        <v>345</v>
      </c>
      <c r="B297" s="71"/>
      <c r="C297" s="71"/>
      <c r="D297" s="72"/>
      <c r="E297" s="117"/>
      <c r="F297" s="108" t="s">
        <v>570</v>
      </c>
      <c r="G297" s="118"/>
      <c r="H297" s="75"/>
      <c r="I297" s="76"/>
      <c r="J297" s="119"/>
      <c r="K297" s="75" t="s">
        <v>4191</v>
      </c>
      <c r="L297" s="120"/>
      <c r="M297" s="80"/>
      <c r="N297" s="80"/>
      <c r="O297" s="81"/>
      <c r="P297" s="82"/>
      <c r="Q297" s="82"/>
      <c r="R297" s="92"/>
      <c r="S297" s="92"/>
      <c r="T297" s="92"/>
      <c r="U297" s="92"/>
      <c r="V297" s="52"/>
      <c r="W297" s="52"/>
      <c r="X297" s="52"/>
      <c r="Y297" s="52"/>
      <c r="Z297" s="51"/>
      <c r="AA297" s="77"/>
      <c r="AB297" s="77"/>
      <c r="AC297" s="78"/>
      <c r="AD297" s="85" t="s">
        <v>994</v>
      </c>
      <c r="AE297" s="85">
        <v>354</v>
      </c>
      <c r="AF297" s="85">
        <v>247</v>
      </c>
      <c r="AG297" s="85">
        <v>15691</v>
      </c>
      <c r="AH297" s="85">
        <v>3098</v>
      </c>
      <c r="AI297" s="85"/>
      <c r="AJ297" s="85" t="s">
        <v>1162</v>
      </c>
      <c r="AK297" s="85" t="s">
        <v>1203</v>
      </c>
      <c r="AL297" s="85"/>
      <c r="AM297" s="85"/>
      <c r="AN297" s="87">
        <v>43062.856388888889</v>
      </c>
      <c r="AO297" s="88" t="s">
        <v>1419</v>
      </c>
      <c r="AP297" s="85" t="b">
        <v>1</v>
      </c>
      <c r="AQ297" s="85" t="b">
        <v>0</v>
      </c>
      <c r="AR297" s="85" t="b">
        <v>1</v>
      </c>
      <c r="AS297" s="85"/>
      <c r="AT297" s="85">
        <v>0</v>
      </c>
      <c r="AU297" s="85"/>
      <c r="AV297" s="85" t="b">
        <v>0</v>
      </c>
      <c r="AW297" s="85" t="s">
        <v>1488</v>
      </c>
      <c r="AX297" s="88" t="s">
        <v>1638</v>
      </c>
      <c r="AY297" s="85" t="s">
        <v>66</v>
      </c>
      <c r="AZ297" s="2"/>
      <c r="BA297" s="3"/>
      <c r="BB297" s="3"/>
      <c r="BC297" s="3"/>
      <c r="BD297" s="3"/>
    </row>
    <row r="298" spans="1:56" x14ac:dyDescent="0.3">
      <c r="A298" s="70" t="s">
        <v>340</v>
      </c>
      <c r="B298" s="71"/>
      <c r="C298" s="71"/>
      <c r="D298" s="72"/>
      <c r="E298" s="117"/>
      <c r="F298" s="108" t="s">
        <v>565</v>
      </c>
      <c r="G298" s="118"/>
      <c r="H298" s="75"/>
      <c r="I298" s="76"/>
      <c r="J298" s="119"/>
      <c r="K298" s="75" t="s">
        <v>4192</v>
      </c>
      <c r="L298" s="120"/>
      <c r="M298" s="80"/>
      <c r="N298" s="80"/>
      <c r="O298" s="81"/>
      <c r="P298" s="82"/>
      <c r="Q298" s="82"/>
      <c r="R298" s="92"/>
      <c r="S298" s="92"/>
      <c r="T298" s="92"/>
      <c r="U298" s="92"/>
      <c r="V298" s="52"/>
      <c r="W298" s="52"/>
      <c r="X298" s="52"/>
      <c r="Y298" s="52"/>
      <c r="Z298" s="51"/>
      <c r="AA298" s="77"/>
      <c r="AB298" s="77"/>
      <c r="AC298" s="78"/>
      <c r="AD298" s="85" t="s">
        <v>991</v>
      </c>
      <c r="AE298" s="85">
        <v>87</v>
      </c>
      <c r="AF298" s="85">
        <v>105</v>
      </c>
      <c r="AG298" s="85">
        <v>7551</v>
      </c>
      <c r="AH298" s="85">
        <v>4995</v>
      </c>
      <c r="AI298" s="85"/>
      <c r="AJ298" s="85" t="s">
        <v>1160</v>
      </c>
      <c r="AK298" s="85" t="s">
        <v>1255</v>
      </c>
      <c r="AL298" s="85"/>
      <c r="AM298" s="85"/>
      <c r="AN298" s="87">
        <v>41313.636493055557</v>
      </c>
      <c r="AO298" s="88" t="s">
        <v>1416</v>
      </c>
      <c r="AP298" s="85" t="b">
        <v>0</v>
      </c>
      <c r="AQ298" s="85" t="b">
        <v>0</v>
      </c>
      <c r="AR298" s="85" t="b">
        <v>1</v>
      </c>
      <c r="AS298" s="85"/>
      <c r="AT298" s="85">
        <v>1</v>
      </c>
      <c r="AU298" s="88" t="s">
        <v>1462</v>
      </c>
      <c r="AV298" s="85" t="b">
        <v>0</v>
      </c>
      <c r="AW298" s="85" t="s">
        <v>1488</v>
      </c>
      <c r="AX298" s="88" t="s">
        <v>1635</v>
      </c>
      <c r="AY298" s="85" t="s">
        <v>66</v>
      </c>
      <c r="AZ298" s="2"/>
      <c r="BA298" s="3"/>
      <c r="BB298" s="3"/>
      <c r="BC298" s="3"/>
      <c r="BD298" s="3"/>
    </row>
    <row r="299" spans="1:56" x14ac:dyDescent="0.3">
      <c r="A299" s="70" t="s">
        <v>1863</v>
      </c>
      <c r="B299" s="71"/>
      <c r="C299" s="71"/>
      <c r="D299" s="72"/>
      <c r="E299" s="117"/>
      <c r="F299" s="108" t="s">
        <v>2123</v>
      </c>
      <c r="G299" s="118"/>
      <c r="H299" s="75"/>
      <c r="I299" s="76"/>
      <c r="J299" s="119"/>
      <c r="K299" s="75" t="s">
        <v>4193</v>
      </c>
      <c r="L299" s="120"/>
      <c r="M299" s="80"/>
      <c r="N299" s="80"/>
      <c r="O299" s="81"/>
      <c r="P299" s="82"/>
      <c r="Q299" s="82"/>
      <c r="R299" s="92"/>
      <c r="S299" s="92"/>
      <c r="T299" s="92"/>
      <c r="U299" s="92"/>
      <c r="V299" s="52"/>
      <c r="W299" s="52"/>
      <c r="X299" s="52"/>
      <c r="Y299" s="52"/>
      <c r="Z299" s="51"/>
      <c r="AA299" s="77"/>
      <c r="AB299" s="77"/>
      <c r="AC299" s="78"/>
      <c r="AD299" s="85" t="s">
        <v>3413</v>
      </c>
      <c r="AE299" s="85">
        <v>148</v>
      </c>
      <c r="AF299" s="85">
        <v>402</v>
      </c>
      <c r="AG299" s="85">
        <v>4178</v>
      </c>
      <c r="AH299" s="85">
        <v>10091</v>
      </c>
      <c r="AI299" s="85"/>
      <c r="AJ299" s="85" t="s">
        <v>3535</v>
      </c>
      <c r="AK299" s="85" t="s">
        <v>803</v>
      </c>
      <c r="AL299" s="85"/>
      <c r="AM299" s="85"/>
      <c r="AN299" s="87">
        <v>42875.770497685182</v>
      </c>
      <c r="AO299" s="85"/>
      <c r="AP299" s="85" t="b">
        <v>1</v>
      </c>
      <c r="AQ299" s="85" t="b">
        <v>0</v>
      </c>
      <c r="AR299" s="85" t="b">
        <v>1</v>
      </c>
      <c r="AS299" s="85"/>
      <c r="AT299" s="85">
        <v>2</v>
      </c>
      <c r="AU299" s="85"/>
      <c r="AV299" s="85" t="b">
        <v>0</v>
      </c>
      <c r="AW299" s="85" t="s">
        <v>1488</v>
      </c>
      <c r="AX299" s="88" t="s">
        <v>3887</v>
      </c>
      <c r="AY299" s="85" t="s">
        <v>66</v>
      </c>
      <c r="AZ299" s="2"/>
      <c r="BA299" s="3"/>
      <c r="BB299" s="3"/>
      <c r="BC299" s="3"/>
      <c r="BD299" s="3"/>
    </row>
    <row r="300" spans="1:56" x14ac:dyDescent="0.3">
      <c r="A300" s="70" t="s">
        <v>1844</v>
      </c>
      <c r="B300" s="71"/>
      <c r="C300" s="71"/>
      <c r="D300" s="72"/>
      <c r="E300" s="117"/>
      <c r="F300" s="108" t="s">
        <v>2105</v>
      </c>
      <c r="G300" s="118"/>
      <c r="H300" s="75"/>
      <c r="I300" s="76"/>
      <c r="J300" s="119"/>
      <c r="K300" s="75" t="s">
        <v>4194</v>
      </c>
      <c r="L300" s="120"/>
      <c r="M300" s="80"/>
      <c r="N300" s="80"/>
      <c r="O300" s="81"/>
      <c r="P300" s="82"/>
      <c r="Q300" s="82"/>
      <c r="R300" s="92"/>
      <c r="S300" s="92"/>
      <c r="T300" s="92"/>
      <c r="U300" s="92"/>
      <c r="V300" s="52"/>
      <c r="W300" s="52"/>
      <c r="X300" s="52"/>
      <c r="Y300" s="52"/>
      <c r="Z300" s="51"/>
      <c r="AA300" s="77"/>
      <c r="AB300" s="77"/>
      <c r="AC300" s="78"/>
      <c r="AD300" s="85" t="s">
        <v>3414</v>
      </c>
      <c r="AE300" s="85">
        <v>298</v>
      </c>
      <c r="AF300" s="85">
        <v>119</v>
      </c>
      <c r="AG300" s="85">
        <v>4687</v>
      </c>
      <c r="AH300" s="85">
        <v>356</v>
      </c>
      <c r="AI300" s="85"/>
      <c r="AJ300" s="85" t="s">
        <v>3536</v>
      </c>
      <c r="AK300" s="85" t="s">
        <v>803</v>
      </c>
      <c r="AL300" s="88" t="s">
        <v>3616</v>
      </c>
      <c r="AM300" s="85"/>
      <c r="AN300" s="87">
        <v>41061.326851851853</v>
      </c>
      <c r="AO300" s="88" t="s">
        <v>3728</v>
      </c>
      <c r="AP300" s="85" t="b">
        <v>1</v>
      </c>
      <c r="AQ300" s="85" t="b">
        <v>0</v>
      </c>
      <c r="AR300" s="85" t="b">
        <v>0</v>
      </c>
      <c r="AS300" s="85"/>
      <c r="AT300" s="85">
        <v>0</v>
      </c>
      <c r="AU300" s="88" t="s">
        <v>1461</v>
      </c>
      <c r="AV300" s="85" t="b">
        <v>0</v>
      </c>
      <c r="AW300" s="85" t="s">
        <v>1488</v>
      </c>
      <c r="AX300" s="88" t="s">
        <v>3888</v>
      </c>
      <c r="AY300" s="85" t="s">
        <v>66</v>
      </c>
      <c r="AZ300" s="2"/>
      <c r="BA300" s="3"/>
      <c r="BB300" s="3"/>
      <c r="BC300" s="3"/>
      <c r="BD300" s="3"/>
    </row>
    <row r="301" spans="1:56" x14ac:dyDescent="0.3">
      <c r="A301" s="70" t="s">
        <v>376</v>
      </c>
      <c r="B301" s="71"/>
      <c r="C301" s="71"/>
      <c r="D301" s="72"/>
      <c r="E301" s="117"/>
      <c r="F301" s="108" t="s">
        <v>598</v>
      </c>
      <c r="G301" s="118"/>
      <c r="H301" s="75"/>
      <c r="I301" s="76"/>
      <c r="J301" s="119"/>
      <c r="K301" s="75" t="s">
        <v>4195</v>
      </c>
      <c r="L301" s="120"/>
      <c r="M301" s="80"/>
      <c r="N301" s="80"/>
      <c r="O301" s="81"/>
      <c r="P301" s="82"/>
      <c r="Q301" s="82"/>
      <c r="R301" s="92"/>
      <c r="S301" s="92"/>
      <c r="T301" s="92"/>
      <c r="U301" s="92"/>
      <c r="V301" s="52"/>
      <c r="W301" s="52"/>
      <c r="X301" s="52"/>
      <c r="Y301" s="52"/>
      <c r="Z301" s="51"/>
      <c r="AA301" s="77"/>
      <c r="AB301" s="77"/>
      <c r="AC301" s="78"/>
      <c r="AD301" s="85" t="s">
        <v>914</v>
      </c>
      <c r="AE301" s="85">
        <v>791</v>
      </c>
      <c r="AF301" s="85">
        <v>1619</v>
      </c>
      <c r="AG301" s="85">
        <v>120311</v>
      </c>
      <c r="AH301" s="85">
        <v>79839</v>
      </c>
      <c r="AI301" s="85"/>
      <c r="AJ301" s="85" t="s">
        <v>1097</v>
      </c>
      <c r="AK301" s="85" t="s">
        <v>1202</v>
      </c>
      <c r="AL301" s="85"/>
      <c r="AM301" s="85"/>
      <c r="AN301" s="87">
        <v>42761.153020833335</v>
      </c>
      <c r="AO301" s="88" t="s">
        <v>1348</v>
      </c>
      <c r="AP301" s="85" t="b">
        <v>1</v>
      </c>
      <c r="AQ301" s="85" t="b">
        <v>0</v>
      </c>
      <c r="AR301" s="85" t="b">
        <v>1</v>
      </c>
      <c r="AS301" s="85"/>
      <c r="AT301" s="85">
        <v>7</v>
      </c>
      <c r="AU301" s="85"/>
      <c r="AV301" s="85" t="b">
        <v>0</v>
      </c>
      <c r="AW301" s="85" t="s">
        <v>1488</v>
      </c>
      <c r="AX301" s="88" t="s">
        <v>1556</v>
      </c>
      <c r="AY301" s="85" t="s">
        <v>66</v>
      </c>
      <c r="AZ301" s="2"/>
      <c r="BA301" s="3"/>
      <c r="BB301" s="3"/>
      <c r="BC301" s="3"/>
      <c r="BD301" s="3"/>
    </row>
    <row r="302" spans="1:56" x14ac:dyDescent="0.3">
      <c r="A302" s="70" t="s">
        <v>322</v>
      </c>
      <c r="B302" s="71"/>
      <c r="C302" s="71"/>
      <c r="D302" s="72"/>
      <c r="E302" s="117"/>
      <c r="F302" s="108" t="s">
        <v>548</v>
      </c>
      <c r="G302" s="118"/>
      <c r="H302" s="75"/>
      <c r="I302" s="76"/>
      <c r="J302" s="119"/>
      <c r="K302" s="75" t="s">
        <v>4196</v>
      </c>
      <c r="L302" s="120"/>
      <c r="M302" s="80"/>
      <c r="N302" s="80"/>
      <c r="O302" s="81"/>
      <c r="P302" s="82"/>
      <c r="Q302" s="82"/>
      <c r="R302" s="92"/>
      <c r="S302" s="92"/>
      <c r="T302" s="92"/>
      <c r="U302" s="92"/>
      <c r="V302" s="52"/>
      <c r="W302" s="52"/>
      <c r="X302" s="52"/>
      <c r="Y302" s="52"/>
      <c r="Z302" s="51"/>
      <c r="AA302" s="77"/>
      <c r="AB302" s="77"/>
      <c r="AC302" s="78"/>
      <c r="AD302" s="85" t="s">
        <v>973</v>
      </c>
      <c r="AE302" s="85">
        <v>230</v>
      </c>
      <c r="AF302" s="85">
        <v>987</v>
      </c>
      <c r="AG302" s="85">
        <v>126908</v>
      </c>
      <c r="AH302" s="85">
        <v>16373</v>
      </c>
      <c r="AI302" s="85"/>
      <c r="AJ302" s="85" t="s">
        <v>1148</v>
      </c>
      <c r="AK302" s="85" t="s">
        <v>803</v>
      </c>
      <c r="AL302" s="88" t="s">
        <v>1287</v>
      </c>
      <c r="AM302" s="85"/>
      <c r="AN302" s="87">
        <v>40943.837013888886</v>
      </c>
      <c r="AO302" s="85"/>
      <c r="AP302" s="85" t="b">
        <v>1</v>
      </c>
      <c r="AQ302" s="85" t="b">
        <v>0</v>
      </c>
      <c r="AR302" s="85" t="b">
        <v>1</v>
      </c>
      <c r="AS302" s="85"/>
      <c r="AT302" s="85">
        <v>2</v>
      </c>
      <c r="AU302" s="88" t="s">
        <v>1461</v>
      </c>
      <c r="AV302" s="85" t="b">
        <v>0</v>
      </c>
      <c r="AW302" s="85" t="s">
        <v>1488</v>
      </c>
      <c r="AX302" s="88" t="s">
        <v>1617</v>
      </c>
      <c r="AY302" s="85" t="s">
        <v>66</v>
      </c>
      <c r="AZ302" s="2"/>
      <c r="BA302" s="3"/>
      <c r="BB302" s="3"/>
      <c r="BC302" s="3"/>
      <c r="BD302" s="3"/>
    </row>
    <row r="303" spans="1:56" x14ac:dyDescent="0.3">
      <c r="A303" s="70" t="s">
        <v>373</v>
      </c>
      <c r="B303" s="71"/>
      <c r="C303" s="71"/>
      <c r="D303" s="72"/>
      <c r="E303" s="117"/>
      <c r="F303" s="108" t="s">
        <v>596</v>
      </c>
      <c r="G303" s="118"/>
      <c r="H303" s="75"/>
      <c r="I303" s="76"/>
      <c r="J303" s="119"/>
      <c r="K303" s="75" t="s">
        <v>4197</v>
      </c>
      <c r="L303" s="120"/>
      <c r="M303" s="80"/>
      <c r="N303" s="80"/>
      <c r="O303" s="81"/>
      <c r="P303" s="82"/>
      <c r="Q303" s="82"/>
      <c r="R303" s="92"/>
      <c r="S303" s="92"/>
      <c r="T303" s="92"/>
      <c r="U303" s="92"/>
      <c r="V303" s="52"/>
      <c r="W303" s="52"/>
      <c r="X303" s="52"/>
      <c r="Y303" s="52"/>
      <c r="Z303" s="51"/>
      <c r="AA303" s="77"/>
      <c r="AB303" s="77"/>
      <c r="AC303" s="78"/>
      <c r="AD303" s="85" t="s">
        <v>1019</v>
      </c>
      <c r="AE303" s="85">
        <v>276</v>
      </c>
      <c r="AF303" s="85">
        <v>116</v>
      </c>
      <c r="AG303" s="85">
        <v>2893</v>
      </c>
      <c r="AH303" s="85">
        <v>2779</v>
      </c>
      <c r="AI303" s="85"/>
      <c r="AJ303" s="85" t="s">
        <v>1182</v>
      </c>
      <c r="AK303" s="85" t="s">
        <v>1203</v>
      </c>
      <c r="AL303" s="85"/>
      <c r="AM303" s="85"/>
      <c r="AN303" s="87">
        <v>42903.715474537035</v>
      </c>
      <c r="AO303" s="85"/>
      <c r="AP303" s="85" t="b">
        <v>1</v>
      </c>
      <c r="AQ303" s="85" t="b">
        <v>0</v>
      </c>
      <c r="AR303" s="85" t="b">
        <v>0</v>
      </c>
      <c r="AS303" s="85"/>
      <c r="AT303" s="85">
        <v>0</v>
      </c>
      <c r="AU303" s="85"/>
      <c r="AV303" s="85" t="b">
        <v>0</v>
      </c>
      <c r="AW303" s="85" t="s">
        <v>1488</v>
      </c>
      <c r="AX303" s="88" t="s">
        <v>1665</v>
      </c>
      <c r="AY303" s="85" t="s">
        <v>66</v>
      </c>
      <c r="AZ303" s="2"/>
      <c r="BA303" s="3"/>
      <c r="BB303" s="3"/>
      <c r="BC303" s="3"/>
      <c r="BD303" s="3"/>
    </row>
    <row r="304" spans="1:56" x14ac:dyDescent="0.3">
      <c r="A304" s="70" t="s">
        <v>323</v>
      </c>
      <c r="B304" s="71"/>
      <c r="C304" s="71"/>
      <c r="D304" s="72"/>
      <c r="E304" s="117"/>
      <c r="F304" s="108" t="s">
        <v>549</v>
      </c>
      <c r="G304" s="118"/>
      <c r="H304" s="75"/>
      <c r="I304" s="76"/>
      <c r="J304" s="119"/>
      <c r="K304" s="75" t="s">
        <v>4198</v>
      </c>
      <c r="L304" s="120"/>
      <c r="M304" s="80"/>
      <c r="N304" s="80"/>
      <c r="O304" s="81"/>
      <c r="P304" s="82"/>
      <c r="Q304" s="82"/>
      <c r="R304" s="92"/>
      <c r="S304" s="92"/>
      <c r="T304" s="92"/>
      <c r="U304" s="92"/>
      <c r="V304" s="52"/>
      <c r="W304" s="52"/>
      <c r="X304" s="52"/>
      <c r="Y304" s="52"/>
      <c r="Z304" s="51"/>
      <c r="AA304" s="77"/>
      <c r="AB304" s="77"/>
      <c r="AC304" s="78"/>
      <c r="AD304" s="85" t="s">
        <v>974</v>
      </c>
      <c r="AE304" s="85">
        <v>972</v>
      </c>
      <c r="AF304" s="85">
        <v>706</v>
      </c>
      <c r="AG304" s="85">
        <v>22842</v>
      </c>
      <c r="AH304" s="85">
        <v>1043</v>
      </c>
      <c r="AI304" s="85"/>
      <c r="AJ304" s="85" t="s">
        <v>1149</v>
      </c>
      <c r="AK304" s="85" t="s">
        <v>1209</v>
      </c>
      <c r="AL304" s="85"/>
      <c r="AM304" s="85"/>
      <c r="AN304" s="87">
        <v>42075.153495370374</v>
      </c>
      <c r="AO304" s="88" t="s">
        <v>1401</v>
      </c>
      <c r="AP304" s="85" t="b">
        <v>1</v>
      </c>
      <c r="AQ304" s="85" t="b">
        <v>0</v>
      </c>
      <c r="AR304" s="85" t="b">
        <v>1</v>
      </c>
      <c r="AS304" s="85"/>
      <c r="AT304" s="85">
        <v>2</v>
      </c>
      <c r="AU304" s="88" t="s">
        <v>1461</v>
      </c>
      <c r="AV304" s="85" t="b">
        <v>0</v>
      </c>
      <c r="AW304" s="85" t="s">
        <v>1488</v>
      </c>
      <c r="AX304" s="88" t="s">
        <v>1618</v>
      </c>
      <c r="AY304" s="85" t="s">
        <v>66</v>
      </c>
      <c r="AZ304" s="2"/>
      <c r="BA304" s="3"/>
      <c r="BB304" s="3"/>
      <c r="BC304" s="3"/>
      <c r="BD304" s="3"/>
    </row>
    <row r="305" spans="1:56" x14ac:dyDescent="0.3">
      <c r="A305" s="70" t="s">
        <v>309</v>
      </c>
      <c r="B305" s="71"/>
      <c r="C305" s="71"/>
      <c r="D305" s="72"/>
      <c r="E305" s="117"/>
      <c r="F305" s="108" t="s">
        <v>536</v>
      </c>
      <c r="G305" s="118"/>
      <c r="H305" s="75"/>
      <c r="I305" s="76"/>
      <c r="J305" s="119"/>
      <c r="K305" s="75" t="s">
        <v>4199</v>
      </c>
      <c r="L305" s="120"/>
      <c r="M305" s="80"/>
      <c r="N305" s="80"/>
      <c r="O305" s="81"/>
      <c r="P305" s="82"/>
      <c r="Q305" s="82"/>
      <c r="R305" s="92"/>
      <c r="S305" s="92"/>
      <c r="T305" s="92"/>
      <c r="U305" s="92"/>
      <c r="V305" s="52"/>
      <c r="W305" s="52"/>
      <c r="X305" s="52"/>
      <c r="Y305" s="52"/>
      <c r="Z305" s="51"/>
      <c r="AA305" s="77"/>
      <c r="AB305" s="77"/>
      <c r="AC305" s="78"/>
      <c r="AD305" s="85" t="s">
        <v>907</v>
      </c>
      <c r="AE305" s="85">
        <v>648</v>
      </c>
      <c r="AF305" s="85">
        <v>2120</v>
      </c>
      <c r="AG305" s="85">
        <v>274001</v>
      </c>
      <c r="AH305" s="85">
        <v>360</v>
      </c>
      <c r="AI305" s="85"/>
      <c r="AJ305" s="85"/>
      <c r="AK305" s="85" t="s">
        <v>1203</v>
      </c>
      <c r="AL305" s="85"/>
      <c r="AM305" s="85"/>
      <c r="AN305" s="87">
        <v>41005.236122685186</v>
      </c>
      <c r="AO305" s="88" t="s">
        <v>1391</v>
      </c>
      <c r="AP305" s="85" t="b">
        <v>1</v>
      </c>
      <c r="AQ305" s="85" t="b">
        <v>0</v>
      </c>
      <c r="AR305" s="85" t="b">
        <v>1</v>
      </c>
      <c r="AS305" s="85"/>
      <c r="AT305" s="85">
        <v>5</v>
      </c>
      <c r="AU305" s="88" t="s">
        <v>1461</v>
      </c>
      <c r="AV305" s="85" t="b">
        <v>0</v>
      </c>
      <c r="AW305" s="85" t="s">
        <v>1488</v>
      </c>
      <c r="AX305" s="88" t="s">
        <v>1605</v>
      </c>
      <c r="AY305" s="85" t="s">
        <v>66</v>
      </c>
      <c r="AZ305" s="2"/>
      <c r="BA305" s="3"/>
      <c r="BB305" s="3"/>
      <c r="BC305" s="3"/>
      <c r="BD305" s="3"/>
    </row>
    <row r="306" spans="1:56" x14ac:dyDescent="0.3">
      <c r="A306" s="70" t="s">
        <v>241</v>
      </c>
      <c r="B306" s="71"/>
      <c r="C306" s="71"/>
      <c r="D306" s="72"/>
      <c r="E306" s="117"/>
      <c r="F306" s="108" t="s">
        <v>470</v>
      </c>
      <c r="G306" s="118"/>
      <c r="H306" s="75"/>
      <c r="I306" s="76"/>
      <c r="J306" s="119"/>
      <c r="K306" s="75" t="s">
        <v>4200</v>
      </c>
      <c r="L306" s="120"/>
      <c r="M306" s="80"/>
      <c r="N306" s="80"/>
      <c r="O306" s="81"/>
      <c r="P306" s="82"/>
      <c r="Q306" s="82"/>
      <c r="R306" s="92"/>
      <c r="S306" s="92"/>
      <c r="T306" s="92"/>
      <c r="U306" s="92"/>
      <c r="V306" s="52"/>
      <c r="W306" s="52"/>
      <c r="X306" s="52"/>
      <c r="Y306" s="52"/>
      <c r="Z306" s="51"/>
      <c r="AA306" s="77"/>
      <c r="AB306" s="77"/>
      <c r="AC306" s="78"/>
      <c r="AD306" s="85" t="s">
        <v>885</v>
      </c>
      <c r="AE306" s="85">
        <v>792</v>
      </c>
      <c r="AF306" s="85">
        <v>2804</v>
      </c>
      <c r="AG306" s="85">
        <v>43612</v>
      </c>
      <c r="AH306" s="85">
        <v>687</v>
      </c>
      <c r="AI306" s="85"/>
      <c r="AJ306" s="85" t="s">
        <v>1073</v>
      </c>
      <c r="AK306" s="85" t="s">
        <v>1205</v>
      </c>
      <c r="AL306" s="85"/>
      <c r="AM306" s="85"/>
      <c r="AN306" s="87">
        <v>40914.524571759262</v>
      </c>
      <c r="AO306" s="88" t="s">
        <v>1322</v>
      </c>
      <c r="AP306" s="85" t="b">
        <v>0</v>
      </c>
      <c r="AQ306" s="85" t="b">
        <v>0</v>
      </c>
      <c r="AR306" s="85" t="b">
        <v>0</v>
      </c>
      <c r="AS306" s="85"/>
      <c r="AT306" s="85">
        <v>9</v>
      </c>
      <c r="AU306" s="88" t="s">
        <v>1462</v>
      </c>
      <c r="AV306" s="85" t="b">
        <v>0</v>
      </c>
      <c r="AW306" s="85" t="s">
        <v>1488</v>
      </c>
      <c r="AX306" s="88" t="s">
        <v>1523</v>
      </c>
      <c r="AY306" s="85" t="s">
        <v>66</v>
      </c>
      <c r="AZ306" s="2"/>
      <c r="BA306" s="3"/>
      <c r="BB306" s="3"/>
      <c r="BC306" s="3"/>
      <c r="BD306" s="3"/>
    </row>
    <row r="307" spans="1:56" x14ac:dyDescent="0.3">
      <c r="A307" s="70" t="s">
        <v>1846</v>
      </c>
      <c r="B307" s="71"/>
      <c r="C307" s="71"/>
      <c r="D307" s="72"/>
      <c r="E307" s="117"/>
      <c r="F307" s="108" t="s">
        <v>2107</v>
      </c>
      <c r="G307" s="118"/>
      <c r="H307" s="75"/>
      <c r="I307" s="76"/>
      <c r="J307" s="119"/>
      <c r="K307" s="75" t="s">
        <v>4201</v>
      </c>
      <c r="L307" s="120"/>
      <c r="M307" s="80"/>
      <c r="N307" s="80"/>
      <c r="O307" s="81"/>
      <c r="P307" s="82"/>
      <c r="Q307" s="82"/>
      <c r="R307" s="92"/>
      <c r="S307" s="92"/>
      <c r="T307" s="92"/>
      <c r="U307" s="92"/>
      <c r="V307" s="52"/>
      <c r="W307" s="52"/>
      <c r="X307" s="52"/>
      <c r="Y307" s="52"/>
      <c r="Z307" s="51"/>
      <c r="AA307" s="77"/>
      <c r="AB307" s="77"/>
      <c r="AC307" s="78"/>
      <c r="AD307" s="85" t="s">
        <v>3415</v>
      </c>
      <c r="AE307" s="85">
        <v>247</v>
      </c>
      <c r="AF307" s="85">
        <v>877</v>
      </c>
      <c r="AG307" s="85">
        <v>9473</v>
      </c>
      <c r="AH307" s="85">
        <v>597</v>
      </c>
      <c r="AI307" s="85"/>
      <c r="AJ307" s="85" t="s">
        <v>3537</v>
      </c>
      <c r="AK307" s="85" t="s">
        <v>3590</v>
      </c>
      <c r="AL307" s="85"/>
      <c r="AM307" s="85"/>
      <c r="AN307" s="87">
        <v>41990.625960648147</v>
      </c>
      <c r="AO307" s="88" t="s">
        <v>3729</v>
      </c>
      <c r="AP307" s="85" t="b">
        <v>1</v>
      </c>
      <c r="AQ307" s="85" t="b">
        <v>0</v>
      </c>
      <c r="AR307" s="85" t="b">
        <v>1</v>
      </c>
      <c r="AS307" s="85"/>
      <c r="AT307" s="85">
        <v>3</v>
      </c>
      <c r="AU307" s="88" t="s">
        <v>1461</v>
      </c>
      <c r="AV307" s="85" t="b">
        <v>0</v>
      </c>
      <c r="AW307" s="85" t="s">
        <v>1488</v>
      </c>
      <c r="AX307" s="88" t="s">
        <v>3889</v>
      </c>
      <c r="AY307" s="85" t="s">
        <v>66</v>
      </c>
      <c r="AZ307" s="2"/>
      <c r="BA307" s="3"/>
      <c r="BB307" s="3"/>
      <c r="BC307" s="3"/>
      <c r="BD307" s="3"/>
    </row>
    <row r="308" spans="1:56" x14ac:dyDescent="0.3">
      <c r="A308" s="70" t="s">
        <v>314</v>
      </c>
      <c r="B308" s="71"/>
      <c r="C308" s="71"/>
      <c r="D308" s="72"/>
      <c r="E308" s="117"/>
      <c r="F308" s="108" t="s">
        <v>541</v>
      </c>
      <c r="G308" s="118"/>
      <c r="H308" s="75"/>
      <c r="I308" s="76"/>
      <c r="J308" s="119"/>
      <c r="K308" s="75" t="s">
        <v>4202</v>
      </c>
      <c r="L308" s="120"/>
      <c r="M308" s="80"/>
      <c r="N308" s="80"/>
      <c r="O308" s="81"/>
      <c r="P308" s="82"/>
      <c r="Q308" s="82"/>
      <c r="R308" s="92"/>
      <c r="S308" s="92"/>
      <c r="T308" s="92"/>
      <c r="U308" s="92"/>
      <c r="V308" s="52"/>
      <c r="W308" s="52"/>
      <c r="X308" s="52"/>
      <c r="Y308" s="52"/>
      <c r="Z308" s="51"/>
      <c r="AA308" s="77"/>
      <c r="AB308" s="77"/>
      <c r="AC308" s="78"/>
      <c r="AD308" s="85" t="s">
        <v>965</v>
      </c>
      <c r="AE308" s="85">
        <v>706</v>
      </c>
      <c r="AF308" s="85">
        <v>428</v>
      </c>
      <c r="AG308" s="85">
        <v>27990</v>
      </c>
      <c r="AH308" s="85">
        <v>545</v>
      </c>
      <c r="AI308" s="85"/>
      <c r="AJ308" s="85" t="s">
        <v>1141</v>
      </c>
      <c r="AK308" s="85" t="s">
        <v>1203</v>
      </c>
      <c r="AL308" s="85"/>
      <c r="AM308" s="85"/>
      <c r="AN308" s="87">
        <v>43186.868287037039</v>
      </c>
      <c r="AO308" s="88" t="s">
        <v>1395</v>
      </c>
      <c r="AP308" s="85" t="b">
        <v>1</v>
      </c>
      <c r="AQ308" s="85" t="b">
        <v>0</v>
      </c>
      <c r="AR308" s="85" t="b">
        <v>1</v>
      </c>
      <c r="AS308" s="85"/>
      <c r="AT308" s="85">
        <v>1</v>
      </c>
      <c r="AU308" s="85"/>
      <c r="AV308" s="85" t="b">
        <v>0</v>
      </c>
      <c r="AW308" s="85" t="s">
        <v>1488</v>
      </c>
      <c r="AX308" s="88" t="s">
        <v>1610</v>
      </c>
      <c r="AY308" s="85" t="s">
        <v>66</v>
      </c>
      <c r="AZ308" s="2"/>
      <c r="BA308" s="3"/>
      <c r="BB308" s="3"/>
      <c r="BC308" s="3"/>
      <c r="BD308" s="3"/>
    </row>
    <row r="309" spans="1:56" x14ac:dyDescent="0.3">
      <c r="A309" s="70" t="s">
        <v>1847</v>
      </c>
      <c r="B309" s="71"/>
      <c r="C309" s="71"/>
      <c r="D309" s="72"/>
      <c r="E309" s="117"/>
      <c r="F309" s="108" t="s">
        <v>445</v>
      </c>
      <c r="G309" s="118"/>
      <c r="H309" s="75"/>
      <c r="I309" s="76"/>
      <c r="J309" s="119"/>
      <c r="K309" s="75" t="s">
        <v>4203</v>
      </c>
      <c r="L309" s="120"/>
      <c r="M309" s="80"/>
      <c r="N309" s="80"/>
      <c r="O309" s="81"/>
      <c r="P309" s="82"/>
      <c r="Q309" s="82"/>
      <c r="R309" s="92"/>
      <c r="S309" s="92"/>
      <c r="T309" s="92"/>
      <c r="U309" s="92"/>
      <c r="V309" s="52"/>
      <c r="W309" s="52"/>
      <c r="X309" s="52"/>
      <c r="Y309" s="52"/>
      <c r="Z309" s="51"/>
      <c r="AA309" s="77"/>
      <c r="AB309" s="77"/>
      <c r="AC309" s="78"/>
      <c r="AD309" s="85" t="s">
        <v>3416</v>
      </c>
      <c r="AE309" s="85">
        <v>16</v>
      </c>
      <c r="AF309" s="85">
        <v>16</v>
      </c>
      <c r="AG309" s="85">
        <v>1091</v>
      </c>
      <c r="AH309" s="85">
        <v>1111</v>
      </c>
      <c r="AI309" s="85"/>
      <c r="AJ309" s="85"/>
      <c r="AK309" s="85"/>
      <c r="AL309" s="85"/>
      <c r="AM309" s="85"/>
      <c r="AN309" s="87">
        <v>43844.431168981479</v>
      </c>
      <c r="AO309" s="85"/>
      <c r="AP309" s="85" t="b">
        <v>1</v>
      </c>
      <c r="AQ309" s="85" t="b">
        <v>1</v>
      </c>
      <c r="AR309" s="85" t="b">
        <v>0</v>
      </c>
      <c r="AS309" s="85"/>
      <c r="AT309" s="85">
        <v>0</v>
      </c>
      <c r="AU309" s="85"/>
      <c r="AV309" s="85" t="b">
        <v>0</v>
      </c>
      <c r="AW309" s="85" t="s">
        <v>1488</v>
      </c>
      <c r="AX309" s="88" t="s">
        <v>3890</v>
      </c>
      <c r="AY309" s="85" t="s">
        <v>66</v>
      </c>
      <c r="AZ309" s="2"/>
      <c r="BA309" s="3"/>
      <c r="BB309" s="3"/>
      <c r="BC309" s="3"/>
      <c r="BD309" s="3"/>
    </row>
    <row r="310" spans="1:56" x14ac:dyDescent="0.3">
      <c r="A310" s="70" t="s">
        <v>311</v>
      </c>
      <c r="B310" s="71"/>
      <c r="C310" s="71"/>
      <c r="D310" s="72"/>
      <c r="E310" s="117"/>
      <c r="F310" s="108" t="s">
        <v>538</v>
      </c>
      <c r="G310" s="118"/>
      <c r="H310" s="75"/>
      <c r="I310" s="76"/>
      <c r="J310" s="119"/>
      <c r="K310" s="75" t="s">
        <v>4204</v>
      </c>
      <c r="L310" s="120"/>
      <c r="M310" s="80"/>
      <c r="N310" s="80"/>
      <c r="O310" s="81"/>
      <c r="P310" s="82"/>
      <c r="Q310" s="82"/>
      <c r="R310" s="92"/>
      <c r="S310" s="92"/>
      <c r="T310" s="92"/>
      <c r="U310" s="92"/>
      <c r="V310" s="52"/>
      <c r="W310" s="52"/>
      <c r="X310" s="52"/>
      <c r="Y310" s="52"/>
      <c r="Z310" s="51"/>
      <c r="AA310" s="77"/>
      <c r="AB310" s="77"/>
      <c r="AC310" s="78"/>
      <c r="AD310" s="85" t="s">
        <v>963</v>
      </c>
      <c r="AE310" s="85">
        <v>99</v>
      </c>
      <c r="AF310" s="85">
        <v>13</v>
      </c>
      <c r="AG310" s="85">
        <v>133</v>
      </c>
      <c r="AH310" s="85">
        <v>6</v>
      </c>
      <c r="AI310" s="85"/>
      <c r="AJ310" s="85" t="s">
        <v>1140</v>
      </c>
      <c r="AK310" s="85"/>
      <c r="AL310" s="85"/>
      <c r="AM310" s="85"/>
      <c r="AN310" s="87">
        <v>43849.848530092589</v>
      </c>
      <c r="AO310" s="88" t="s">
        <v>1393</v>
      </c>
      <c r="AP310" s="85" t="b">
        <v>1</v>
      </c>
      <c r="AQ310" s="85" t="b">
        <v>0</v>
      </c>
      <c r="AR310" s="85" t="b">
        <v>0</v>
      </c>
      <c r="AS310" s="85"/>
      <c r="AT310" s="85">
        <v>0</v>
      </c>
      <c r="AU310" s="85"/>
      <c r="AV310" s="85" t="b">
        <v>0</v>
      </c>
      <c r="AW310" s="85" t="s">
        <v>1488</v>
      </c>
      <c r="AX310" s="88" t="s">
        <v>1607</v>
      </c>
      <c r="AY310" s="85" t="s">
        <v>66</v>
      </c>
      <c r="AZ310" s="2"/>
      <c r="BA310" s="3"/>
      <c r="BB310" s="3"/>
      <c r="BC310" s="3"/>
      <c r="BD310" s="3"/>
    </row>
    <row r="311" spans="1:56" x14ac:dyDescent="0.3">
      <c r="A311" s="70" t="s">
        <v>1848</v>
      </c>
      <c r="B311" s="71"/>
      <c r="C311" s="71"/>
      <c r="D311" s="72"/>
      <c r="E311" s="117"/>
      <c r="F311" s="108" t="s">
        <v>2108</v>
      </c>
      <c r="G311" s="118"/>
      <c r="H311" s="75"/>
      <c r="I311" s="76"/>
      <c r="J311" s="119"/>
      <c r="K311" s="75" t="s">
        <v>4205</v>
      </c>
      <c r="L311" s="120"/>
      <c r="M311" s="80"/>
      <c r="N311" s="80"/>
      <c r="O311" s="81"/>
      <c r="P311" s="82"/>
      <c r="Q311" s="82"/>
      <c r="R311" s="92"/>
      <c r="S311" s="92"/>
      <c r="T311" s="92"/>
      <c r="U311" s="92"/>
      <c r="V311" s="52"/>
      <c r="W311" s="52"/>
      <c r="X311" s="52"/>
      <c r="Y311" s="52"/>
      <c r="Z311" s="51"/>
      <c r="AA311" s="77"/>
      <c r="AB311" s="77"/>
      <c r="AC311" s="78"/>
      <c r="AD311" s="85" t="s">
        <v>3417</v>
      </c>
      <c r="AE311" s="85">
        <v>89</v>
      </c>
      <c r="AF311" s="85">
        <v>7518</v>
      </c>
      <c r="AG311" s="85">
        <v>9662</v>
      </c>
      <c r="AH311" s="85">
        <v>1062</v>
      </c>
      <c r="AI311" s="85"/>
      <c r="AJ311" s="85" t="s">
        <v>3538</v>
      </c>
      <c r="AK311" s="85" t="s">
        <v>1243</v>
      </c>
      <c r="AL311" s="85"/>
      <c r="AM311" s="85"/>
      <c r="AN311" s="87">
        <v>41019.668888888889</v>
      </c>
      <c r="AO311" s="88" t="s">
        <v>3730</v>
      </c>
      <c r="AP311" s="85" t="b">
        <v>1</v>
      </c>
      <c r="AQ311" s="85" t="b">
        <v>0</v>
      </c>
      <c r="AR311" s="85" t="b">
        <v>1</v>
      </c>
      <c r="AS311" s="85"/>
      <c r="AT311" s="85">
        <v>23</v>
      </c>
      <c r="AU311" s="88" t="s">
        <v>1461</v>
      </c>
      <c r="AV311" s="85" t="b">
        <v>0</v>
      </c>
      <c r="AW311" s="85" t="s">
        <v>1488</v>
      </c>
      <c r="AX311" s="88" t="s">
        <v>3891</v>
      </c>
      <c r="AY311" s="85" t="s">
        <v>66</v>
      </c>
      <c r="AZ311" s="2"/>
      <c r="BA311" s="3"/>
      <c r="BB311" s="3"/>
      <c r="BC311" s="3"/>
      <c r="BD311" s="3"/>
    </row>
    <row r="312" spans="1:56" x14ac:dyDescent="0.3">
      <c r="A312" s="70" t="s">
        <v>1849</v>
      </c>
      <c r="B312" s="71"/>
      <c r="C312" s="71"/>
      <c r="D312" s="72"/>
      <c r="E312" s="117"/>
      <c r="F312" s="108" t="s">
        <v>2109</v>
      </c>
      <c r="G312" s="118"/>
      <c r="H312" s="75"/>
      <c r="I312" s="76"/>
      <c r="J312" s="119"/>
      <c r="K312" s="75" t="s">
        <v>4206</v>
      </c>
      <c r="L312" s="120"/>
      <c r="M312" s="80"/>
      <c r="N312" s="80"/>
      <c r="O312" s="81"/>
      <c r="P312" s="82"/>
      <c r="Q312" s="82"/>
      <c r="R312" s="92"/>
      <c r="S312" s="92"/>
      <c r="T312" s="92"/>
      <c r="U312" s="92"/>
      <c r="V312" s="52"/>
      <c r="W312" s="52"/>
      <c r="X312" s="52"/>
      <c r="Y312" s="52"/>
      <c r="Z312" s="51"/>
      <c r="AA312" s="77"/>
      <c r="AB312" s="77"/>
      <c r="AC312" s="78"/>
      <c r="AD312" s="85" t="s">
        <v>3418</v>
      </c>
      <c r="AE312" s="85">
        <v>650</v>
      </c>
      <c r="AF312" s="85">
        <v>1077</v>
      </c>
      <c r="AG312" s="85">
        <v>39510</v>
      </c>
      <c r="AH312" s="85">
        <v>14107</v>
      </c>
      <c r="AI312" s="85"/>
      <c r="AJ312" s="85"/>
      <c r="AK312" s="85"/>
      <c r="AL312" s="85"/>
      <c r="AM312" s="85"/>
      <c r="AN312" s="87">
        <v>41038.206145833334</v>
      </c>
      <c r="AO312" s="88" t="s">
        <v>3731</v>
      </c>
      <c r="AP312" s="85" t="b">
        <v>1</v>
      </c>
      <c r="AQ312" s="85" t="b">
        <v>0</v>
      </c>
      <c r="AR312" s="85" t="b">
        <v>1</v>
      </c>
      <c r="AS312" s="85"/>
      <c r="AT312" s="85">
        <v>2</v>
      </c>
      <c r="AU312" s="88" t="s">
        <v>1461</v>
      </c>
      <c r="AV312" s="85" t="b">
        <v>0</v>
      </c>
      <c r="AW312" s="85" t="s">
        <v>1488</v>
      </c>
      <c r="AX312" s="88" t="s">
        <v>3892</v>
      </c>
      <c r="AY312" s="85" t="s">
        <v>66</v>
      </c>
      <c r="AZ312" s="2"/>
      <c r="BA312" s="3"/>
      <c r="BB312" s="3"/>
      <c r="BC312" s="3"/>
      <c r="BD312" s="3"/>
    </row>
    <row r="313" spans="1:56" x14ac:dyDescent="0.3">
      <c r="A313" s="70" t="s">
        <v>1850</v>
      </c>
      <c r="B313" s="71"/>
      <c r="C313" s="71"/>
      <c r="D313" s="72"/>
      <c r="E313" s="117"/>
      <c r="F313" s="108" t="s">
        <v>2110</v>
      </c>
      <c r="G313" s="118"/>
      <c r="H313" s="75"/>
      <c r="I313" s="76"/>
      <c r="J313" s="119"/>
      <c r="K313" s="75" t="s">
        <v>4207</v>
      </c>
      <c r="L313" s="120"/>
      <c r="M313" s="80"/>
      <c r="N313" s="80"/>
      <c r="O313" s="81"/>
      <c r="P313" s="82"/>
      <c r="Q313" s="82"/>
      <c r="R313" s="92"/>
      <c r="S313" s="92"/>
      <c r="T313" s="92"/>
      <c r="U313" s="92"/>
      <c r="V313" s="52"/>
      <c r="W313" s="52"/>
      <c r="X313" s="52"/>
      <c r="Y313" s="52"/>
      <c r="Z313" s="51"/>
      <c r="AA313" s="77"/>
      <c r="AB313" s="77"/>
      <c r="AC313" s="78"/>
      <c r="AD313" s="85" t="s">
        <v>3419</v>
      </c>
      <c r="AE313" s="85">
        <v>150</v>
      </c>
      <c r="AF313" s="85">
        <v>37</v>
      </c>
      <c r="AG313" s="85">
        <v>1389</v>
      </c>
      <c r="AH313" s="85">
        <v>1781</v>
      </c>
      <c r="AI313" s="85"/>
      <c r="AJ313" s="85" t="s">
        <v>3539</v>
      </c>
      <c r="AK313" s="85"/>
      <c r="AL313" s="85"/>
      <c r="AM313" s="85"/>
      <c r="AN313" s="87">
        <v>43785.677071759259</v>
      </c>
      <c r="AO313" s="85"/>
      <c r="AP313" s="85" t="b">
        <v>1</v>
      </c>
      <c r="AQ313" s="85" t="b">
        <v>0</v>
      </c>
      <c r="AR313" s="85" t="b">
        <v>0</v>
      </c>
      <c r="AS313" s="85"/>
      <c r="AT313" s="85">
        <v>0</v>
      </c>
      <c r="AU313" s="85"/>
      <c r="AV313" s="85" t="b">
        <v>0</v>
      </c>
      <c r="AW313" s="85" t="s">
        <v>1488</v>
      </c>
      <c r="AX313" s="88" t="s">
        <v>3893</v>
      </c>
      <c r="AY313" s="85" t="s">
        <v>66</v>
      </c>
      <c r="AZ313" s="2"/>
      <c r="BA313" s="3"/>
      <c r="BB313" s="3"/>
      <c r="BC313" s="3"/>
      <c r="BD313" s="3"/>
    </row>
    <row r="314" spans="1:56" x14ac:dyDescent="0.3">
      <c r="A314" s="70" t="s">
        <v>1851</v>
      </c>
      <c r="B314" s="71"/>
      <c r="C314" s="71"/>
      <c r="D314" s="72"/>
      <c r="E314" s="117"/>
      <c r="F314" s="108" t="s">
        <v>2111</v>
      </c>
      <c r="G314" s="118"/>
      <c r="H314" s="75"/>
      <c r="I314" s="76"/>
      <c r="J314" s="119"/>
      <c r="K314" s="75" t="s">
        <v>4208</v>
      </c>
      <c r="L314" s="120"/>
      <c r="M314" s="80"/>
      <c r="N314" s="80"/>
      <c r="O314" s="81"/>
      <c r="P314" s="82"/>
      <c r="Q314" s="82"/>
      <c r="R314" s="92"/>
      <c r="S314" s="92"/>
      <c r="T314" s="92"/>
      <c r="U314" s="92"/>
      <c r="V314" s="52"/>
      <c r="W314" s="52"/>
      <c r="X314" s="52"/>
      <c r="Y314" s="52"/>
      <c r="Z314" s="51"/>
      <c r="AA314" s="77"/>
      <c r="AB314" s="77"/>
      <c r="AC314" s="78"/>
      <c r="AD314" s="85" t="s">
        <v>3420</v>
      </c>
      <c r="AE314" s="85">
        <v>1924</v>
      </c>
      <c r="AF314" s="85">
        <v>900</v>
      </c>
      <c r="AG314" s="85">
        <v>1848</v>
      </c>
      <c r="AH314" s="85">
        <v>1919</v>
      </c>
      <c r="AI314" s="85"/>
      <c r="AJ314" s="85" t="s">
        <v>3540</v>
      </c>
      <c r="AK314" s="85" t="s">
        <v>1202</v>
      </c>
      <c r="AL314" s="85"/>
      <c r="AM314" s="85"/>
      <c r="AN314" s="87">
        <v>40915.058113425926</v>
      </c>
      <c r="AO314" s="88" t="s">
        <v>3732</v>
      </c>
      <c r="AP314" s="85" t="b">
        <v>1</v>
      </c>
      <c r="AQ314" s="85" t="b">
        <v>0</v>
      </c>
      <c r="AR314" s="85" t="b">
        <v>1</v>
      </c>
      <c r="AS314" s="85"/>
      <c r="AT314" s="85">
        <v>0</v>
      </c>
      <c r="AU314" s="88" t="s">
        <v>1461</v>
      </c>
      <c r="AV314" s="85" t="b">
        <v>0</v>
      </c>
      <c r="AW314" s="85" t="s">
        <v>1488</v>
      </c>
      <c r="AX314" s="88" t="s">
        <v>3894</v>
      </c>
      <c r="AY314" s="85" t="s">
        <v>66</v>
      </c>
      <c r="AZ314" s="2"/>
      <c r="BA314" s="3"/>
      <c r="BB314" s="3"/>
      <c r="BC314" s="3"/>
      <c r="BD314" s="3"/>
    </row>
    <row r="315" spans="1:56" x14ac:dyDescent="0.3">
      <c r="A315" s="70" t="s">
        <v>220</v>
      </c>
      <c r="B315" s="71"/>
      <c r="C315" s="71"/>
      <c r="D315" s="72"/>
      <c r="E315" s="117"/>
      <c r="F315" s="108" t="s">
        <v>449</v>
      </c>
      <c r="G315" s="118"/>
      <c r="H315" s="75"/>
      <c r="I315" s="76"/>
      <c r="J315" s="119"/>
      <c r="K315" s="75" t="s">
        <v>4209</v>
      </c>
      <c r="L315" s="120"/>
      <c r="M315" s="80"/>
      <c r="N315" s="80"/>
      <c r="O315" s="81"/>
      <c r="P315" s="82"/>
      <c r="Q315" s="82"/>
      <c r="R315" s="92"/>
      <c r="S315" s="92"/>
      <c r="T315" s="92"/>
      <c r="U315" s="92"/>
      <c r="V315" s="52"/>
      <c r="W315" s="52"/>
      <c r="X315" s="52"/>
      <c r="Y315" s="52"/>
      <c r="Z315" s="51"/>
      <c r="AA315" s="77"/>
      <c r="AB315" s="77"/>
      <c r="AC315" s="78"/>
      <c r="AD315" s="85" t="s">
        <v>853</v>
      </c>
      <c r="AE315" s="85">
        <v>128</v>
      </c>
      <c r="AF315" s="85">
        <v>53</v>
      </c>
      <c r="AG315" s="85">
        <v>1370</v>
      </c>
      <c r="AH315" s="85">
        <v>4175</v>
      </c>
      <c r="AI315" s="85"/>
      <c r="AJ315" s="85" t="s">
        <v>1049</v>
      </c>
      <c r="AK315" s="85"/>
      <c r="AL315" s="85"/>
      <c r="AM315" s="85"/>
      <c r="AN315" s="87">
        <v>43736.637511574074</v>
      </c>
      <c r="AO315" s="88" t="s">
        <v>1301</v>
      </c>
      <c r="AP315" s="85" t="b">
        <v>1</v>
      </c>
      <c r="AQ315" s="85" t="b">
        <v>0</v>
      </c>
      <c r="AR315" s="85" t="b">
        <v>1</v>
      </c>
      <c r="AS315" s="85"/>
      <c r="AT315" s="85">
        <v>0</v>
      </c>
      <c r="AU315" s="85"/>
      <c r="AV315" s="85" t="b">
        <v>0</v>
      </c>
      <c r="AW315" s="85" t="s">
        <v>1488</v>
      </c>
      <c r="AX315" s="88" t="s">
        <v>1497</v>
      </c>
      <c r="AY315" s="85" t="s">
        <v>66</v>
      </c>
      <c r="AZ315" s="2"/>
      <c r="BA315" s="3"/>
      <c r="BB315" s="3"/>
      <c r="BC315" s="3"/>
      <c r="BD315" s="3"/>
    </row>
    <row r="316" spans="1:56" x14ac:dyDescent="0.3">
      <c r="A316" s="70" t="s">
        <v>1853</v>
      </c>
      <c r="B316" s="71"/>
      <c r="C316" s="71"/>
      <c r="D316" s="72"/>
      <c r="E316" s="117"/>
      <c r="F316" s="108" t="s">
        <v>2113</v>
      </c>
      <c r="G316" s="118"/>
      <c r="H316" s="75"/>
      <c r="I316" s="76"/>
      <c r="J316" s="119"/>
      <c r="K316" s="75" t="s">
        <v>4210</v>
      </c>
      <c r="L316" s="120"/>
      <c r="M316" s="80"/>
      <c r="N316" s="80"/>
      <c r="O316" s="81"/>
      <c r="P316" s="82"/>
      <c r="Q316" s="82"/>
      <c r="R316" s="92"/>
      <c r="S316" s="92"/>
      <c r="T316" s="92"/>
      <c r="U316" s="92"/>
      <c r="V316" s="52"/>
      <c r="W316" s="52"/>
      <c r="X316" s="52"/>
      <c r="Y316" s="52"/>
      <c r="Z316" s="51"/>
      <c r="AA316" s="77"/>
      <c r="AB316" s="77"/>
      <c r="AC316" s="78"/>
      <c r="AD316" s="85" t="s">
        <v>3421</v>
      </c>
      <c r="AE316" s="85">
        <v>314</v>
      </c>
      <c r="AF316" s="85">
        <v>27</v>
      </c>
      <c r="AG316" s="85">
        <v>66</v>
      </c>
      <c r="AH316" s="85">
        <v>818</v>
      </c>
      <c r="AI316" s="85"/>
      <c r="AJ316" s="85" t="s">
        <v>3541</v>
      </c>
      <c r="AK316" s="85" t="s">
        <v>1227</v>
      </c>
      <c r="AL316" s="85"/>
      <c r="AM316" s="85"/>
      <c r="AN316" s="87">
        <v>42958.488310185188</v>
      </c>
      <c r="AO316" s="88" t="s">
        <v>3733</v>
      </c>
      <c r="AP316" s="85" t="b">
        <v>1</v>
      </c>
      <c r="AQ316" s="85" t="b">
        <v>0</v>
      </c>
      <c r="AR316" s="85" t="b">
        <v>0</v>
      </c>
      <c r="AS316" s="85"/>
      <c r="AT316" s="85">
        <v>0</v>
      </c>
      <c r="AU316" s="85"/>
      <c r="AV316" s="85" t="b">
        <v>0</v>
      </c>
      <c r="AW316" s="85" t="s">
        <v>1488</v>
      </c>
      <c r="AX316" s="88" t="s">
        <v>3895</v>
      </c>
      <c r="AY316" s="85" t="s">
        <v>66</v>
      </c>
      <c r="AZ316" s="2"/>
      <c r="BA316" s="3"/>
      <c r="BB316" s="3"/>
      <c r="BC316" s="3"/>
      <c r="BD316" s="3"/>
    </row>
    <row r="317" spans="1:56" x14ac:dyDescent="0.3">
      <c r="A317" s="70" t="s">
        <v>371</v>
      </c>
      <c r="B317" s="71"/>
      <c r="C317" s="71"/>
      <c r="D317" s="72"/>
      <c r="E317" s="117"/>
      <c r="F317" s="108" t="s">
        <v>594</v>
      </c>
      <c r="G317" s="118"/>
      <c r="H317" s="75"/>
      <c r="I317" s="76"/>
      <c r="J317" s="119"/>
      <c r="K317" s="75" t="s">
        <v>4211</v>
      </c>
      <c r="L317" s="120"/>
      <c r="M317" s="80"/>
      <c r="N317" s="80"/>
      <c r="O317" s="81"/>
      <c r="P317" s="82"/>
      <c r="Q317" s="82"/>
      <c r="R317" s="92"/>
      <c r="S317" s="92"/>
      <c r="T317" s="92"/>
      <c r="U317" s="92"/>
      <c r="V317" s="52"/>
      <c r="W317" s="52"/>
      <c r="X317" s="52"/>
      <c r="Y317" s="52"/>
      <c r="Z317" s="51"/>
      <c r="AA317" s="77"/>
      <c r="AB317" s="77"/>
      <c r="AC317" s="78"/>
      <c r="AD317" s="85" t="s">
        <v>857</v>
      </c>
      <c r="AE317" s="85">
        <v>2479</v>
      </c>
      <c r="AF317" s="85">
        <v>2895</v>
      </c>
      <c r="AG317" s="85">
        <v>163394</v>
      </c>
      <c r="AH317" s="85">
        <v>9599</v>
      </c>
      <c r="AI317" s="85"/>
      <c r="AJ317" s="85" t="s">
        <v>1052</v>
      </c>
      <c r="AK317" s="85" t="s">
        <v>1202</v>
      </c>
      <c r="AL317" s="85"/>
      <c r="AM317" s="85"/>
      <c r="AN317" s="87">
        <v>42674.072511574072</v>
      </c>
      <c r="AO317" s="85"/>
      <c r="AP317" s="85" t="b">
        <v>1</v>
      </c>
      <c r="AQ317" s="85" t="b">
        <v>0</v>
      </c>
      <c r="AR317" s="85" t="b">
        <v>0</v>
      </c>
      <c r="AS317" s="85"/>
      <c r="AT317" s="85">
        <v>5</v>
      </c>
      <c r="AU317" s="85"/>
      <c r="AV317" s="85" t="b">
        <v>0</v>
      </c>
      <c r="AW317" s="85" t="s">
        <v>1488</v>
      </c>
      <c r="AX317" s="88" t="s">
        <v>1500</v>
      </c>
      <c r="AY317" s="85" t="s">
        <v>66</v>
      </c>
      <c r="AZ317" s="2"/>
      <c r="BA317" s="3"/>
      <c r="BB317" s="3"/>
      <c r="BC317" s="3"/>
      <c r="BD317" s="3"/>
    </row>
    <row r="318" spans="1:56" x14ac:dyDescent="0.3">
      <c r="A318" s="70" t="s">
        <v>1854</v>
      </c>
      <c r="B318" s="71"/>
      <c r="C318" s="71"/>
      <c r="D318" s="72"/>
      <c r="E318" s="117"/>
      <c r="F318" s="108" t="s">
        <v>2114</v>
      </c>
      <c r="G318" s="118"/>
      <c r="H318" s="75"/>
      <c r="I318" s="76"/>
      <c r="J318" s="119"/>
      <c r="K318" s="75" t="s">
        <v>4212</v>
      </c>
      <c r="L318" s="120"/>
      <c r="M318" s="80"/>
      <c r="N318" s="80"/>
      <c r="O318" s="81"/>
      <c r="P318" s="82"/>
      <c r="Q318" s="82"/>
      <c r="R318" s="92"/>
      <c r="S318" s="92"/>
      <c r="T318" s="92"/>
      <c r="U318" s="92"/>
      <c r="V318" s="52"/>
      <c r="W318" s="52"/>
      <c r="X318" s="52"/>
      <c r="Y318" s="52"/>
      <c r="Z318" s="51"/>
      <c r="AA318" s="77"/>
      <c r="AB318" s="77"/>
      <c r="AC318" s="78"/>
      <c r="AD318" s="85" t="s">
        <v>3422</v>
      </c>
      <c r="AE318" s="85">
        <v>117</v>
      </c>
      <c r="AF318" s="85">
        <v>167</v>
      </c>
      <c r="AG318" s="85">
        <v>4203</v>
      </c>
      <c r="AH318" s="85">
        <v>2580</v>
      </c>
      <c r="AI318" s="85"/>
      <c r="AJ318" s="85" t="s">
        <v>3542</v>
      </c>
      <c r="AK318" s="85" t="s">
        <v>805</v>
      </c>
      <c r="AL318" s="85"/>
      <c r="AM318" s="85"/>
      <c r="AN318" s="87">
        <v>40022.603750000002</v>
      </c>
      <c r="AO318" s="88" t="s">
        <v>3734</v>
      </c>
      <c r="AP318" s="85" t="b">
        <v>0</v>
      </c>
      <c r="AQ318" s="85" t="b">
        <v>0</v>
      </c>
      <c r="AR318" s="85" t="b">
        <v>1</v>
      </c>
      <c r="AS318" s="85"/>
      <c r="AT318" s="85">
        <v>1</v>
      </c>
      <c r="AU318" s="88" t="s">
        <v>1467</v>
      </c>
      <c r="AV318" s="85" t="b">
        <v>0</v>
      </c>
      <c r="AW318" s="85" t="s">
        <v>1488</v>
      </c>
      <c r="AX318" s="88" t="s">
        <v>3896</v>
      </c>
      <c r="AY318" s="85" t="s">
        <v>66</v>
      </c>
      <c r="AZ318" s="2"/>
      <c r="BA318" s="3"/>
      <c r="BB318" s="3"/>
      <c r="BC318" s="3"/>
      <c r="BD318" s="3"/>
    </row>
    <row r="319" spans="1:56" x14ac:dyDescent="0.3">
      <c r="A319" s="70" t="s">
        <v>273</v>
      </c>
      <c r="B319" s="71"/>
      <c r="C319" s="71"/>
      <c r="D319" s="72"/>
      <c r="E319" s="117"/>
      <c r="F319" s="108" t="s">
        <v>501</v>
      </c>
      <c r="G319" s="118"/>
      <c r="H319" s="75"/>
      <c r="I319" s="76"/>
      <c r="J319" s="119"/>
      <c r="K319" s="75" t="s">
        <v>4213</v>
      </c>
      <c r="L319" s="120"/>
      <c r="M319" s="80"/>
      <c r="N319" s="80"/>
      <c r="O319" s="81"/>
      <c r="P319" s="82"/>
      <c r="Q319" s="82"/>
      <c r="R319" s="92"/>
      <c r="S319" s="92"/>
      <c r="T319" s="92"/>
      <c r="U319" s="92"/>
      <c r="V319" s="52"/>
      <c r="W319" s="52"/>
      <c r="X319" s="52"/>
      <c r="Y319" s="52"/>
      <c r="Z319" s="51"/>
      <c r="AA319" s="77"/>
      <c r="AB319" s="77"/>
      <c r="AC319" s="78"/>
      <c r="AD319" s="85" t="s">
        <v>922</v>
      </c>
      <c r="AE319" s="85">
        <v>37</v>
      </c>
      <c r="AF319" s="85">
        <v>772</v>
      </c>
      <c r="AG319" s="85">
        <v>49020</v>
      </c>
      <c r="AH319" s="85">
        <v>12292</v>
      </c>
      <c r="AI319" s="85"/>
      <c r="AJ319" s="85"/>
      <c r="AK319" s="85"/>
      <c r="AL319" s="85"/>
      <c r="AM319" s="85"/>
      <c r="AN319" s="87">
        <v>42917.809976851851</v>
      </c>
      <c r="AO319" s="88" t="s">
        <v>1355</v>
      </c>
      <c r="AP319" s="85" t="b">
        <v>1</v>
      </c>
      <c r="AQ319" s="85" t="b">
        <v>0</v>
      </c>
      <c r="AR319" s="85" t="b">
        <v>0</v>
      </c>
      <c r="AS319" s="85"/>
      <c r="AT319" s="85">
        <v>0</v>
      </c>
      <c r="AU319" s="85"/>
      <c r="AV319" s="85" t="b">
        <v>0</v>
      </c>
      <c r="AW319" s="85" t="s">
        <v>1488</v>
      </c>
      <c r="AX319" s="88" t="s">
        <v>1563</v>
      </c>
      <c r="AY319" s="85" t="s">
        <v>66</v>
      </c>
      <c r="AZ319" s="2"/>
      <c r="BA319" s="3"/>
      <c r="BB319" s="3"/>
      <c r="BC319" s="3"/>
      <c r="BD319" s="3"/>
    </row>
    <row r="320" spans="1:56" x14ac:dyDescent="0.3">
      <c r="A320" s="70" t="s">
        <v>1855</v>
      </c>
      <c r="B320" s="71"/>
      <c r="C320" s="71"/>
      <c r="D320" s="72"/>
      <c r="E320" s="117"/>
      <c r="F320" s="108" t="s">
        <v>2115</v>
      </c>
      <c r="G320" s="118"/>
      <c r="H320" s="75"/>
      <c r="I320" s="76"/>
      <c r="J320" s="119"/>
      <c r="K320" s="75" t="s">
        <v>4214</v>
      </c>
      <c r="L320" s="120"/>
      <c r="M320" s="80"/>
      <c r="N320" s="80"/>
      <c r="O320" s="81"/>
      <c r="P320" s="82"/>
      <c r="Q320" s="82"/>
      <c r="R320" s="92"/>
      <c r="S320" s="92"/>
      <c r="T320" s="92"/>
      <c r="U320" s="92"/>
      <c r="V320" s="52"/>
      <c r="W320" s="52"/>
      <c r="X320" s="52"/>
      <c r="Y320" s="52"/>
      <c r="Z320" s="51"/>
      <c r="AA320" s="77"/>
      <c r="AB320" s="77"/>
      <c r="AC320" s="78"/>
      <c r="AD320" s="85" t="s">
        <v>3423</v>
      </c>
      <c r="AE320" s="85">
        <v>423</v>
      </c>
      <c r="AF320" s="85">
        <v>534</v>
      </c>
      <c r="AG320" s="85">
        <v>11137</v>
      </c>
      <c r="AH320" s="85">
        <v>700</v>
      </c>
      <c r="AI320" s="85"/>
      <c r="AJ320" s="85" t="s">
        <v>3543</v>
      </c>
      <c r="AK320" s="85" t="s">
        <v>3591</v>
      </c>
      <c r="AL320" s="85"/>
      <c r="AM320" s="85"/>
      <c r="AN320" s="87">
        <v>40767.20890046296</v>
      </c>
      <c r="AO320" s="88" t="s">
        <v>3735</v>
      </c>
      <c r="AP320" s="85" t="b">
        <v>0</v>
      </c>
      <c r="AQ320" s="85" t="b">
        <v>0</v>
      </c>
      <c r="AR320" s="85" t="b">
        <v>1</v>
      </c>
      <c r="AS320" s="85"/>
      <c r="AT320" s="85">
        <v>1</v>
      </c>
      <c r="AU320" s="88" t="s">
        <v>1461</v>
      </c>
      <c r="AV320" s="85" t="b">
        <v>0</v>
      </c>
      <c r="AW320" s="85" t="s">
        <v>1488</v>
      </c>
      <c r="AX320" s="88" t="s">
        <v>3897</v>
      </c>
      <c r="AY320" s="85" t="s">
        <v>66</v>
      </c>
      <c r="AZ320" s="2"/>
      <c r="BA320" s="3"/>
      <c r="BB320" s="3"/>
      <c r="BC320" s="3"/>
      <c r="BD320" s="3"/>
    </row>
    <row r="321" spans="1:56" x14ac:dyDescent="0.3">
      <c r="A321" s="70" t="s">
        <v>1856</v>
      </c>
      <c r="B321" s="71"/>
      <c r="C321" s="71"/>
      <c r="D321" s="72"/>
      <c r="E321" s="117"/>
      <c r="F321" s="108" t="s">
        <v>2116</v>
      </c>
      <c r="G321" s="118"/>
      <c r="H321" s="75"/>
      <c r="I321" s="76"/>
      <c r="J321" s="119"/>
      <c r="K321" s="75" t="s">
        <v>4215</v>
      </c>
      <c r="L321" s="120"/>
      <c r="M321" s="80"/>
      <c r="N321" s="80"/>
      <c r="O321" s="81"/>
      <c r="P321" s="82"/>
      <c r="Q321" s="82"/>
      <c r="R321" s="92"/>
      <c r="S321" s="92"/>
      <c r="T321" s="92"/>
      <c r="U321" s="92"/>
      <c r="V321" s="52"/>
      <c r="W321" s="52"/>
      <c r="X321" s="52"/>
      <c r="Y321" s="52"/>
      <c r="Z321" s="51"/>
      <c r="AA321" s="77"/>
      <c r="AB321" s="77"/>
      <c r="AC321" s="78"/>
      <c r="AD321" s="85" t="s">
        <v>3424</v>
      </c>
      <c r="AE321" s="85">
        <v>7</v>
      </c>
      <c r="AF321" s="85">
        <v>14</v>
      </c>
      <c r="AG321" s="85">
        <v>78</v>
      </c>
      <c r="AH321" s="85">
        <v>15</v>
      </c>
      <c r="AI321" s="85"/>
      <c r="AJ321" s="85" t="s">
        <v>3544</v>
      </c>
      <c r="AK321" s="85" t="s">
        <v>3592</v>
      </c>
      <c r="AL321" s="85"/>
      <c r="AM321" s="85"/>
      <c r="AN321" s="87">
        <v>43534.869513888887</v>
      </c>
      <c r="AO321" s="85"/>
      <c r="AP321" s="85" t="b">
        <v>1</v>
      </c>
      <c r="AQ321" s="85" t="b">
        <v>0</v>
      </c>
      <c r="AR321" s="85" t="b">
        <v>0</v>
      </c>
      <c r="AS321" s="85"/>
      <c r="AT321" s="85">
        <v>0</v>
      </c>
      <c r="AU321" s="85"/>
      <c r="AV321" s="85" t="b">
        <v>0</v>
      </c>
      <c r="AW321" s="85" t="s">
        <v>1488</v>
      </c>
      <c r="AX321" s="88" t="s">
        <v>3898</v>
      </c>
      <c r="AY321" s="85" t="s">
        <v>66</v>
      </c>
      <c r="AZ321" s="2"/>
      <c r="BA321" s="3"/>
      <c r="BB321" s="3"/>
      <c r="BC321" s="3"/>
      <c r="BD321" s="3"/>
    </row>
    <row r="322" spans="1:56" x14ac:dyDescent="0.3">
      <c r="A322" s="70" t="s">
        <v>349</v>
      </c>
      <c r="B322" s="71"/>
      <c r="C322" s="71"/>
      <c r="D322" s="72"/>
      <c r="E322" s="117"/>
      <c r="F322" s="108" t="s">
        <v>574</v>
      </c>
      <c r="G322" s="118"/>
      <c r="H322" s="75"/>
      <c r="I322" s="76"/>
      <c r="J322" s="119"/>
      <c r="K322" s="75" t="s">
        <v>4216</v>
      </c>
      <c r="L322" s="120"/>
      <c r="M322" s="80"/>
      <c r="N322" s="80"/>
      <c r="O322" s="81"/>
      <c r="P322" s="82"/>
      <c r="Q322" s="82"/>
      <c r="R322" s="92"/>
      <c r="S322" s="92"/>
      <c r="T322" s="92"/>
      <c r="U322" s="92"/>
      <c r="V322" s="52"/>
      <c r="W322" s="52"/>
      <c r="X322" s="52"/>
      <c r="Y322" s="52"/>
      <c r="Z322" s="51"/>
      <c r="AA322" s="77"/>
      <c r="AB322" s="77"/>
      <c r="AC322" s="78"/>
      <c r="AD322" s="85" t="s">
        <v>997</v>
      </c>
      <c r="AE322" s="85">
        <v>389</v>
      </c>
      <c r="AF322" s="85">
        <v>113</v>
      </c>
      <c r="AG322" s="85">
        <v>6936</v>
      </c>
      <c r="AH322" s="85">
        <v>1943</v>
      </c>
      <c r="AI322" s="85"/>
      <c r="AJ322" s="85" t="s">
        <v>1165</v>
      </c>
      <c r="AK322" s="85"/>
      <c r="AL322" s="85"/>
      <c r="AM322" s="85"/>
      <c r="AN322" s="87">
        <v>43801.849398148152</v>
      </c>
      <c r="AO322" s="88" t="s">
        <v>1422</v>
      </c>
      <c r="AP322" s="85" t="b">
        <v>1</v>
      </c>
      <c r="AQ322" s="85" t="b">
        <v>0</v>
      </c>
      <c r="AR322" s="85" t="b">
        <v>0</v>
      </c>
      <c r="AS322" s="85"/>
      <c r="AT322" s="85">
        <v>0</v>
      </c>
      <c r="AU322" s="85"/>
      <c r="AV322" s="85" t="b">
        <v>0</v>
      </c>
      <c r="AW322" s="85" t="s">
        <v>1488</v>
      </c>
      <c r="AX322" s="88" t="s">
        <v>1641</v>
      </c>
      <c r="AY322" s="85" t="s">
        <v>66</v>
      </c>
      <c r="AZ322" s="2"/>
      <c r="BA322" s="3"/>
      <c r="BB322" s="3"/>
      <c r="BC322" s="3"/>
      <c r="BD322" s="3"/>
    </row>
    <row r="323" spans="1:56" x14ac:dyDescent="0.3">
      <c r="A323" s="70" t="s">
        <v>1857</v>
      </c>
      <c r="B323" s="71"/>
      <c r="C323" s="71"/>
      <c r="D323" s="72"/>
      <c r="E323" s="117"/>
      <c r="F323" s="108" t="s">
        <v>2117</v>
      </c>
      <c r="G323" s="118"/>
      <c r="H323" s="75"/>
      <c r="I323" s="76"/>
      <c r="J323" s="119"/>
      <c r="K323" s="75" t="s">
        <v>4217</v>
      </c>
      <c r="L323" s="120"/>
      <c r="M323" s="80"/>
      <c r="N323" s="80"/>
      <c r="O323" s="81"/>
      <c r="P323" s="82"/>
      <c r="Q323" s="82"/>
      <c r="R323" s="92"/>
      <c r="S323" s="92"/>
      <c r="T323" s="92"/>
      <c r="U323" s="92"/>
      <c r="V323" s="52"/>
      <c r="W323" s="52"/>
      <c r="X323" s="52"/>
      <c r="Y323" s="52"/>
      <c r="Z323" s="51"/>
      <c r="AA323" s="77"/>
      <c r="AB323" s="77"/>
      <c r="AC323" s="78"/>
      <c r="AD323" s="85" t="s">
        <v>3425</v>
      </c>
      <c r="AE323" s="85">
        <v>459</v>
      </c>
      <c r="AF323" s="85">
        <v>453</v>
      </c>
      <c r="AG323" s="85">
        <v>12960</v>
      </c>
      <c r="AH323" s="85">
        <v>407</v>
      </c>
      <c r="AI323" s="85"/>
      <c r="AJ323" s="85" t="s">
        <v>3545</v>
      </c>
      <c r="AK323" s="85"/>
      <c r="AL323" s="85"/>
      <c r="AM323" s="85"/>
      <c r="AN323" s="87">
        <v>40651.492581018516</v>
      </c>
      <c r="AO323" s="88" t="s">
        <v>3736</v>
      </c>
      <c r="AP323" s="85" t="b">
        <v>0</v>
      </c>
      <c r="AQ323" s="85" t="b">
        <v>0</v>
      </c>
      <c r="AR323" s="85" t="b">
        <v>0</v>
      </c>
      <c r="AS323" s="85"/>
      <c r="AT323" s="85">
        <v>1</v>
      </c>
      <c r="AU323" s="88" t="s">
        <v>1461</v>
      </c>
      <c r="AV323" s="85" t="b">
        <v>0</v>
      </c>
      <c r="AW323" s="85" t="s">
        <v>1488</v>
      </c>
      <c r="AX323" s="88" t="s">
        <v>3899</v>
      </c>
      <c r="AY323" s="85" t="s">
        <v>66</v>
      </c>
      <c r="AZ323" s="2"/>
      <c r="BA323" s="3"/>
      <c r="BB323" s="3"/>
      <c r="BC323" s="3"/>
      <c r="BD323" s="3"/>
    </row>
    <row r="324" spans="1:56" x14ac:dyDescent="0.3">
      <c r="A324" s="70" t="s">
        <v>1858</v>
      </c>
      <c r="B324" s="71"/>
      <c r="C324" s="71"/>
      <c r="D324" s="72"/>
      <c r="E324" s="117"/>
      <c r="F324" s="108" t="s">
        <v>2118</v>
      </c>
      <c r="G324" s="118"/>
      <c r="H324" s="75"/>
      <c r="I324" s="76"/>
      <c r="J324" s="119"/>
      <c r="K324" s="75" t="s">
        <v>4218</v>
      </c>
      <c r="L324" s="120"/>
      <c r="M324" s="80"/>
      <c r="N324" s="80"/>
      <c r="O324" s="81"/>
      <c r="P324" s="82"/>
      <c r="Q324" s="82"/>
      <c r="R324" s="92"/>
      <c r="S324" s="92"/>
      <c r="T324" s="92"/>
      <c r="U324" s="92"/>
      <c r="V324" s="52"/>
      <c r="W324" s="52"/>
      <c r="X324" s="52"/>
      <c r="Y324" s="52"/>
      <c r="Z324" s="51"/>
      <c r="AA324" s="77"/>
      <c r="AB324" s="77"/>
      <c r="AC324" s="78"/>
      <c r="AD324" s="85" t="s">
        <v>3426</v>
      </c>
      <c r="AE324" s="85">
        <v>109</v>
      </c>
      <c r="AF324" s="85">
        <v>203</v>
      </c>
      <c r="AG324" s="85">
        <v>6099</v>
      </c>
      <c r="AH324" s="85">
        <v>1276</v>
      </c>
      <c r="AI324" s="85"/>
      <c r="AJ324" s="85" t="s">
        <v>3546</v>
      </c>
      <c r="AK324" s="85" t="s">
        <v>806</v>
      </c>
      <c r="AL324" s="85"/>
      <c r="AM324" s="85"/>
      <c r="AN324" s="87">
        <v>42153.449930555558</v>
      </c>
      <c r="AO324" s="88" t="s">
        <v>3737</v>
      </c>
      <c r="AP324" s="85" t="b">
        <v>1</v>
      </c>
      <c r="AQ324" s="85" t="b">
        <v>0</v>
      </c>
      <c r="AR324" s="85" t="b">
        <v>0</v>
      </c>
      <c r="AS324" s="85"/>
      <c r="AT324" s="85">
        <v>0</v>
      </c>
      <c r="AU324" s="88" t="s">
        <v>1461</v>
      </c>
      <c r="AV324" s="85" t="b">
        <v>0</v>
      </c>
      <c r="AW324" s="85" t="s">
        <v>1488</v>
      </c>
      <c r="AX324" s="88" t="s">
        <v>3900</v>
      </c>
      <c r="AY324" s="85" t="s">
        <v>66</v>
      </c>
      <c r="AZ324" s="2"/>
      <c r="BA324" s="3"/>
      <c r="BB324" s="3"/>
      <c r="BC324" s="3"/>
      <c r="BD324" s="3"/>
    </row>
    <row r="325" spans="1:56" x14ac:dyDescent="0.3">
      <c r="A325" s="70" t="s">
        <v>296</v>
      </c>
      <c r="B325" s="71"/>
      <c r="C325" s="71"/>
      <c r="D325" s="72"/>
      <c r="E325" s="117"/>
      <c r="F325" s="108" t="s">
        <v>524</v>
      </c>
      <c r="G325" s="118"/>
      <c r="H325" s="75"/>
      <c r="I325" s="76"/>
      <c r="J325" s="119"/>
      <c r="K325" s="75" t="s">
        <v>4219</v>
      </c>
      <c r="L325" s="120"/>
      <c r="M325" s="80"/>
      <c r="N325" s="80"/>
      <c r="O325" s="81"/>
      <c r="P325" s="82"/>
      <c r="Q325" s="82"/>
      <c r="R325" s="92"/>
      <c r="S325" s="92"/>
      <c r="T325" s="92"/>
      <c r="U325" s="92"/>
      <c r="V325" s="52"/>
      <c r="W325" s="52"/>
      <c r="X325" s="52"/>
      <c r="Y325" s="52"/>
      <c r="Z325" s="51"/>
      <c r="AA325" s="77"/>
      <c r="AB325" s="77"/>
      <c r="AC325" s="78"/>
      <c r="AD325" s="85" t="s">
        <v>949</v>
      </c>
      <c r="AE325" s="85">
        <v>101</v>
      </c>
      <c r="AF325" s="85">
        <v>35</v>
      </c>
      <c r="AG325" s="85">
        <v>2434</v>
      </c>
      <c r="AH325" s="85">
        <v>24</v>
      </c>
      <c r="AI325" s="85"/>
      <c r="AJ325" s="85" t="s">
        <v>1127</v>
      </c>
      <c r="AK325" s="85"/>
      <c r="AL325" s="85"/>
      <c r="AM325" s="85"/>
      <c r="AN325" s="87">
        <v>43529.292928240742</v>
      </c>
      <c r="AO325" s="85"/>
      <c r="AP325" s="85" t="b">
        <v>1</v>
      </c>
      <c r="AQ325" s="85" t="b">
        <v>0</v>
      </c>
      <c r="AR325" s="85" t="b">
        <v>0</v>
      </c>
      <c r="AS325" s="85"/>
      <c r="AT325" s="85">
        <v>0</v>
      </c>
      <c r="AU325" s="85"/>
      <c r="AV325" s="85" t="b">
        <v>0</v>
      </c>
      <c r="AW325" s="85" t="s">
        <v>1488</v>
      </c>
      <c r="AX325" s="88" t="s">
        <v>1589</v>
      </c>
      <c r="AY325" s="85" t="s">
        <v>66</v>
      </c>
      <c r="AZ325" s="2"/>
      <c r="BA325" s="3"/>
      <c r="BB325" s="3"/>
      <c r="BC325" s="3"/>
      <c r="BD325" s="3"/>
    </row>
    <row r="326" spans="1:56" x14ac:dyDescent="0.3">
      <c r="A326" s="70" t="s">
        <v>234</v>
      </c>
      <c r="B326" s="71"/>
      <c r="C326" s="71"/>
      <c r="D326" s="72"/>
      <c r="E326" s="117"/>
      <c r="F326" s="108" t="s">
        <v>463</v>
      </c>
      <c r="G326" s="118"/>
      <c r="H326" s="75"/>
      <c r="I326" s="76"/>
      <c r="J326" s="119"/>
      <c r="K326" s="75" t="s">
        <v>4220</v>
      </c>
      <c r="L326" s="120"/>
      <c r="M326" s="80"/>
      <c r="N326" s="80"/>
      <c r="O326" s="81"/>
      <c r="P326" s="82"/>
      <c r="Q326" s="82"/>
      <c r="R326" s="92"/>
      <c r="S326" s="92"/>
      <c r="T326" s="92"/>
      <c r="U326" s="92"/>
      <c r="V326" s="52"/>
      <c r="W326" s="52"/>
      <c r="X326" s="52"/>
      <c r="Y326" s="52"/>
      <c r="Z326" s="51"/>
      <c r="AA326" s="77"/>
      <c r="AB326" s="77"/>
      <c r="AC326" s="78"/>
      <c r="AD326" s="85" t="s">
        <v>876</v>
      </c>
      <c r="AE326" s="85">
        <v>513</v>
      </c>
      <c r="AF326" s="85">
        <v>1655</v>
      </c>
      <c r="AG326" s="85">
        <v>85429</v>
      </c>
      <c r="AH326" s="85">
        <v>105864</v>
      </c>
      <c r="AI326" s="85"/>
      <c r="AJ326" s="85" t="s">
        <v>1066</v>
      </c>
      <c r="AK326" s="85" t="s">
        <v>1203</v>
      </c>
      <c r="AL326" s="85"/>
      <c r="AM326" s="85"/>
      <c r="AN326" s="87">
        <v>43453.879305555558</v>
      </c>
      <c r="AO326" s="88" t="s">
        <v>1315</v>
      </c>
      <c r="AP326" s="85" t="b">
        <v>1</v>
      </c>
      <c r="AQ326" s="85" t="b">
        <v>0</v>
      </c>
      <c r="AR326" s="85" t="b">
        <v>0</v>
      </c>
      <c r="AS326" s="85"/>
      <c r="AT326" s="85">
        <v>0</v>
      </c>
      <c r="AU326" s="85"/>
      <c r="AV326" s="85" t="b">
        <v>0</v>
      </c>
      <c r="AW326" s="85" t="s">
        <v>1488</v>
      </c>
      <c r="AX326" s="88" t="s">
        <v>1515</v>
      </c>
      <c r="AY326" s="85" t="s">
        <v>66</v>
      </c>
      <c r="AZ326" s="2"/>
      <c r="BA326" s="3"/>
      <c r="BB326" s="3"/>
      <c r="BC326" s="3"/>
      <c r="BD326" s="3"/>
    </row>
    <row r="327" spans="1:56" x14ac:dyDescent="0.3">
      <c r="A327" s="70" t="s">
        <v>1878</v>
      </c>
      <c r="B327" s="71"/>
      <c r="C327" s="71"/>
      <c r="D327" s="72"/>
      <c r="E327" s="117"/>
      <c r="F327" s="108" t="s">
        <v>2137</v>
      </c>
      <c r="G327" s="118"/>
      <c r="H327" s="75"/>
      <c r="I327" s="76"/>
      <c r="J327" s="119"/>
      <c r="K327" s="75" t="s">
        <v>4221</v>
      </c>
      <c r="L327" s="120"/>
      <c r="M327" s="80"/>
      <c r="N327" s="80"/>
      <c r="O327" s="81"/>
      <c r="P327" s="82"/>
      <c r="Q327" s="82"/>
      <c r="R327" s="92"/>
      <c r="S327" s="92"/>
      <c r="T327" s="92"/>
      <c r="U327" s="92"/>
      <c r="V327" s="52"/>
      <c r="W327" s="52"/>
      <c r="X327" s="52"/>
      <c r="Y327" s="52"/>
      <c r="Z327" s="51"/>
      <c r="AA327" s="77"/>
      <c r="AB327" s="77"/>
      <c r="AC327" s="78"/>
      <c r="AD327" s="85" t="s">
        <v>3427</v>
      </c>
      <c r="AE327" s="85">
        <v>1264</v>
      </c>
      <c r="AF327" s="85">
        <v>5841</v>
      </c>
      <c r="AG327" s="85">
        <v>64201</v>
      </c>
      <c r="AH327" s="85">
        <v>28001</v>
      </c>
      <c r="AI327" s="85"/>
      <c r="AJ327" s="85"/>
      <c r="AK327" s="85" t="s">
        <v>1206</v>
      </c>
      <c r="AL327" s="85"/>
      <c r="AM327" s="85"/>
      <c r="AN327" s="87">
        <v>41216.038136574076</v>
      </c>
      <c r="AO327" s="88" t="s">
        <v>3738</v>
      </c>
      <c r="AP327" s="85" t="b">
        <v>1</v>
      </c>
      <c r="AQ327" s="85" t="b">
        <v>0</v>
      </c>
      <c r="AR327" s="85" t="b">
        <v>1</v>
      </c>
      <c r="AS327" s="85"/>
      <c r="AT327" s="85">
        <v>11</v>
      </c>
      <c r="AU327" s="88" t="s">
        <v>1461</v>
      </c>
      <c r="AV327" s="85" t="b">
        <v>0</v>
      </c>
      <c r="AW327" s="85" t="s">
        <v>1488</v>
      </c>
      <c r="AX327" s="88" t="s">
        <v>3901</v>
      </c>
      <c r="AY327" s="85" t="s">
        <v>66</v>
      </c>
      <c r="AZ327" s="2"/>
      <c r="BA327" s="3"/>
      <c r="BB327" s="3"/>
      <c r="BC327" s="3"/>
      <c r="BD327" s="3"/>
    </row>
    <row r="328" spans="1:56" x14ac:dyDescent="0.3">
      <c r="A328" s="70" t="s">
        <v>1859</v>
      </c>
      <c r="B328" s="71"/>
      <c r="C328" s="71"/>
      <c r="D328" s="72"/>
      <c r="E328" s="117"/>
      <c r="F328" s="108" t="s">
        <v>2119</v>
      </c>
      <c r="G328" s="118"/>
      <c r="H328" s="75"/>
      <c r="I328" s="76"/>
      <c r="J328" s="119"/>
      <c r="K328" s="75" t="s">
        <v>4222</v>
      </c>
      <c r="L328" s="120"/>
      <c r="M328" s="80"/>
      <c r="N328" s="80"/>
      <c r="O328" s="81"/>
      <c r="P328" s="82"/>
      <c r="Q328" s="82"/>
      <c r="R328" s="92"/>
      <c r="S328" s="92"/>
      <c r="T328" s="92"/>
      <c r="U328" s="92"/>
      <c r="V328" s="52"/>
      <c r="W328" s="52"/>
      <c r="X328" s="52"/>
      <c r="Y328" s="52"/>
      <c r="Z328" s="51"/>
      <c r="AA328" s="77"/>
      <c r="AB328" s="77"/>
      <c r="AC328" s="78"/>
      <c r="AD328" s="85" t="s">
        <v>3428</v>
      </c>
      <c r="AE328" s="85">
        <v>639</v>
      </c>
      <c r="AF328" s="85">
        <v>1285</v>
      </c>
      <c r="AG328" s="85">
        <v>37936</v>
      </c>
      <c r="AH328" s="85">
        <v>47303</v>
      </c>
      <c r="AI328" s="85"/>
      <c r="AJ328" s="85" t="s">
        <v>3547</v>
      </c>
      <c r="AK328" s="85" t="s">
        <v>3593</v>
      </c>
      <c r="AL328" s="85"/>
      <c r="AM328" s="85"/>
      <c r="AN328" s="87">
        <v>41215.477407407408</v>
      </c>
      <c r="AO328" s="88" t="s">
        <v>3739</v>
      </c>
      <c r="AP328" s="85" t="b">
        <v>1</v>
      </c>
      <c r="AQ328" s="85" t="b">
        <v>0</v>
      </c>
      <c r="AR328" s="85" t="b">
        <v>0</v>
      </c>
      <c r="AS328" s="85"/>
      <c r="AT328" s="85">
        <v>4</v>
      </c>
      <c r="AU328" s="88" t="s">
        <v>1461</v>
      </c>
      <c r="AV328" s="85" t="b">
        <v>0</v>
      </c>
      <c r="AW328" s="85" t="s">
        <v>1488</v>
      </c>
      <c r="AX328" s="88" t="s">
        <v>3902</v>
      </c>
      <c r="AY328" s="85" t="s">
        <v>66</v>
      </c>
      <c r="AZ328" s="2"/>
      <c r="BA328" s="3"/>
      <c r="BB328" s="3"/>
      <c r="BC328" s="3"/>
      <c r="BD328" s="3"/>
    </row>
    <row r="329" spans="1:56" x14ac:dyDescent="0.3">
      <c r="A329" s="70" t="s">
        <v>1861</v>
      </c>
      <c r="B329" s="71"/>
      <c r="C329" s="71"/>
      <c r="D329" s="72"/>
      <c r="E329" s="117"/>
      <c r="F329" s="108" t="s">
        <v>2121</v>
      </c>
      <c r="G329" s="118"/>
      <c r="H329" s="75"/>
      <c r="I329" s="76"/>
      <c r="J329" s="119"/>
      <c r="K329" s="75" t="s">
        <v>4223</v>
      </c>
      <c r="L329" s="120"/>
      <c r="M329" s="80"/>
      <c r="N329" s="80"/>
      <c r="O329" s="81"/>
      <c r="P329" s="82"/>
      <c r="Q329" s="82"/>
      <c r="R329" s="92"/>
      <c r="S329" s="92"/>
      <c r="T329" s="92"/>
      <c r="U329" s="92"/>
      <c r="V329" s="52"/>
      <c r="W329" s="52"/>
      <c r="X329" s="52"/>
      <c r="Y329" s="52"/>
      <c r="Z329" s="51"/>
      <c r="AA329" s="77"/>
      <c r="AB329" s="77"/>
      <c r="AC329" s="78"/>
      <c r="AD329" s="85" t="s">
        <v>3429</v>
      </c>
      <c r="AE329" s="85">
        <v>718</v>
      </c>
      <c r="AF329" s="85">
        <v>597</v>
      </c>
      <c r="AG329" s="85">
        <v>37206</v>
      </c>
      <c r="AH329" s="85">
        <v>43</v>
      </c>
      <c r="AI329" s="85"/>
      <c r="AJ329" s="85" t="s">
        <v>3548</v>
      </c>
      <c r="AK329" s="85"/>
      <c r="AL329" s="85"/>
      <c r="AM329" s="85"/>
      <c r="AN329" s="87">
        <v>40779.818287037036</v>
      </c>
      <c r="AO329" s="88" t="s">
        <v>3740</v>
      </c>
      <c r="AP329" s="85" t="b">
        <v>1</v>
      </c>
      <c r="AQ329" s="85" t="b">
        <v>0</v>
      </c>
      <c r="AR329" s="85" t="b">
        <v>0</v>
      </c>
      <c r="AS329" s="85"/>
      <c r="AT329" s="85">
        <v>3</v>
      </c>
      <c r="AU329" s="88" t="s">
        <v>1461</v>
      </c>
      <c r="AV329" s="85" t="b">
        <v>0</v>
      </c>
      <c r="AW329" s="85" t="s">
        <v>1488</v>
      </c>
      <c r="AX329" s="88" t="s">
        <v>3903</v>
      </c>
      <c r="AY329" s="85" t="s">
        <v>66</v>
      </c>
      <c r="AZ329" s="2"/>
      <c r="BA329" s="3"/>
      <c r="BB329" s="3"/>
      <c r="BC329" s="3"/>
      <c r="BD329" s="3"/>
    </row>
    <row r="330" spans="1:56" x14ac:dyDescent="0.3">
      <c r="A330" s="70" t="s">
        <v>1862</v>
      </c>
      <c r="B330" s="71"/>
      <c r="C330" s="71"/>
      <c r="D330" s="72"/>
      <c r="E330" s="117"/>
      <c r="F330" s="108" t="s">
        <v>2122</v>
      </c>
      <c r="G330" s="118"/>
      <c r="H330" s="75"/>
      <c r="I330" s="76"/>
      <c r="J330" s="119"/>
      <c r="K330" s="75" t="s">
        <v>4224</v>
      </c>
      <c r="L330" s="120"/>
      <c r="M330" s="80"/>
      <c r="N330" s="80"/>
      <c r="O330" s="81"/>
      <c r="P330" s="82"/>
      <c r="Q330" s="82"/>
      <c r="R330" s="92"/>
      <c r="S330" s="92"/>
      <c r="T330" s="92"/>
      <c r="U330" s="92"/>
      <c r="V330" s="52"/>
      <c r="W330" s="52"/>
      <c r="X330" s="52"/>
      <c r="Y330" s="52"/>
      <c r="Z330" s="51"/>
      <c r="AA330" s="77"/>
      <c r="AB330" s="77"/>
      <c r="AC330" s="78"/>
      <c r="AD330" s="85" t="s">
        <v>3430</v>
      </c>
      <c r="AE330" s="85">
        <v>307</v>
      </c>
      <c r="AF330" s="85">
        <v>87</v>
      </c>
      <c r="AG330" s="85">
        <v>1234</v>
      </c>
      <c r="AH330" s="85">
        <v>44</v>
      </c>
      <c r="AI330" s="85"/>
      <c r="AJ330" s="85"/>
      <c r="AK330" s="85" t="s">
        <v>802</v>
      </c>
      <c r="AL330" s="85"/>
      <c r="AM330" s="85"/>
      <c r="AN330" s="87">
        <v>40013.28502314815</v>
      </c>
      <c r="AO330" s="88" t="s">
        <v>3741</v>
      </c>
      <c r="AP330" s="85" t="b">
        <v>0</v>
      </c>
      <c r="AQ330" s="85" t="b">
        <v>0</v>
      </c>
      <c r="AR330" s="85" t="b">
        <v>1</v>
      </c>
      <c r="AS330" s="85"/>
      <c r="AT330" s="85">
        <v>1</v>
      </c>
      <c r="AU330" s="88" t="s">
        <v>1469</v>
      </c>
      <c r="AV330" s="85" t="b">
        <v>0</v>
      </c>
      <c r="AW330" s="85" t="s">
        <v>1488</v>
      </c>
      <c r="AX330" s="88" t="s">
        <v>3904</v>
      </c>
      <c r="AY330" s="85" t="s">
        <v>66</v>
      </c>
      <c r="AZ330" s="2"/>
      <c r="BA330" s="3"/>
      <c r="BB330" s="3"/>
      <c r="BC330" s="3"/>
      <c r="BD330" s="3"/>
    </row>
    <row r="331" spans="1:56" x14ac:dyDescent="0.3">
      <c r="A331" s="70" t="s">
        <v>1864</v>
      </c>
      <c r="B331" s="71"/>
      <c r="C331" s="71"/>
      <c r="D331" s="72"/>
      <c r="E331" s="117"/>
      <c r="F331" s="108" t="s">
        <v>2124</v>
      </c>
      <c r="G331" s="118"/>
      <c r="H331" s="75"/>
      <c r="I331" s="76"/>
      <c r="J331" s="119"/>
      <c r="K331" s="75" t="s">
        <v>4225</v>
      </c>
      <c r="L331" s="120"/>
      <c r="M331" s="80"/>
      <c r="N331" s="80"/>
      <c r="O331" s="81"/>
      <c r="P331" s="82"/>
      <c r="Q331" s="82"/>
      <c r="R331" s="92"/>
      <c r="S331" s="92"/>
      <c r="T331" s="92"/>
      <c r="U331" s="92"/>
      <c r="V331" s="52"/>
      <c r="W331" s="52"/>
      <c r="X331" s="52"/>
      <c r="Y331" s="52"/>
      <c r="Z331" s="51"/>
      <c r="AA331" s="77"/>
      <c r="AB331" s="77"/>
      <c r="AC331" s="78"/>
      <c r="AD331" s="85" t="s">
        <v>3431</v>
      </c>
      <c r="AE331" s="85">
        <v>463</v>
      </c>
      <c r="AF331" s="85">
        <v>4775</v>
      </c>
      <c r="AG331" s="85">
        <v>73240</v>
      </c>
      <c r="AH331" s="85">
        <v>1750</v>
      </c>
      <c r="AI331" s="85"/>
      <c r="AJ331" s="85" t="s">
        <v>3549</v>
      </c>
      <c r="AK331" s="85" t="s">
        <v>3594</v>
      </c>
      <c r="AL331" s="85"/>
      <c r="AM331" s="85"/>
      <c r="AN331" s="87">
        <v>42883.27815972222</v>
      </c>
      <c r="AO331" s="88" t="s">
        <v>3742</v>
      </c>
      <c r="AP331" s="85" t="b">
        <v>1</v>
      </c>
      <c r="AQ331" s="85" t="b">
        <v>0</v>
      </c>
      <c r="AR331" s="85" t="b">
        <v>1</v>
      </c>
      <c r="AS331" s="85"/>
      <c r="AT331" s="85">
        <v>1</v>
      </c>
      <c r="AU331" s="85"/>
      <c r="AV331" s="85" t="b">
        <v>0</v>
      </c>
      <c r="AW331" s="85" t="s">
        <v>1488</v>
      </c>
      <c r="AX331" s="88" t="s">
        <v>3905</v>
      </c>
      <c r="AY331" s="85" t="s">
        <v>66</v>
      </c>
      <c r="AZ331" s="2"/>
      <c r="BA331" s="3"/>
      <c r="BB331" s="3"/>
      <c r="BC331" s="3"/>
      <c r="BD331" s="3"/>
    </row>
    <row r="332" spans="1:56" x14ac:dyDescent="0.3">
      <c r="A332" s="70" t="s">
        <v>1865</v>
      </c>
      <c r="B332" s="71"/>
      <c r="C332" s="71"/>
      <c r="D332" s="72"/>
      <c r="E332" s="117"/>
      <c r="F332" s="108" t="s">
        <v>2125</v>
      </c>
      <c r="G332" s="118"/>
      <c r="H332" s="75"/>
      <c r="I332" s="76"/>
      <c r="J332" s="119"/>
      <c r="K332" s="75" t="s">
        <v>4226</v>
      </c>
      <c r="L332" s="120"/>
      <c r="M332" s="80"/>
      <c r="N332" s="80"/>
      <c r="O332" s="81"/>
      <c r="P332" s="82"/>
      <c r="Q332" s="82"/>
      <c r="R332" s="92"/>
      <c r="S332" s="92"/>
      <c r="T332" s="92"/>
      <c r="U332" s="92"/>
      <c r="V332" s="52"/>
      <c r="W332" s="52"/>
      <c r="X332" s="52"/>
      <c r="Y332" s="52"/>
      <c r="Z332" s="51"/>
      <c r="AA332" s="77"/>
      <c r="AB332" s="77"/>
      <c r="AC332" s="78"/>
      <c r="AD332" s="85" t="s">
        <v>3432</v>
      </c>
      <c r="AE332" s="85">
        <v>602</v>
      </c>
      <c r="AF332" s="85">
        <v>197</v>
      </c>
      <c r="AG332" s="85">
        <v>47215</v>
      </c>
      <c r="AH332" s="85">
        <v>9978</v>
      </c>
      <c r="AI332" s="85"/>
      <c r="AJ332" s="85" t="s">
        <v>3550</v>
      </c>
      <c r="AK332" s="85" t="s">
        <v>797</v>
      </c>
      <c r="AL332" s="85"/>
      <c r="AM332" s="85"/>
      <c r="AN332" s="87">
        <v>40562.714733796296</v>
      </c>
      <c r="AO332" s="85"/>
      <c r="AP332" s="85" t="b">
        <v>1</v>
      </c>
      <c r="AQ332" s="85" t="b">
        <v>0</v>
      </c>
      <c r="AR332" s="85" t="b">
        <v>0</v>
      </c>
      <c r="AS332" s="85"/>
      <c r="AT332" s="85">
        <v>7</v>
      </c>
      <c r="AU332" s="88" t="s">
        <v>1461</v>
      </c>
      <c r="AV332" s="85" t="b">
        <v>0</v>
      </c>
      <c r="AW332" s="85" t="s">
        <v>1488</v>
      </c>
      <c r="AX332" s="88" t="s">
        <v>3906</v>
      </c>
      <c r="AY332" s="85" t="s">
        <v>66</v>
      </c>
      <c r="AZ332" s="2"/>
      <c r="BA332" s="3"/>
      <c r="BB332" s="3"/>
      <c r="BC332" s="3"/>
      <c r="BD332" s="3"/>
    </row>
    <row r="333" spans="1:56" x14ac:dyDescent="0.3">
      <c r="A333" s="70" t="s">
        <v>1866</v>
      </c>
      <c r="B333" s="71"/>
      <c r="C333" s="71"/>
      <c r="D333" s="72"/>
      <c r="E333" s="117"/>
      <c r="F333" s="108" t="s">
        <v>2126</v>
      </c>
      <c r="G333" s="118"/>
      <c r="H333" s="75"/>
      <c r="I333" s="76"/>
      <c r="J333" s="119"/>
      <c r="K333" s="75" t="s">
        <v>4227</v>
      </c>
      <c r="L333" s="120"/>
      <c r="M333" s="80"/>
      <c r="N333" s="80"/>
      <c r="O333" s="81"/>
      <c r="P333" s="82"/>
      <c r="Q333" s="82"/>
      <c r="R333" s="92"/>
      <c r="S333" s="92"/>
      <c r="T333" s="92"/>
      <c r="U333" s="92"/>
      <c r="V333" s="52"/>
      <c r="W333" s="52"/>
      <c r="X333" s="52"/>
      <c r="Y333" s="52"/>
      <c r="Z333" s="51"/>
      <c r="AA333" s="77"/>
      <c r="AB333" s="77"/>
      <c r="AC333" s="78"/>
      <c r="AD333" s="85" t="s">
        <v>881</v>
      </c>
      <c r="AE333" s="85">
        <v>408</v>
      </c>
      <c r="AF333" s="85">
        <v>111</v>
      </c>
      <c r="AG333" s="85">
        <v>3360</v>
      </c>
      <c r="AH333" s="85">
        <v>4020</v>
      </c>
      <c r="AI333" s="85"/>
      <c r="AJ333" s="85"/>
      <c r="AK333" s="85"/>
      <c r="AL333" s="85"/>
      <c r="AM333" s="85"/>
      <c r="AN333" s="87">
        <v>43452.842777777776</v>
      </c>
      <c r="AO333" s="85"/>
      <c r="AP333" s="85" t="b">
        <v>1</v>
      </c>
      <c r="AQ333" s="85" t="b">
        <v>0</v>
      </c>
      <c r="AR333" s="85" t="b">
        <v>0</v>
      </c>
      <c r="AS333" s="85"/>
      <c r="AT333" s="85">
        <v>0</v>
      </c>
      <c r="AU333" s="85"/>
      <c r="AV333" s="85" t="b">
        <v>0</v>
      </c>
      <c r="AW333" s="85" t="s">
        <v>1488</v>
      </c>
      <c r="AX333" s="88" t="s">
        <v>3907</v>
      </c>
      <c r="AY333" s="85" t="s">
        <v>66</v>
      </c>
      <c r="AZ333" s="2"/>
      <c r="BA333" s="3"/>
      <c r="BB333" s="3"/>
      <c r="BC333" s="3"/>
      <c r="BD333" s="3"/>
    </row>
    <row r="334" spans="1:56" x14ac:dyDescent="0.3">
      <c r="A334" s="70" t="s">
        <v>236</v>
      </c>
      <c r="B334" s="71"/>
      <c r="C334" s="71"/>
      <c r="D334" s="72"/>
      <c r="E334" s="117"/>
      <c r="F334" s="108" t="s">
        <v>465</v>
      </c>
      <c r="G334" s="118"/>
      <c r="H334" s="75"/>
      <c r="I334" s="76"/>
      <c r="J334" s="119"/>
      <c r="K334" s="75" t="s">
        <v>4228</v>
      </c>
      <c r="L334" s="120"/>
      <c r="M334" s="80"/>
      <c r="N334" s="80"/>
      <c r="O334" s="81"/>
      <c r="P334" s="82"/>
      <c r="Q334" s="82"/>
      <c r="R334" s="92"/>
      <c r="S334" s="92"/>
      <c r="T334" s="92"/>
      <c r="U334" s="92"/>
      <c r="V334" s="52"/>
      <c r="W334" s="52"/>
      <c r="X334" s="52"/>
      <c r="Y334" s="52"/>
      <c r="Z334" s="51"/>
      <c r="AA334" s="77"/>
      <c r="AB334" s="77"/>
      <c r="AC334" s="78"/>
      <c r="AD334" s="85" t="s">
        <v>879</v>
      </c>
      <c r="AE334" s="85">
        <v>1854</v>
      </c>
      <c r="AF334" s="85">
        <v>492</v>
      </c>
      <c r="AG334" s="85">
        <v>15726</v>
      </c>
      <c r="AH334" s="85">
        <v>15854</v>
      </c>
      <c r="AI334" s="85"/>
      <c r="AJ334" s="85" t="s">
        <v>1069</v>
      </c>
      <c r="AK334" s="85" t="s">
        <v>1203</v>
      </c>
      <c r="AL334" s="85"/>
      <c r="AM334" s="85"/>
      <c r="AN334" s="87">
        <v>42395.782719907409</v>
      </c>
      <c r="AO334" s="88" t="s">
        <v>1318</v>
      </c>
      <c r="AP334" s="85" t="b">
        <v>1</v>
      </c>
      <c r="AQ334" s="85" t="b">
        <v>0</v>
      </c>
      <c r="AR334" s="85" t="b">
        <v>1</v>
      </c>
      <c r="AS334" s="85"/>
      <c r="AT334" s="85">
        <v>0</v>
      </c>
      <c r="AU334" s="85"/>
      <c r="AV334" s="85" t="b">
        <v>0</v>
      </c>
      <c r="AW334" s="85" t="s">
        <v>1488</v>
      </c>
      <c r="AX334" s="88" t="s">
        <v>1518</v>
      </c>
      <c r="AY334" s="85" t="s">
        <v>66</v>
      </c>
      <c r="AZ334" s="2"/>
      <c r="BA334" s="3"/>
      <c r="BB334" s="3"/>
      <c r="BC334" s="3"/>
      <c r="BD334" s="3"/>
    </row>
    <row r="335" spans="1:56" x14ac:dyDescent="0.3">
      <c r="A335" s="70" t="s">
        <v>1867</v>
      </c>
      <c r="B335" s="71"/>
      <c r="C335" s="71"/>
      <c r="D335" s="72"/>
      <c r="E335" s="117"/>
      <c r="F335" s="108" t="s">
        <v>2127</v>
      </c>
      <c r="G335" s="118"/>
      <c r="H335" s="75"/>
      <c r="I335" s="76"/>
      <c r="J335" s="119"/>
      <c r="K335" s="75" t="s">
        <v>4229</v>
      </c>
      <c r="L335" s="120"/>
      <c r="M335" s="80"/>
      <c r="N335" s="80"/>
      <c r="O335" s="81"/>
      <c r="P335" s="82"/>
      <c r="Q335" s="82"/>
      <c r="R335" s="92"/>
      <c r="S335" s="92"/>
      <c r="T335" s="92"/>
      <c r="U335" s="92"/>
      <c r="V335" s="52"/>
      <c r="W335" s="52"/>
      <c r="X335" s="52"/>
      <c r="Y335" s="52"/>
      <c r="Z335" s="51"/>
      <c r="AA335" s="77"/>
      <c r="AB335" s="77"/>
      <c r="AC335" s="78"/>
      <c r="AD335" s="85" t="s">
        <v>3433</v>
      </c>
      <c r="AE335" s="85">
        <v>1081</v>
      </c>
      <c r="AF335" s="85">
        <v>373</v>
      </c>
      <c r="AG335" s="85">
        <v>2137</v>
      </c>
      <c r="AH335" s="85">
        <v>888</v>
      </c>
      <c r="AI335" s="85"/>
      <c r="AJ335" s="85" t="s">
        <v>3551</v>
      </c>
      <c r="AK335" s="85"/>
      <c r="AL335" s="85"/>
      <c r="AM335" s="85"/>
      <c r="AN335" s="87">
        <v>43798.257974537039</v>
      </c>
      <c r="AO335" s="85"/>
      <c r="AP335" s="85" t="b">
        <v>1</v>
      </c>
      <c r="AQ335" s="85" t="b">
        <v>0</v>
      </c>
      <c r="AR335" s="85" t="b">
        <v>0</v>
      </c>
      <c r="AS335" s="85"/>
      <c r="AT335" s="85">
        <v>0</v>
      </c>
      <c r="AU335" s="85"/>
      <c r="AV335" s="85" t="b">
        <v>0</v>
      </c>
      <c r="AW335" s="85" t="s">
        <v>1488</v>
      </c>
      <c r="AX335" s="88" t="s">
        <v>3908</v>
      </c>
      <c r="AY335" s="85" t="s">
        <v>66</v>
      </c>
      <c r="AZ335" s="2"/>
      <c r="BA335" s="3"/>
      <c r="BB335" s="3"/>
      <c r="BC335" s="3"/>
      <c r="BD335" s="3"/>
    </row>
    <row r="336" spans="1:56" x14ac:dyDescent="0.3">
      <c r="A336" s="70" t="s">
        <v>1868</v>
      </c>
      <c r="B336" s="71"/>
      <c r="C336" s="71"/>
      <c r="D336" s="72"/>
      <c r="E336" s="117"/>
      <c r="F336" s="108" t="s">
        <v>3756</v>
      </c>
      <c r="G336" s="118"/>
      <c r="H336" s="75"/>
      <c r="I336" s="76"/>
      <c r="J336" s="119"/>
      <c r="K336" s="75" t="s">
        <v>4230</v>
      </c>
      <c r="L336" s="120"/>
      <c r="M336" s="80"/>
      <c r="N336" s="80"/>
      <c r="O336" s="81"/>
      <c r="P336" s="82"/>
      <c r="Q336" s="82"/>
      <c r="R336" s="92"/>
      <c r="S336" s="92"/>
      <c r="T336" s="92"/>
      <c r="U336" s="92"/>
      <c r="V336" s="52"/>
      <c r="W336" s="52"/>
      <c r="X336" s="52"/>
      <c r="Y336" s="52"/>
      <c r="Z336" s="51"/>
      <c r="AA336" s="77"/>
      <c r="AB336" s="77"/>
      <c r="AC336" s="78"/>
      <c r="AD336" s="85" t="s">
        <v>3434</v>
      </c>
      <c r="AE336" s="85">
        <v>1069</v>
      </c>
      <c r="AF336" s="85">
        <v>332</v>
      </c>
      <c r="AG336" s="85">
        <v>4054</v>
      </c>
      <c r="AH336" s="85">
        <v>778</v>
      </c>
      <c r="AI336" s="85"/>
      <c r="AJ336" s="85" t="s">
        <v>3552</v>
      </c>
      <c r="AK336" s="85" t="s">
        <v>3595</v>
      </c>
      <c r="AL336" s="85"/>
      <c r="AM336" s="85"/>
      <c r="AN336" s="87">
        <v>40978.135034722225</v>
      </c>
      <c r="AO336" s="88" t="s">
        <v>3743</v>
      </c>
      <c r="AP336" s="85" t="b">
        <v>0</v>
      </c>
      <c r="AQ336" s="85" t="b">
        <v>0</v>
      </c>
      <c r="AR336" s="85" t="b">
        <v>1</v>
      </c>
      <c r="AS336" s="85"/>
      <c r="AT336" s="85">
        <v>2</v>
      </c>
      <c r="AU336" s="88" t="s">
        <v>1461</v>
      </c>
      <c r="AV336" s="85" t="b">
        <v>0</v>
      </c>
      <c r="AW336" s="85" t="s">
        <v>1488</v>
      </c>
      <c r="AX336" s="88" t="s">
        <v>3909</v>
      </c>
      <c r="AY336" s="85" t="s">
        <v>66</v>
      </c>
      <c r="AZ336" s="2"/>
      <c r="BA336" s="3"/>
      <c r="BB336" s="3"/>
      <c r="BC336" s="3"/>
      <c r="BD336" s="3"/>
    </row>
    <row r="337" spans="1:56" x14ac:dyDescent="0.3">
      <c r="A337" s="70" t="s">
        <v>221</v>
      </c>
      <c r="B337" s="71"/>
      <c r="C337" s="71"/>
      <c r="D337" s="72"/>
      <c r="E337" s="117"/>
      <c r="F337" s="108" t="s">
        <v>450</v>
      </c>
      <c r="G337" s="118"/>
      <c r="H337" s="75"/>
      <c r="I337" s="76"/>
      <c r="J337" s="119"/>
      <c r="K337" s="75" t="s">
        <v>4231</v>
      </c>
      <c r="L337" s="120"/>
      <c r="M337" s="80"/>
      <c r="N337" s="80"/>
      <c r="O337" s="81"/>
      <c r="P337" s="82"/>
      <c r="Q337" s="82"/>
      <c r="R337" s="92"/>
      <c r="S337" s="92"/>
      <c r="T337" s="92"/>
      <c r="U337" s="92"/>
      <c r="V337" s="52"/>
      <c r="W337" s="52"/>
      <c r="X337" s="52"/>
      <c r="Y337" s="52"/>
      <c r="Z337" s="51"/>
      <c r="AA337" s="77"/>
      <c r="AB337" s="77"/>
      <c r="AC337" s="78"/>
      <c r="AD337" s="85" t="s">
        <v>854</v>
      </c>
      <c r="AE337" s="85">
        <v>24</v>
      </c>
      <c r="AF337" s="85">
        <v>63</v>
      </c>
      <c r="AG337" s="85">
        <v>147</v>
      </c>
      <c r="AH337" s="85">
        <v>132</v>
      </c>
      <c r="AI337" s="85"/>
      <c r="AJ337" s="85" t="s">
        <v>1050</v>
      </c>
      <c r="AK337" s="85"/>
      <c r="AL337" s="85"/>
      <c r="AM337" s="85"/>
      <c r="AN337" s="87">
        <v>41099.763923611114</v>
      </c>
      <c r="AO337" s="85"/>
      <c r="AP337" s="85" t="b">
        <v>1</v>
      </c>
      <c r="AQ337" s="85" t="b">
        <v>0</v>
      </c>
      <c r="AR337" s="85" t="b">
        <v>0</v>
      </c>
      <c r="AS337" s="85"/>
      <c r="AT337" s="85">
        <v>2</v>
      </c>
      <c r="AU337" s="88" t="s">
        <v>1461</v>
      </c>
      <c r="AV337" s="85" t="b">
        <v>0</v>
      </c>
      <c r="AW337" s="85" t="s">
        <v>1488</v>
      </c>
      <c r="AX337" s="88" t="s">
        <v>1498</v>
      </c>
      <c r="AY337" s="85" t="s">
        <v>66</v>
      </c>
      <c r="AZ337" s="2"/>
      <c r="BA337" s="3"/>
      <c r="BB337" s="3"/>
      <c r="BC337" s="3"/>
      <c r="BD337" s="3"/>
    </row>
    <row r="338" spans="1:56" x14ac:dyDescent="0.3">
      <c r="A338" s="70" t="s">
        <v>266</v>
      </c>
      <c r="B338" s="71"/>
      <c r="C338" s="71"/>
      <c r="D338" s="72"/>
      <c r="E338" s="117"/>
      <c r="F338" s="108" t="s">
        <v>494</v>
      </c>
      <c r="G338" s="118"/>
      <c r="H338" s="75"/>
      <c r="I338" s="76"/>
      <c r="J338" s="119"/>
      <c r="K338" s="75" t="s">
        <v>4232</v>
      </c>
      <c r="L338" s="120"/>
      <c r="M338" s="80"/>
      <c r="N338" s="80"/>
      <c r="O338" s="81"/>
      <c r="P338" s="82"/>
      <c r="Q338" s="82"/>
      <c r="R338" s="92"/>
      <c r="S338" s="92"/>
      <c r="T338" s="92"/>
      <c r="U338" s="92"/>
      <c r="V338" s="52"/>
      <c r="W338" s="52"/>
      <c r="X338" s="52"/>
      <c r="Y338" s="52"/>
      <c r="Z338" s="51"/>
      <c r="AA338" s="77"/>
      <c r="AB338" s="77"/>
      <c r="AC338" s="78"/>
      <c r="AD338" s="85" t="s">
        <v>266</v>
      </c>
      <c r="AE338" s="85">
        <v>937</v>
      </c>
      <c r="AF338" s="85">
        <v>379</v>
      </c>
      <c r="AG338" s="85">
        <v>5826</v>
      </c>
      <c r="AH338" s="85">
        <v>2651</v>
      </c>
      <c r="AI338" s="85"/>
      <c r="AJ338" s="85" t="s">
        <v>1094</v>
      </c>
      <c r="AK338" s="85" t="s">
        <v>797</v>
      </c>
      <c r="AL338" s="85"/>
      <c r="AM338" s="85"/>
      <c r="AN338" s="87">
        <v>43795.305138888885</v>
      </c>
      <c r="AO338" s="85"/>
      <c r="AP338" s="85" t="b">
        <v>1</v>
      </c>
      <c r="AQ338" s="85" t="b">
        <v>0</v>
      </c>
      <c r="AR338" s="85" t="b">
        <v>1</v>
      </c>
      <c r="AS338" s="85"/>
      <c r="AT338" s="85">
        <v>0</v>
      </c>
      <c r="AU338" s="85"/>
      <c r="AV338" s="85" t="b">
        <v>0</v>
      </c>
      <c r="AW338" s="85" t="s">
        <v>1488</v>
      </c>
      <c r="AX338" s="88" t="s">
        <v>1553</v>
      </c>
      <c r="AY338" s="85" t="s">
        <v>66</v>
      </c>
      <c r="AZ338" s="2"/>
      <c r="BA338" s="3"/>
      <c r="BB338" s="3"/>
      <c r="BC338" s="3"/>
      <c r="BD338" s="3"/>
    </row>
    <row r="339" spans="1:56" x14ac:dyDescent="0.3">
      <c r="A339" s="70" t="s">
        <v>290</v>
      </c>
      <c r="B339" s="71"/>
      <c r="C339" s="71"/>
      <c r="D339" s="72"/>
      <c r="E339" s="117"/>
      <c r="F339" s="108" t="s">
        <v>518</v>
      </c>
      <c r="G339" s="118"/>
      <c r="H339" s="75"/>
      <c r="I339" s="76"/>
      <c r="J339" s="119"/>
      <c r="K339" s="75" t="s">
        <v>4233</v>
      </c>
      <c r="L339" s="120"/>
      <c r="M339" s="80"/>
      <c r="N339" s="80"/>
      <c r="O339" s="81"/>
      <c r="P339" s="82"/>
      <c r="Q339" s="82"/>
      <c r="R339" s="92"/>
      <c r="S339" s="92"/>
      <c r="T339" s="92"/>
      <c r="U339" s="92"/>
      <c r="V339" s="52"/>
      <c r="W339" s="52"/>
      <c r="X339" s="52"/>
      <c r="Y339" s="52"/>
      <c r="Z339" s="51"/>
      <c r="AA339" s="77"/>
      <c r="AB339" s="77"/>
      <c r="AC339" s="78"/>
      <c r="AD339" s="85" t="s">
        <v>941</v>
      </c>
      <c r="AE339" s="85">
        <v>326</v>
      </c>
      <c r="AF339" s="85">
        <v>62</v>
      </c>
      <c r="AG339" s="85">
        <v>755</v>
      </c>
      <c r="AH339" s="85">
        <v>95</v>
      </c>
      <c r="AI339" s="85"/>
      <c r="AJ339" s="85" t="s">
        <v>1120</v>
      </c>
      <c r="AK339" s="85"/>
      <c r="AL339" s="85"/>
      <c r="AM339" s="85"/>
      <c r="AN339" s="87">
        <v>43792.33798611111</v>
      </c>
      <c r="AO339" s="88" t="s">
        <v>1372</v>
      </c>
      <c r="AP339" s="85" t="b">
        <v>1</v>
      </c>
      <c r="AQ339" s="85" t="b">
        <v>0</v>
      </c>
      <c r="AR339" s="85" t="b">
        <v>0</v>
      </c>
      <c r="AS339" s="85"/>
      <c r="AT339" s="85">
        <v>0</v>
      </c>
      <c r="AU339" s="85"/>
      <c r="AV339" s="85" t="b">
        <v>0</v>
      </c>
      <c r="AW339" s="85" t="s">
        <v>1488</v>
      </c>
      <c r="AX339" s="88" t="s">
        <v>1581</v>
      </c>
      <c r="AY339" s="85" t="s">
        <v>66</v>
      </c>
      <c r="AZ339" s="2"/>
      <c r="BA339" s="3"/>
      <c r="BB339" s="3"/>
      <c r="BC339" s="3"/>
      <c r="BD339" s="3"/>
    </row>
    <row r="340" spans="1:56" x14ac:dyDescent="0.3">
      <c r="A340" s="70" t="s">
        <v>1870</v>
      </c>
      <c r="B340" s="71"/>
      <c r="C340" s="71"/>
      <c r="D340" s="72"/>
      <c r="E340" s="117"/>
      <c r="F340" s="108" t="s">
        <v>2129</v>
      </c>
      <c r="G340" s="118"/>
      <c r="H340" s="75"/>
      <c r="I340" s="76"/>
      <c r="J340" s="119"/>
      <c r="K340" s="75" t="s">
        <v>4234</v>
      </c>
      <c r="L340" s="120"/>
      <c r="M340" s="80"/>
      <c r="N340" s="80"/>
      <c r="O340" s="81"/>
      <c r="P340" s="82"/>
      <c r="Q340" s="82"/>
      <c r="R340" s="92"/>
      <c r="S340" s="92"/>
      <c r="T340" s="92"/>
      <c r="U340" s="92"/>
      <c r="V340" s="52"/>
      <c r="W340" s="52"/>
      <c r="X340" s="52"/>
      <c r="Y340" s="52"/>
      <c r="Z340" s="51"/>
      <c r="AA340" s="77"/>
      <c r="AB340" s="77"/>
      <c r="AC340" s="78"/>
      <c r="AD340" s="85" t="s">
        <v>3435</v>
      </c>
      <c r="AE340" s="85">
        <v>120</v>
      </c>
      <c r="AF340" s="85">
        <v>171</v>
      </c>
      <c r="AG340" s="85">
        <v>442</v>
      </c>
      <c r="AH340" s="85">
        <v>496</v>
      </c>
      <c r="AI340" s="85"/>
      <c r="AJ340" s="85" t="s">
        <v>3553</v>
      </c>
      <c r="AK340" s="85" t="s">
        <v>803</v>
      </c>
      <c r="AL340" s="88" t="s">
        <v>3617</v>
      </c>
      <c r="AM340" s="85"/>
      <c r="AN340" s="87">
        <v>39976.338078703702</v>
      </c>
      <c r="AO340" s="88" t="s">
        <v>3744</v>
      </c>
      <c r="AP340" s="85" t="b">
        <v>1</v>
      </c>
      <c r="AQ340" s="85" t="b">
        <v>0</v>
      </c>
      <c r="AR340" s="85" t="b">
        <v>0</v>
      </c>
      <c r="AS340" s="85"/>
      <c r="AT340" s="85">
        <v>4</v>
      </c>
      <c r="AU340" s="88" t="s">
        <v>1461</v>
      </c>
      <c r="AV340" s="85" t="b">
        <v>0</v>
      </c>
      <c r="AW340" s="85" t="s">
        <v>1488</v>
      </c>
      <c r="AX340" s="88" t="s">
        <v>3910</v>
      </c>
      <c r="AY340" s="85" t="s">
        <v>66</v>
      </c>
      <c r="AZ340" s="2"/>
      <c r="BA340" s="3"/>
      <c r="BB340" s="3"/>
      <c r="BC340" s="3"/>
      <c r="BD340" s="3"/>
    </row>
    <row r="341" spans="1:56" x14ac:dyDescent="0.3">
      <c r="A341" s="70" t="s">
        <v>415</v>
      </c>
      <c r="B341" s="71"/>
      <c r="C341" s="71"/>
      <c r="D341" s="72"/>
      <c r="E341" s="117"/>
      <c r="F341" s="108" t="s">
        <v>1483</v>
      </c>
      <c r="G341" s="118"/>
      <c r="H341" s="75"/>
      <c r="I341" s="76"/>
      <c r="J341" s="119"/>
      <c r="K341" s="75" t="s">
        <v>1692</v>
      </c>
      <c r="L341" s="120"/>
      <c r="M341" s="80"/>
      <c r="N341" s="80"/>
      <c r="O341" s="81"/>
      <c r="P341" s="82"/>
      <c r="Q341" s="82"/>
      <c r="R341" s="92"/>
      <c r="S341" s="92"/>
      <c r="T341" s="92"/>
      <c r="U341" s="92"/>
      <c r="V341" s="52"/>
      <c r="W341" s="52"/>
      <c r="X341" s="52"/>
      <c r="Y341" s="52"/>
      <c r="Z341" s="51"/>
      <c r="AA341" s="77"/>
      <c r="AB341" s="77"/>
      <c r="AC341" s="78"/>
      <c r="AD341" s="85" t="s">
        <v>893</v>
      </c>
      <c r="AE341" s="85">
        <v>55</v>
      </c>
      <c r="AF341" s="85">
        <v>59267</v>
      </c>
      <c r="AG341" s="85">
        <v>2862</v>
      </c>
      <c r="AH341" s="85">
        <v>2297</v>
      </c>
      <c r="AI341" s="85"/>
      <c r="AJ341" s="85" t="s">
        <v>1080</v>
      </c>
      <c r="AK341" s="85" t="s">
        <v>1218</v>
      </c>
      <c r="AL341" s="88" t="s">
        <v>1279</v>
      </c>
      <c r="AM341" s="85"/>
      <c r="AN341" s="87">
        <v>40392.574201388888</v>
      </c>
      <c r="AO341" s="88" t="s">
        <v>1328</v>
      </c>
      <c r="AP341" s="85" t="b">
        <v>0</v>
      </c>
      <c r="AQ341" s="85" t="b">
        <v>0</v>
      </c>
      <c r="AR341" s="85" t="b">
        <v>1</v>
      </c>
      <c r="AS341" s="85"/>
      <c r="AT341" s="85">
        <v>259</v>
      </c>
      <c r="AU341" s="88" t="s">
        <v>1461</v>
      </c>
      <c r="AV341" s="85" t="b">
        <v>1</v>
      </c>
      <c r="AW341" s="85" t="s">
        <v>1488</v>
      </c>
      <c r="AX341" s="88" t="s">
        <v>1531</v>
      </c>
      <c r="AY341" s="85" t="s">
        <v>65</v>
      </c>
      <c r="AZ341" s="2"/>
      <c r="BA341" s="3"/>
      <c r="BB341" s="3"/>
      <c r="BC341" s="3"/>
      <c r="BD341" s="3"/>
    </row>
    <row r="342" spans="1:56" x14ac:dyDescent="0.3">
      <c r="A342" s="70" t="s">
        <v>248</v>
      </c>
      <c r="B342" s="71"/>
      <c r="C342" s="71"/>
      <c r="D342" s="72"/>
      <c r="E342" s="117"/>
      <c r="F342" s="108" t="s">
        <v>477</v>
      </c>
      <c r="G342" s="118"/>
      <c r="H342" s="75"/>
      <c r="I342" s="76"/>
      <c r="J342" s="119"/>
      <c r="K342" s="75" t="s">
        <v>4235</v>
      </c>
      <c r="L342" s="120"/>
      <c r="M342" s="80"/>
      <c r="N342" s="80"/>
      <c r="O342" s="81"/>
      <c r="P342" s="82"/>
      <c r="Q342" s="82"/>
      <c r="R342" s="92"/>
      <c r="S342" s="92"/>
      <c r="T342" s="92"/>
      <c r="U342" s="92"/>
      <c r="V342" s="52"/>
      <c r="W342" s="52"/>
      <c r="X342" s="52"/>
      <c r="Y342" s="52"/>
      <c r="Z342" s="51"/>
      <c r="AA342" s="77"/>
      <c r="AB342" s="77"/>
      <c r="AC342" s="78"/>
      <c r="AD342" s="85" t="s">
        <v>892</v>
      </c>
      <c r="AE342" s="85">
        <v>3307</v>
      </c>
      <c r="AF342" s="85">
        <v>30564</v>
      </c>
      <c r="AG342" s="85">
        <v>46016</v>
      </c>
      <c r="AH342" s="85">
        <v>13725</v>
      </c>
      <c r="AI342" s="85"/>
      <c r="AJ342" s="85" t="s">
        <v>1079</v>
      </c>
      <c r="AK342" s="85" t="s">
        <v>803</v>
      </c>
      <c r="AL342" s="88" t="s">
        <v>1278</v>
      </c>
      <c r="AM342" s="85"/>
      <c r="AN342" s="87">
        <v>39861.564166666663</v>
      </c>
      <c r="AO342" s="88" t="s">
        <v>1327</v>
      </c>
      <c r="AP342" s="85" t="b">
        <v>0</v>
      </c>
      <c r="AQ342" s="85" t="b">
        <v>0</v>
      </c>
      <c r="AR342" s="85" t="b">
        <v>1</v>
      </c>
      <c r="AS342" s="85"/>
      <c r="AT342" s="85">
        <v>432</v>
      </c>
      <c r="AU342" s="88" t="s">
        <v>1476</v>
      </c>
      <c r="AV342" s="85" t="b">
        <v>0</v>
      </c>
      <c r="AW342" s="85" t="s">
        <v>1488</v>
      </c>
      <c r="AX342" s="88" t="s">
        <v>1530</v>
      </c>
      <c r="AY342" s="85" t="s">
        <v>65</v>
      </c>
      <c r="AZ342" s="2"/>
      <c r="BA342" s="3"/>
      <c r="BB342" s="3"/>
      <c r="BC342" s="3"/>
      <c r="BD342" s="3"/>
    </row>
    <row r="343" spans="1:56" x14ac:dyDescent="0.3">
      <c r="A343" s="70" t="s">
        <v>238</v>
      </c>
      <c r="B343" s="71"/>
      <c r="C343" s="71"/>
      <c r="D343" s="72"/>
      <c r="E343" s="117"/>
      <c r="F343" s="108" t="s">
        <v>467</v>
      </c>
      <c r="G343" s="118"/>
      <c r="H343" s="75"/>
      <c r="I343" s="76"/>
      <c r="J343" s="119"/>
      <c r="K343" s="75" t="s">
        <v>4236</v>
      </c>
      <c r="L343" s="120"/>
      <c r="M343" s="80"/>
      <c r="N343" s="80"/>
      <c r="O343" s="81"/>
      <c r="P343" s="82"/>
      <c r="Q343" s="82"/>
      <c r="R343" s="92"/>
      <c r="S343" s="92"/>
      <c r="T343" s="92"/>
      <c r="U343" s="92"/>
      <c r="V343" s="52"/>
      <c r="W343" s="52"/>
      <c r="X343" s="52"/>
      <c r="Y343" s="52"/>
      <c r="Z343" s="51"/>
      <c r="AA343" s="77"/>
      <c r="AB343" s="77"/>
      <c r="AC343" s="78"/>
      <c r="AD343" s="85" t="s">
        <v>882</v>
      </c>
      <c r="AE343" s="85">
        <v>1817</v>
      </c>
      <c r="AF343" s="85">
        <v>9764</v>
      </c>
      <c r="AG343" s="85">
        <v>178696</v>
      </c>
      <c r="AH343" s="85">
        <v>135867</v>
      </c>
      <c r="AI343" s="85"/>
      <c r="AJ343" s="85" t="s">
        <v>1072</v>
      </c>
      <c r="AK343" s="85" t="s">
        <v>1216</v>
      </c>
      <c r="AL343" s="85"/>
      <c r="AM343" s="85"/>
      <c r="AN343" s="87">
        <v>42896.346678240741</v>
      </c>
      <c r="AO343" s="88" t="s">
        <v>1320</v>
      </c>
      <c r="AP343" s="85" t="b">
        <v>0</v>
      </c>
      <c r="AQ343" s="85" t="b">
        <v>0</v>
      </c>
      <c r="AR343" s="85" t="b">
        <v>0</v>
      </c>
      <c r="AS343" s="85"/>
      <c r="AT343" s="85">
        <v>5</v>
      </c>
      <c r="AU343" s="88" t="s">
        <v>1461</v>
      </c>
      <c r="AV343" s="85" t="b">
        <v>0</v>
      </c>
      <c r="AW343" s="85" t="s">
        <v>1488</v>
      </c>
      <c r="AX343" s="88" t="s">
        <v>1520</v>
      </c>
      <c r="AY343" s="85" t="s">
        <v>66</v>
      </c>
      <c r="AZ343" s="2"/>
      <c r="BA343" s="3"/>
      <c r="BB343" s="3"/>
      <c r="BC343" s="3"/>
      <c r="BD343" s="3"/>
    </row>
    <row r="344" spans="1:56" x14ac:dyDescent="0.3">
      <c r="A344" s="70" t="s">
        <v>326</v>
      </c>
      <c r="B344" s="71"/>
      <c r="C344" s="71"/>
      <c r="D344" s="72"/>
      <c r="E344" s="117"/>
      <c r="F344" s="108" t="s">
        <v>552</v>
      </c>
      <c r="G344" s="118"/>
      <c r="H344" s="75"/>
      <c r="I344" s="76"/>
      <c r="J344" s="119"/>
      <c r="K344" s="75" t="s">
        <v>4237</v>
      </c>
      <c r="L344" s="120"/>
      <c r="M344" s="80"/>
      <c r="N344" s="80"/>
      <c r="O344" s="81"/>
      <c r="P344" s="82"/>
      <c r="Q344" s="82"/>
      <c r="R344" s="92"/>
      <c r="S344" s="92"/>
      <c r="T344" s="92"/>
      <c r="U344" s="92"/>
      <c r="V344" s="52"/>
      <c r="W344" s="52"/>
      <c r="X344" s="52"/>
      <c r="Y344" s="52"/>
      <c r="Z344" s="51"/>
      <c r="AA344" s="77"/>
      <c r="AB344" s="77"/>
      <c r="AC344" s="78"/>
      <c r="AD344" s="85" t="s">
        <v>977</v>
      </c>
      <c r="AE344" s="85">
        <v>974</v>
      </c>
      <c r="AF344" s="85">
        <v>866</v>
      </c>
      <c r="AG344" s="85">
        <v>9552</v>
      </c>
      <c r="AH344" s="85">
        <v>1087</v>
      </c>
      <c r="AI344" s="85"/>
      <c r="AJ344" s="85" t="s">
        <v>1152</v>
      </c>
      <c r="AK344" s="85" t="s">
        <v>1250</v>
      </c>
      <c r="AL344" s="85"/>
      <c r="AM344" s="85"/>
      <c r="AN344" s="87">
        <v>41086.343645833331</v>
      </c>
      <c r="AO344" s="88" t="s">
        <v>1404</v>
      </c>
      <c r="AP344" s="85" t="b">
        <v>1</v>
      </c>
      <c r="AQ344" s="85" t="b">
        <v>0</v>
      </c>
      <c r="AR344" s="85" t="b">
        <v>1</v>
      </c>
      <c r="AS344" s="85"/>
      <c r="AT344" s="85">
        <v>3</v>
      </c>
      <c r="AU344" s="88" t="s">
        <v>1461</v>
      </c>
      <c r="AV344" s="85" t="b">
        <v>0</v>
      </c>
      <c r="AW344" s="85" t="s">
        <v>1488</v>
      </c>
      <c r="AX344" s="88" t="s">
        <v>1621</v>
      </c>
      <c r="AY344" s="85" t="s">
        <v>66</v>
      </c>
      <c r="AZ344" s="2"/>
      <c r="BA344" s="3"/>
      <c r="BB344" s="3"/>
      <c r="BC344" s="3"/>
      <c r="BD344" s="3"/>
    </row>
    <row r="345" spans="1:56" x14ac:dyDescent="0.3">
      <c r="A345" s="70" t="s">
        <v>1872</v>
      </c>
      <c r="B345" s="71"/>
      <c r="C345" s="71"/>
      <c r="D345" s="72"/>
      <c r="E345" s="117"/>
      <c r="F345" s="108" t="s">
        <v>2131</v>
      </c>
      <c r="G345" s="118"/>
      <c r="H345" s="75"/>
      <c r="I345" s="76"/>
      <c r="J345" s="119"/>
      <c r="K345" s="75" t="s">
        <v>4238</v>
      </c>
      <c r="L345" s="120"/>
      <c r="M345" s="80"/>
      <c r="N345" s="80"/>
      <c r="O345" s="81"/>
      <c r="P345" s="82"/>
      <c r="Q345" s="82"/>
      <c r="R345" s="92"/>
      <c r="S345" s="92"/>
      <c r="T345" s="92"/>
      <c r="U345" s="92"/>
      <c r="V345" s="52"/>
      <c r="W345" s="52"/>
      <c r="X345" s="52"/>
      <c r="Y345" s="52"/>
      <c r="Z345" s="51"/>
      <c r="AA345" s="77"/>
      <c r="AB345" s="77"/>
      <c r="AC345" s="78"/>
      <c r="AD345" s="85" t="s">
        <v>3436</v>
      </c>
      <c r="AE345" s="85">
        <v>67</v>
      </c>
      <c r="AF345" s="85">
        <v>254</v>
      </c>
      <c r="AG345" s="85">
        <v>5815</v>
      </c>
      <c r="AH345" s="85">
        <v>3213</v>
      </c>
      <c r="AI345" s="85"/>
      <c r="AJ345" s="85" t="s">
        <v>3554</v>
      </c>
      <c r="AK345" s="85" t="s">
        <v>797</v>
      </c>
      <c r="AL345" s="85"/>
      <c r="AM345" s="85"/>
      <c r="AN345" s="87">
        <v>41086.478356481479</v>
      </c>
      <c r="AO345" s="88" t="s">
        <v>3745</v>
      </c>
      <c r="AP345" s="85" t="b">
        <v>0</v>
      </c>
      <c r="AQ345" s="85" t="b">
        <v>0</v>
      </c>
      <c r="AR345" s="85" t="b">
        <v>1</v>
      </c>
      <c r="AS345" s="85"/>
      <c r="AT345" s="85">
        <v>2</v>
      </c>
      <c r="AU345" s="88" t="s">
        <v>1465</v>
      </c>
      <c r="AV345" s="85" t="b">
        <v>0</v>
      </c>
      <c r="AW345" s="85" t="s">
        <v>1488</v>
      </c>
      <c r="AX345" s="88" t="s">
        <v>3911</v>
      </c>
      <c r="AY345" s="85" t="s">
        <v>66</v>
      </c>
      <c r="AZ345" s="2"/>
      <c r="BA345" s="3"/>
      <c r="BB345" s="3"/>
      <c r="BC345" s="3"/>
      <c r="BD345" s="3"/>
    </row>
    <row r="346" spans="1:56" x14ac:dyDescent="0.3">
      <c r="A346" s="70" t="s">
        <v>388</v>
      </c>
      <c r="B346" s="71"/>
      <c r="C346" s="71"/>
      <c r="D346" s="72"/>
      <c r="E346" s="117"/>
      <c r="F346" s="108" t="s">
        <v>609</v>
      </c>
      <c r="G346" s="118"/>
      <c r="H346" s="75"/>
      <c r="I346" s="76"/>
      <c r="J346" s="119"/>
      <c r="K346" s="75" t="s">
        <v>4239</v>
      </c>
      <c r="L346" s="120"/>
      <c r="M346" s="80"/>
      <c r="N346" s="80"/>
      <c r="O346" s="81"/>
      <c r="P346" s="82"/>
      <c r="Q346" s="82"/>
      <c r="R346" s="92"/>
      <c r="S346" s="92"/>
      <c r="T346" s="92"/>
      <c r="U346" s="92"/>
      <c r="V346" s="52"/>
      <c r="W346" s="52"/>
      <c r="X346" s="52"/>
      <c r="Y346" s="52"/>
      <c r="Z346" s="51"/>
      <c r="AA346" s="77"/>
      <c r="AB346" s="77"/>
      <c r="AC346" s="78"/>
      <c r="AD346" s="85" t="s">
        <v>1030</v>
      </c>
      <c r="AE346" s="85">
        <v>113</v>
      </c>
      <c r="AF346" s="85">
        <v>4080</v>
      </c>
      <c r="AG346" s="85">
        <v>57271</v>
      </c>
      <c r="AH346" s="85">
        <v>46111</v>
      </c>
      <c r="AI346" s="85"/>
      <c r="AJ346" s="85" t="s">
        <v>1192</v>
      </c>
      <c r="AK346" s="85" t="s">
        <v>1265</v>
      </c>
      <c r="AL346" s="85"/>
      <c r="AM346" s="85"/>
      <c r="AN346" s="87">
        <v>42304.915625000001</v>
      </c>
      <c r="AO346" s="88" t="s">
        <v>1450</v>
      </c>
      <c r="AP346" s="85" t="b">
        <v>1</v>
      </c>
      <c r="AQ346" s="85" t="b">
        <v>0</v>
      </c>
      <c r="AR346" s="85" t="b">
        <v>0</v>
      </c>
      <c r="AS346" s="85"/>
      <c r="AT346" s="85">
        <v>5</v>
      </c>
      <c r="AU346" s="88" t="s">
        <v>1461</v>
      </c>
      <c r="AV346" s="85" t="b">
        <v>0</v>
      </c>
      <c r="AW346" s="85" t="s">
        <v>1488</v>
      </c>
      <c r="AX346" s="88" t="s">
        <v>1676</v>
      </c>
      <c r="AY346" s="85" t="s">
        <v>66</v>
      </c>
      <c r="AZ346" s="2"/>
      <c r="BA346" s="3"/>
      <c r="BB346" s="3"/>
      <c r="BC346" s="3"/>
      <c r="BD346" s="3"/>
    </row>
    <row r="347" spans="1:56" x14ac:dyDescent="0.3">
      <c r="A347" s="70" t="s">
        <v>377</v>
      </c>
      <c r="B347" s="71"/>
      <c r="C347" s="71"/>
      <c r="D347" s="72"/>
      <c r="E347" s="117"/>
      <c r="F347" s="108" t="s">
        <v>599</v>
      </c>
      <c r="G347" s="118"/>
      <c r="H347" s="75"/>
      <c r="I347" s="76"/>
      <c r="J347" s="119"/>
      <c r="K347" s="75" t="s">
        <v>4240</v>
      </c>
      <c r="L347" s="120"/>
      <c r="M347" s="80"/>
      <c r="N347" s="80"/>
      <c r="O347" s="81"/>
      <c r="P347" s="82"/>
      <c r="Q347" s="82"/>
      <c r="R347" s="92"/>
      <c r="S347" s="92"/>
      <c r="T347" s="92"/>
      <c r="U347" s="92"/>
      <c r="V347" s="52"/>
      <c r="W347" s="52"/>
      <c r="X347" s="52"/>
      <c r="Y347" s="52"/>
      <c r="Z347" s="51"/>
      <c r="AA347" s="77"/>
      <c r="AB347" s="77"/>
      <c r="AC347" s="78"/>
      <c r="AD347" s="85" t="s">
        <v>1022</v>
      </c>
      <c r="AE347" s="85">
        <v>537</v>
      </c>
      <c r="AF347" s="85">
        <v>192</v>
      </c>
      <c r="AG347" s="85">
        <v>3985</v>
      </c>
      <c r="AH347" s="85">
        <v>790</v>
      </c>
      <c r="AI347" s="85"/>
      <c r="AJ347" s="85" t="s">
        <v>1185</v>
      </c>
      <c r="AK347" s="85"/>
      <c r="AL347" s="85"/>
      <c r="AM347" s="85"/>
      <c r="AN347" s="87">
        <v>43556.690682870372</v>
      </c>
      <c r="AO347" s="85"/>
      <c r="AP347" s="85" t="b">
        <v>1</v>
      </c>
      <c r="AQ347" s="85" t="b">
        <v>0</v>
      </c>
      <c r="AR347" s="85" t="b">
        <v>0</v>
      </c>
      <c r="AS347" s="85"/>
      <c r="AT347" s="85">
        <v>1</v>
      </c>
      <c r="AU347" s="85"/>
      <c r="AV347" s="85" t="b">
        <v>0</v>
      </c>
      <c r="AW347" s="85" t="s">
        <v>1488</v>
      </c>
      <c r="AX347" s="88" t="s">
        <v>1668</v>
      </c>
      <c r="AY347" s="85" t="s">
        <v>66</v>
      </c>
      <c r="AZ347" s="2"/>
      <c r="BA347" s="3"/>
      <c r="BB347" s="3"/>
      <c r="BC347" s="3"/>
      <c r="BD347" s="3"/>
    </row>
    <row r="348" spans="1:56" x14ac:dyDescent="0.3">
      <c r="A348" s="70" t="s">
        <v>380</v>
      </c>
      <c r="B348" s="71"/>
      <c r="C348" s="71"/>
      <c r="D348" s="72"/>
      <c r="E348" s="117"/>
      <c r="F348" s="108" t="s">
        <v>602</v>
      </c>
      <c r="G348" s="118"/>
      <c r="H348" s="75"/>
      <c r="I348" s="76"/>
      <c r="J348" s="119"/>
      <c r="K348" s="75" t="s">
        <v>4241</v>
      </c>
      <c r="L348" s="120"/>
      <c r="M348" s="80"/>
      <c r="N348" s="80"/>
      <c r="O348" s="81"/>
      <c r="P348" s="82"/>
      <c r="Q348" s="82"/>
      <c r="R348" s="92"/>
      <c r="S348" s="92"/>
      <c r="T348" s="92"/>
      <c r="U348" s="92"/>
      <c r="V348" s="52"/>
      <c r="W348" s="52"/>
      <c r="X348" s="52"/>
      <c r="Y348" s="52"/>
      <c r="Z348" s="51"/>
      <c r="AA348" s="77"/>
      <c r="AB348" s="77"/>
      <c r="AC348" s="78"/>
      <c r="AD348" s="85" t="s">
        <v>1023</v>
      </c>
      <c r="AE348" s="85">
        <v>200</v>
      </c>
      <c r="AF348" s="85">
        <v>56</v>
      </c>
      <c r="AG348" s="85">
        <v>1539</v>
      </c>
      <c r="AH348" s="85">
        <v>1481</v>
      </c>
      <c r="AI348" s="85"/>
      <c r="AJ348" s="85" t="s">
        <v>1186</v>
      </c>
      <c r="AK348" s="85"/>
      <c r="AL348" s="85"/>
      <c r="AM348" s="85"/>
      <c r="AN348" s="87">
        <v>41108.775601851848</v>
      </c>
      <c r="AO348" s="88" t="s">
        <v>1443</v>
      </c>
      <c r="AP348" s="85" t="b">
        <v>1</v>
      </c>
      <c r="AQ348" s="85" t="b">
        <v>0</v>
      </c>
      <c r="AR348" s="85" t="b">
        <v>0</v>
      </c>
      <c r="AS348" s="85"/>
      <c r="AT348" s="85">
        <v>0</v>
      </c>
      <c r="AU348" s="88" t="s">
        <v>1461</v>
      </c>
      <c r="AV348" s="85" t="b">
        <v>0</v>
      </c>
      <c r="AW348" s="85" t="s">
        <v>1488</v>
      </c>
      <c r="AX348" s="88" t="s">
        <v>1669</v>
      </c>
      <c r="AY348" s="85" t="s">
        <v>66</v>
      </c>
      <c r="AZ348" s="2"/>
      <c r="BA348" s="3"/>
      <c r="BB348" s="3"/>
      <c r="BC348" s="3"/>
      <c r="BD348" s="3"/>
    </row>
    <row r="349" spans="1:56" x14ac:dyDescent="0.3">
      <c r="A349" s="70" t="s">
        <v>1873</v>
      </c>
      <c r="B349" s="71"/>
      <c r="C349" s="71"/>
      <c r="D349" s="72"/>
      <c r="E349" s="117"/>
      <c r="F349" s="108" t="s">
        <v>2132</v>
      </c>
      <c r="G349" s="118"/>
      <c r="H349" s="75"/>
      <c r="I349" s="76"/>
      <c r="J349" s="119"/>
      <c r="K349" s="75" t="s">
        <v>4242</v>
      </c>
      <c r="L349" s="120"/>
      <c r="M349" s="80"/>
      <c r="N349" s="80"/>
      <c r="O349" s="81"/>
      <c r="P349" s="82"/>
      <c r="Q349" s="82"/>
      <c r="R349" s="92"/>
      <c r="S349" s="92"/>
      <c r="T349" s="92"/>
      <c r="U349" s="92"/>
      <c r="V349" s="52"/>
      <c r="W349" s="52"/>
      <c r="X349" s="52"/>
      <c r="Y349" s="52"/>
      <c r="Z349" s="51"/>
      <c r="AA349" s="77"/>
      <c r="AB349" s="77"/>
      <c r="AC349" s="78"/>
      <c r="AD349" s="85" t="s">
        <v>3437</v>
      </c>
      <c r="AE349" s="85">
        <v>776</v>
      </c>
      <c r="AF349" s="85">
        <v>181</v>
      </c>
      <c r="AG349" s="85">
        <v>2448</v>
      </c>
      <c r="AH349" s="85">
        <v>398</v>
      </c>
      <c r="AI349" s="85"/>
      <c r="AJ349" s="85" t="s">
        <v>3555</v>
      </c>
      <c r="AK349" s="85" t="s">
        <v>803</v>
      </c>
      <c r="AL349" s="85"/>
      <c r="AM349" s="85"/>
      <c r="AN349" s="87">
        <v>41835.099293981482</v>
      </c>
      <c r="AO349" s="88" t="s">
        <v>3746</v>
      </c>
      <c r="AP349" s="85" t="b">
        <v>1</v>
      </c>
      <c r="AQ349" s="85" t="b">
        <v>0</v>
      </c>
      <c r="AR349" s="85" t="b">
        <v>0</v>
      </c>
      <c r="AS349" s="85"/>
      <c r="AT349" s="85">
        <v>1</v>
      </c>
      <c r="AU349" s="88" t="s">
        <v>1461</v>
      </c>
      <c r="AV349" s="85" t="b">
        <v>0</v>
      </c>
      <c r="AW349" s="85" t="s">
        <v>1488</v>
      </c>
      <c r="AX349" s="88" t="s">
        <v>3912</v>
      </c>
      <c r="AY349" s="85" t="s">
        <v>66</v>
      </c>
      <c r="AZ349" s="2"/>
      <c r="BA349" s="3"/>
      <c r="BB349" s="3"/>
      <c r="BC349" s="3"/>
      <c r="BD349" s="3"/>
    </row>
    <row r="350" spans="1:56" x14ac:dyDescent="0.3">
      <c r="A350" s="70" t="s">
        <v>321</v>
      </c>
      <c r="B350" s="71"/>
      <c r="C350" s="71"/>
      <c r="D350" s="72"/>
      <c r="E350" s="117"/>
      <c r="F350" s="108" t="s">
        <v>547</v>
      </c>
      <c r="G350" s="118"/>
      <c r="H350" s="75"/>
      <c r="I350" s="76"/>
      <c r="J350" s="119"/>
      <c r="K350" s="75" t="s">
        <v>4243</v>
      </c>
      <c r="L350" s="120"/>
      <c r="M350" s="80"/>
      <c r="N350" s="80"/>
      <c r="O350" s="81"/>
      <c r="P350" s="82"/>
      <c r="Q350" s="82"/>
      <c r="R350" s="92"/>
      <c r="S350" s="92"/>
      <c r="T350" s="92"/>
      <c r="U350" s="92"/>
      <c r="V350" s="52"/>
      <c r="W350" s="52"/>
      <c r="X350" s="52"/>
      <c r="Y350" s="52"/>
      <c r="Z350" s="51"/>
      <c r="AA350" s="77"/>
      <c r="AB350" s="77"/>
      <c r="AC350" s="78"/>
      <c r="AD350" s="85" t="s">
        <v>972</v>
      </c>
      <c r="AE350" s="85">
        <v>550</v>
      </c>
      <c r="AF350" s="85">
        <v>6107</v>
      </c>
      <c r="AG350" s="85">
        <v>223557</v>
      </c>
      <c r="AH350" s="85">
        <v>11780</v>
      </c>
      <c r="AI350" s="85"/>
      <c r="AJ350" s="85" t="s">
        <v>1147</v>
      </c>
      <c r="AK350" s="85" t="s">
        <v>1249</v>
      </c>
      <c r="AL350" s="85"/>
      <c r="AM350" s="85"/>
      <c r="AN350" s="87">
        <v>40449.292002314818</v>
      </c>
      <c r="AO350" s="88" t="s">
        <v>1400</v>
      </c>
      <c r="AP350" s="85" t="b">
        <v>0</v>
      </c>
      <c r="AQ350" s="85" t="b">
        <v>0</v>
      </c>
      <c r="AR350" s="85" t="b">
        <v>1</v>
      </c>
      <c r="AS350" s="85"/>
      <c r="AT350" s="85">
        <v>9</v>
      </c>
      <c r="AU350" s="88" t="s">
        <v>1476</v>
      </c>
      <c r="AV350" s="85" t="b">
        <v>0</v>
      </c>
      <c r="AW350" s="85" t="s">
        <v>1488</v>
      </c>
      <c r="AX350" s="88" t="s">
        <v>1616</v>
      </c>
      <c r="AY350" s="85" t="s">
        <v>66</v>
      </c>
      <c r="AZ350" s="2"/>
      <c r="BA350" s="3"/>
      <c r="BB350" s="3"/>
      <c r="BC350" s="3"/>
      <c r="BD350" s="3"/>
    </row>
    <row r="351" spans="1:56" x14ac:dyDescent="0.3">
      <c r="A351" s="70" t="s">
        <v>1874</v>
      </c>
      <c r="B351" s="71"/>
      <c r="C351" s="71"/>
      <c r="D351" s="72"/>
      <c r="E351" s="117"/>
      <c r="F351" s="108" t="s">
        <v>2133</v>
      </c>
      <c r="G351" s="118"/>
      <c r="H351" s="75"/>
      <c r="I351" s="76"/>
      <c r="J351" s="119"/>
      <c r="K351" s="75" t="s">
        <v>4244</v>
      </c>
      <c r="L351" s="120"/>
      <c r="M351" s="80"/>
      <c r="N351" s="80"/>
      <c r="O351" s="81"/>
      <c r="P351" s="82"/>
      <c r="Q351" s="82"/>
      <c r="R351" s="92"/>
      <c r="S351" s="92"/>
      <c r="T351" s="92"/>
      <c r="U351" s="92"/>
      <c r="V351" s="52"/>
      <c r="W351" s="52"/>
      <c r="X351" s="52"/>
      <c r="Y351" s="52"/>
      <c r="Z351" s="51"/>
      <c r="AA351" s="77"/>
      <c r="AB351" s="77"/>
      <c r="AC351" s="78"/>
      <c r="AD351" s="85" t="s">
        <v>3438</v>
      </c>
      <c r="AE351" s="85">
        <v>225</v>
      </c>
      <c r="AF351" s="85">
        <v>142</v>
      </c>
      <c r="AG351" s="85">
        <v>6707</v>
      </c>
      <c r="AH351" s="85">
        <v>243</v>
      </c>
      <c r="AI351" s="85"/>
      <c r="AJ351" s="85" t="s">
        <v>3556</v>
      </c>
      <c r="AK351" s="85"/>
      <c r="AL351" s="85"/>
      <c r="AM351" s="85"/>
      <c r="AN351" s="87">
        <v>40193.453738425924</v>
      </c>
      <c r="AO351" s="88" t="s">
        <v>3747</v>
      </c>
      <c r="AP351" s="85" t="b">
        <v>0</v>
      </c>
      <c r="AQ351" s="85" t="b">
        <v>0</v>
      </c>
      <c r="AR351" s="85" t="b">
        <v>1</v>
      </c>
      <c r="AS351" s="85"/>
      <c r="AT351" s="85">
        <v>0</v>
      </c>
      <c r="AU351" s="88" t="s">
        <v>1462</v>
      </c>
      <c r="AV351" s="85" t="b">
        <v>0</v>
      </c>
      <c r="AW351" s="85" t="s">
        <v>1488</v>
      </c>
      <c r="AX351" s="88" t="s">
        <v>3913</v>
      </c>
      <c r="AY351" s="85" t="s">
        <v>66</v>
      </c>
      <c r="AZ351" s="2"/>
      <c r="BA351" s="3"/>
      <c r="BB351" s="3"/>
      <c r="BC351" s="3"/>
      <c r="BD351" s="3"/>
    </row>
    <row r="352" spans="1:56" x14ac:dyDescent="0.3">
      <c r="A352" s="70" t="s">
        <v>1875</v>
      </c>
      <c r="B352" s="71"/>
      <c r="C352" s="71"/>
      <c r="D352" s="72"/>
      <c r="E352" s="117"/>
      <c r="F352" s="108" t="s">
        <v>2134</v>
      </c>
      <c r="G352" s="118"/>
      <c r="H352" s="75"/>
      <c r="I352" s="76"/>
      <c r="J352" s="119"/>
      <c r="K352" s="75" t="s">
        <v>4245</v>
      </c>
      <c r="L352" s="120"/>
      <c r="M352" s="80"/>
      <c r="N352" s="80"/>
      <c r="O352" s="81"/>
      <c r="P352" s="82"/>
      <c r="Q352" s="82"/>
      <c r="R352" s="92"/>
      <c r="S352" s="92"/>
      <c r="T352" s="92"/>
      <c r="U352" s="92"/>
      <c r="V352" s="52"/>
      <c r="W352" s="52"/>
      <c r="X352" s="52"/>
      <c r="Y352" s="52"/>
      <c r="Z352" s="51"/>
      <c r="AA352" s="77"/>
      <c r="AB352" s="77"/>
      <c r="AC352" s="78"/>
      <c r="AD352" s="85" t="s">
        <v>3439</v>
      </c>
      <c r="AE352" s="85">
        <v>199</v>
      </c>
      <c r="AF352" s="85">
        <v>10</v>
      </c>
      <c r="AG352" s="85">
        <v>164</v>
      </c>
      <c r="AH352" s="85">
        <v>177</v>
      </c>
      <c r="AI352" s="85"/>
      <c r="AJ352" s="85" t="s">
        <v>3557</v>
      </c>
      <c r="AK352" s="85" t="s">
        <v>1221</v>
      </c>
      <c r="AL352" s="85"/>
      <c r="AM352" s="85"/>
      <c r="AN352" s="87">
        <v>43831.974537037036</v>
      </c>
      <c r="AO352" s="88" t="s">
        <v>3748</v>
      </c>
      <c r="AP352" s="85" t="b">
        <v>1</v>
      </c>
      <c r="AQ352" s="85" t="b">
        <v>0</v>
      </c>
      <c r="AR352" s="85" t="b">
        <v>0</v>
      </c>
      <c r="AS352" s="85"/>
      <c r="AT352" s="85">
        <v>0</v>
      </c>
      <c r="AU352" s="85"/>
      <c r="AV352" s="85" t="b">
        <v>0</v>
      </c>
      <c r="AW352" s="85" t="s">
        <v>1488</v>
      </c>
      <c r="AX352" s="88" t="s">
        <v>3914</v>
      </c>
      <c r="AY352" s="85" t="s">
        <v>66</v>
      </c>
      <c r="AZ352" s="2"/>
      <c r="BA352" s="3"/>
      <c r="BB352" s="3"/>
      <c r="BC352" s="3"/>
      <c r="BD352" s="3"/>
    </row>
    <row r="353" spans="1:56" x14ac:dyDescent="0.3">
      <c r="A353" s="70" t="s">
        <v>276</v>
      </c>
      <c r="B353" s="71"/>
      <c r="C353" s="71"/>
      <c r="D353" s="72"/>
      <c r="E353" s="117"/>
      <c r="F353" s="108" t="s">
        <v>504</v>
      </c>
      <c r="G353" s="118"/>
      <c r="H353" s="75"/>
      <c r="I353" s="76"/>
      <c r="J353" s="119"/>
      <c r="K353" s="75" t="s">
        <v>4246</v>
      </c>
      <c r="L353" s="120"/>
      <c r="M353" s="80"/>
      <c r="N353" s="80"/>
      <c r="O353" s="81"/>
      <c r="P353" s="82"/>
      <c r="Q353" s="82"/>
      <c r="R353" s="92"/>
      <c r="S353" s="92"/>
      <c r="T353" s="92"/>
      <c r="U353" s="92"/>
      <c r="V353" s="52"/>
      <c r="W353" s="52"/>
      <c r="X353" s="52"/>
      <c r="Y353" s="52"/>
      <c r="Z353" s="51"/>
      <c r="AA353" s="77"/>
      <c r="AB353" s="77"/>
      <c r="AC353" s="78"/>
      <c r="AD353" s="85" t="s">
        <v>924</v>
      </c>
      <c r="AE353" s="85">
        <v>351</v>
      </c>
      <c r="AF353" s="85">
        <v>2234</v>
      </c>
      <c r="AG353" s="85">
        <v>154038</v>
      </c>
      <c r="AH353" s="85">
        <v>271</v>
      </c>
      <c r="AI353" s="85"/>
      <c r="AJ353" s="85" t="s">
        <v>1105</v>
      </c>
      <c r="AK353" s="85"/>
      <c r="AL353" s="85"/>
      <c r="AM353" s="85"/>
      <c r="AN353" s="87">
        <v>42930.943865740737</v>
      </c>
      <c r="AO353" s="88" t="s">
        <v>1357</v>
      </c>
      <c r="AP353" s="85" t="b">
        <v>1</v>
      </c>
      <c r="AQ353" s="85" t="b">
        <v>0</v>
      </c>
      <c r="AR353" s="85" t="b">
        <v>0</v>
      </c>
      <c r="AS353" s="85"/>
      <c r="AT353" s="85">
        <v>1</v>
      </c>
      <c r="AU353" s="85"/>
      <c r="AV353" s="85" t="b">
        <v>0</v>
      </c>
      <c r="AW353" s="85" t="s">
        <v>1488</v>
      </c>
      <c r="AX353" s="88" t="s">
        <v>1565</v>
      </c>
      <c r="AY353" s="85" t="s">
        <v>66</v>
      </c>
      <c r="AZ353" s="2"/>
      <c r="BA353" s="3"/>
      <c r="BB353" s="3"/>
      <c r="BC353" s="3"/>
      <c r="BD353" s="3"/>
    </row>
    <row r="354" spans="1:56" x14ac:dyDescent="0.3">
      <c r="A354" s="70" t="s">
        <v>359</v>
      </c>
      <c r="B354" s="71"/>
      <c r="C354" s="71"/>
      <c r="D354" s="72"/>
      <c r="E354" s="117"/>
      <c r="F354" s="108" t="s">
        <v>584</v>
      </c>
      <c r="G354" s="118"/>
      <c r="H354" s="75"/>
      <c r="I354" s="76"/>
      <c r="J354" s="119"/>
      <c r="K354" s="75" t="s">
        <v>4247</v>
      </c>
      <c r="L354" s="120"/>
      <c r="M354" s="80"/>
      <c r="N354" s="80"/>
      <c r="O354" s="81"/>
      <c r="P354" s="82"/>
      <c r="Q354" s="82"/>
      <c r="R354" s="92"/>
      <c r="S354" s="92"/>
      <c r="T354" s="92"/>
      <c r="U354" s="92"/>
      <c r="V354" s="52"/>
      <c r="W354" s="52"/>
      <c r="X354" s="52"/>
      <c r="Y354" s="52"/>
      <c r="Z354" s="51"/>
      <c r="AA354" s="77"/>
      <c r="AB354" s="77"/>
      <c r="AC354" s="78"/>
      <c r="AD354" s="85" t="s">
        <v>999</v>
      </c>
      <c r="AE354" s="85">
        <v>332</v>
      </c>
      <c r="AF354" s="85">
        <v>2309</v>
      </c>
      <c r="AG354" s="85">
        <v>80540</v>
      </c>
      <c r="AH354" s="85">
        <v>55461</v>
      </c>
      <c r="AI354" s="85"/>
      <c r="AJ354" s="85" t="s">
        <v>1167</v>
      </c>
      <c r="AK354" s="85" t="s">
        <v>1203</v>
      </c>
      <c r="AL354" s="85"/>
      <c r="AM354" s="85"/>
      <c r="AN354" s="87">
        <v>42894.872210648151</v>
      </c>
      <c r="AO354" s="85"/>
      <c r="AP354" s="85" t="b">
        <v>1</v>
      </c>
      <c r="AQ354" s="85" t="b">
        <v>0</v>
      </c>
      <c r="AR354" s="85" t="b">
        <v>1</v>
      </c>
      <c r="AS354" s="85"/>
      <c r="AT354" s="85">
        <v>6</v>
      </c>
      <c r="AU354" s="85"/>
      <c r="AV354" s="85" t="b">
        <v>0</v>
      </c>
      <c r="AW354" s="85" t="s">
        <v>1488</v>
      </c>
      <c r="AX354" s="88" t="s">
        <v>1643</v>
      </c>
      <c r="AY354" s="85" t="s">
        <v>66</v>
      </c>
      <c r="AZ354" s="2"/>
      <c r="BA354" s="3"/>
      <c r="BB354" s="3"/>
      <c r="BC354" s="3"/>
      <c r="BD354" s="3"/>
    </row>
    <row r="355" spans="1:56" x14ac:dyDescent="0.3">
      <c r="A355" s="70" t="s">
        <v>1876</v>
      </c>
      <c r="B355" s="71"/>
      <c r="C355" s="71"/>
      <c r="D355" s="72"/>
      <c r="E355" s="117"/>
      <c r="F355" s="108" t="s">
        <v>2135</v>
      </c>
      <c r="G355" s="118"/>
      <c r="H355" s="75"/>
      <c r="I355" s="76"/>
      <c r="J355" s="119"/>
      <c r="K355" s="75" t="s">
        <v>4248</v>
      </c>
      <c r="L355" s="120"/>
      <c r="M355" s="80"/>
      <c r="N355" s="80"/>
      <c r="O355" s="81"/>
      <c r="P355" s="82"/>
      <c r="Q355" s="82"/>
      <c r="R355" s="92"/>
      <c r="S355" s="92"/>
      <c r="T355" s="92"/>
      <c r="U355" s="92"/>
      <c r="V355" s="52"/>
      <c r="W355" s="52"/>
      <c r="X355" s="52"/>
      <c r="Y355" s="52"/>
      <c r="Z355" s="51"/>
      <c r="AA355" s="77"/>
      <c r="AB355" s="77"/>
      <c r="AC355" s="78"/>
      <c r="AD355" s="85" t="s">
        <v>3440</v>
      </c>
      <c r="AE355" s="85">
        <v>271</v>
      </c>
      <c r="AF355" s="85">
        <v>51</v>
      </c>
      <c r="AG355" s="85">
        <v>4027</v>
      </c>
      <c r="AH355" s="85">
        <v>2329</v>
      </c>
      <c r="AI355" s="85"/>
      <c r="AJ355" s="85"/>
      <c r="AK355" s="85"/>
      <c r="AL355" s="85"/>
      <c r="AM355" s="85"/>
      <c r="AN355" s="87">
        <v>43826.399421296293</v>
      </c>
      <c r="AO355" s="88" t="s">
        <v>3749</v>
      </c>
      <c r="AP355" s="85" t="b">
        <v>1</v>
      </c>
      <c r="AQ355" s="85" t="b">
        <v>0</v>
      </c>
      <c r="AR355" s="85" t="b">
        <v>0</v>
      </c>
      <c r="AS355" s="85"/>
      <c r="AT355" s="85">
        <v>0</v>
      </c>
      <c r="AU355" s="85"/>
      <c r="AV355" s="85" t="b">
        <v>0</v>
      </c>
      <c r="AW355" s="85" t="s">
        <v>1488</v>
      </c>
      <c r="AX355" s="88" t="s">
        <v>3915</v>
      </c>
      <c r="AY355" s="85" t="s">
        <v>66</v>
      </c>
      <c r="AZ355" s="2"/>
      <c r="BA355" s="3"/>
      <c r="BB355" s="3"/>
      <c r="BC355" s="3"/>
      <c r="BD355" s="3"/>
    </row>
    <row r="356" spans="1:56" x14ac:dyDescent="0.3">
      <c r="A356" s="70" t="s">
        <v>1877</v>
      </c>
      <c r="B356" s="71"/>
      <c r="C356" s="71"/>
      <c r="D356" s="72"/>
      <c r="E356" s="117"/>
      <c r="F356" s="108" t="s">
        <v>2136</v>
      </c>
      <c r="G356" s="118"/>
      <c r="H356" s="75"/>
      <c r="I356" s="76"/>
      <c r="J356" s="119"/>
      <c r="K356" s="75" t="s">
        <v>4249</v>
      </c>
      <c r="L356" s="120"/>
      <c r="M356" s="80"/>
      <c r="N356" s="80"/>
      <c r="O356" s="81"/>
      <c r="P356" s="82"/>
      <c r="Q356" s="82"/>
      <c r="R356" s="92"/>
      <c r="S356" s="92"/>
      <c r="T356" s="92"/>
      <c r="U356" s="92"/>
      <c r="V356" s="52"/>
      <c r="W356" s="52"/>
      <c r="X356" s="52"/>
      <c r="Y356" s="52"/>
      <c r="Z356" s="51"/>
      <c r="AA356" s="77"/>
      <c r="AB356" s="77"/>
      <c r="AC356" s="78"/>
      <c r="AD356" s="85" t="s">
        <v>3441</v>
      </c>
      <c r="AE356" s="85">
        <v>24</v>
      </c>
      <c r="AF356" s="85">
        <v>1</v>
      </c>
      <c r="AG356" s="85">
        <v>31</v>
      </c>
      <c r="AH356" s="85">
        <v>3</v>
      </c>
      <c r="AI356" s="85"/>
      <c r="AJ356" s="85" t="s">
        <v>3558</v>
      </c>
      <c r="AK356" s="85"/>
      <c r="AL356" s="85"/>
      <c r="AM356" s="85"/>
      <c r="AN356" s="87">
        <v>43856.815648148149</v>
      </c>
      <c r="AO356" s="85"/>
      <c r="AP356" s="85" t="b">
        <v>1</v>
      </c>
      <c r="AQ356" s="85" t="b">
        <v>0</v>
      </c>
      <c r="AR356" s="85" t="b">
        <v>0</v>
      </c>
      <c r="AS356" s="85"/>
      <c r="AT356" s="85">
        <v>0</v>
      </c>
      <c r="AU356" s="85"/>
      <c r="AV356" s="85" t="b">
        <v>0</v>
      </c>
      <c r="AW356" s="85" t="s">
        <v>1488</v>
      </c>
      <c r="AX356" s="88" t="s">
        <v>3916</v>
      </c>
      <c r="AY356" s="85" t="s">
        <v>66</v>
      </c>
      <c r="AZ356" s="2"/>
      <c r="BA356" s="3"/>
      <c r="BB356" s="3"/>
      <c r="BC356" s="3"/>
      <c r="BD356" s="3"/>
    </row>
    <row r="357" spans="1:56" x14ac:dyDescent="0.3">
      <c r="A357" s="70" t="s">
        <v>287</v>
      </c>
      <c r="B357" s="71"/>
      <c r="C357" s="71"/>
      <c r="D357" s="72"/>
      <c r="E357" s="117"/>
      <c r="F357" s="108" t="s">
        <v>515</v>
      </c>
      <c r="G357" s="118"/>
      <c r="H357" s="75"/>
      <c r="I357" s="76"/>
      <c r="J357" s="119"/>
      <c r="K357" s="75" t="s">
        <v>4250</v>
      </c>
      <c r="L357" s="120"/>
      <c r="M357" s="80"/>
      <c r="N357" s="80"/>
      <c r="O357" s="81"/>
      <c r="P357" s="82"/>
      <c r="Q357" s="82"/>
      <c r="R357" s="92"/>
      <c r="S357" s="92"/>
      <c r="T357" s="92"/>
      <c r="U357" s="92"/>
      <c r="V357" s="52"/>
      <c r="W357" s="52"/>
      <c r="X357" s="52"/>
      <c r="Y357" s="52"/>
      <c r="Z357" s="51"/>
      <c r="AA357" s="77"/>
      <c r="AB357" s="77"/>
      <c r="AC357" s="78"/>
      <c r="AD357" s="85" t="s">
        <v>938</v>
      </c>
      <c r="AE357" s="85">
        <v>1398</v>
      </c>
      <c r="AF357" s="85">
        <v>1049</v>
      </c>
      <c r="AG357" s="85">
        <v>51128</v>
      </c>
      <c r="AH357" s="85">
        <v>51030</v>
      </c>
      <c r="AI357" s="85"/>
      <c r="AJ357" s="85" t="s">
        <v>1117</v>
      </c>
      <c r="AK357" s="85"/>
      <c r="AL357" s="85"/>
      <c r="AM357" s="85"/>
      <c r="AN357" s="87">
        <v>43601.78434027778</v>
      </c>
      <c r="AO357" s="88" t="s">
        <v>1369</v>
      </c>
      <c r="AP357" s="85" t="b">
        <v>1</v>
      </c>
      <c r="AQ357" s="85" t="b">
        <v>0</v>
      </c>
      <c r="AR357" s="85" t="b">
        <v>1</v>
      </c>
      <c r="AS357" s="85"/>
      <c r="AT357" s="85">
        <v>0</v>
      </c>
      <c r="AU357" s="85"/>
      <c r="AV357" s="85" t="b">
        <v>0</v>
      </c>
      <c r="AW357" s="85" t="s">
        <v>1488</v>
      </c>
      <c r="AX357" s="88" t="s">
        <v>1578</v>
      </c>
      <c r="AY357" s="85" t="s">
        <v>66</v>
      </c>
      <c r="AZ357" s="2"/>
      <c r="BA357" s="3"/>
      <c r="BB357" s="3"/>
      <c r="BC357" s="3"/>
      <c r="BD357" s="3"/>
    </row>
    <row r="358" spans="1:56" x14ac:dyDescent="0.3">
      <c r="A358" s="70" t="s">
        <v>1879</v>
      </c>
      <c r="B358" s="71"/>
      <c r="C358" s="71"/>
      <c r="D358" s="72"/>
      <c r="E358" s="117"/>
      <c r="F358" s="108" t="s">
        <v>2138</v>
      </c>
      <c r="G358" s="118"/>
      <c r="H358" s="75"/>
      <c r="I358" s="76"/>
      <c r="J358" s="119"/>
      <c r="K358" s="75" t="s">
        <v>4251</v>
      </c>
      <c r="L358" s="120"/>
      <c r="M358" s="80"/>
      <c r="N358" s="80"/>
      <c r="O358" s="81"/>
      <c r="P358" s="82"/>
      <c r="Q358" s="82"/>
      <c r="R358" s="92"/>
      <c r="S358" s="92"/>
      <c r="T358" s="92"/>
      <c r="U358" s="92"/>
      <c r="V358" s="52"/>
      <c r="W358" s="52"/>
      <c r="X358" s="52"/>
      <c r="Y358" s="52"/>
      <c r="Z358" s="51"/>
      <c r="AA358" s="77"/>
      <c r="AB358" s="77"/>
      <c r="AC358" s="78"/>
      <c r="AD358" s="85" t="s">
        <v>3442</v>
      </c>
      <c r="AE358" s="85">
        <v>1795</v>
      </c>
      <c r="AF358" s="85">
        <v>509</v>
      </c>
      <c r="AG358" s="85">
        <v>4309</v>
      </c>
      <c r="AH358" s="85">
        <v>4076</v>
      </c>
      <c r="AI358" s="85"/>
      <c r="AJ358" s="85"/>
      <c r="AK358" s="85"/>
      <c r="AL358" s="85"/>
      <c r="AM358" s="85"/>
      <c r="AN358" s="87">
        <v>41065.294212962966</v>
      </c>
      <c r="AO358" s="88" t="s">
        <v>3750</v>
      </c>
      <c r="AP358" s="85" t="b">
        <v>1</v>
      </c>
      <c r="AQ358" s="85" t="b">
        <v>0</v>
      </c>
      <c r="AR358" s="85" t="b">
        <v>0</v>
      </c>
      <c r="AS358" s="85"/>
      <c r="AT358" s="85">
        <v>0</v>
      </c>
      <c r="AU358" s="88" t="s">
        <v>1461</v>
      </c>
      <c r="AV358" s="85" t="b">
        <v>0</v>
      </c>
      <c r="AW358" s="85" t="s">
        <v>1488</v>
      </c>
      <c r="AX358" s="88" t="s">
        <v>3917</v>
      </c>
      <c r="AY358" s="85" t="s">
        <v>66</v>
      </c>
      <c r="AZ358" s="2"/>
      <c r="BA358" s="3"/>
      <c r="BB358" s="3"/>
      <c r="BC358" s="3"/>
      <c r="BD358" s="3"/>
    </row>
    <row r="359" spans="1:56" x14ac:dyDescent="0.3">
      <c r="A359" s="70" t="s">
        <v>352</v>
      </c>
      <c r="B359" s="71"/>
      <c r="C359" s="71"/>
      <c r="D359" s="72"/>
      <c r="E359" s="117"/>
      <c r="F359" s="108" t="s">
        <v>577</v>
      </c>
      <c r="G359" s="118"/>
      <c r="H359" s="75"/>
      <c r="I359" s="76"/>
      <c r="J359" s="119"/>
      <c r="K359" s="75" t="s">
        <v>4252</v>
      </c>
      <c r="L359" s="120"/>
      <c r="M359" s="80"/>
      <c r="N359" s="80"/>
      <c r="O359" s="81"/>
      <c r="P359" s="82"/>
      <c r="Q359" s="82"/>
      <c r="R359" s="92"/>
      <c r="S359" s="92"/>
      <c r="T359" s="92"/>
      <c r="U359" s="92"/>
      <c r="V359" s="52"/>
      <c r="W359" s="52"/>
      <c r="X359" s="52"/>
      <c r="Y359" s="52"/>
      <c r="Z359" s="51"/>
      <c r="AA359" s="77"/>
      <c r="AB359" s="77"/>
      <c r="AC359" s="78"/>
      <c r="AD359" s="85" t="s">
        <v>1001</v>
      </c>
      <c r="AE359" s="85">
        <v>937</v>
      </c>
      <c r="AF359" s="85">
        <v>1257</v>
      </c>
      <c r="AG359" s="85">
        <v>51337</v>
      </c>
      <c r="AH359" s="85">
        <v>794</v>
      </c>
      <c r="AI359" s="85"/>
      <c r="AJ359" s="85" t="s">
        <v>1168</v>
      </c>
      <c r="AK359" s="85" t="s">
        <v>798</v>
      </c>
      <c r="AL359" s="88" t="s">
        <v>1291</v>
      </c>
      <c r="AM359" s="85"/>
      <c r="AN359" s="87">
        <v>40444.787546296298</v>
      </c>
      <c r="AO359" s="88" t="s">
        <v>1425</v>
      </c>
      <c r="AP359" s="85" t="b">
        <v>0</v>
      </c>
      <c r="AQ359" s="85" t="b">
        <v>0</v>
      </c>
      <c r="AR359" s="85" t="b">
        <v>0</v>
      </c>
      <c r="AS359" s="85"/>
      <c r="AT359" s="85">
        <v>13</v>
      </c>
      <c r="AU359" s="88" t="s">
        <v>1468</v>
      </c>
      <c r="AV359" s="85" t="b">
        <v>0</v>
      </c>
      <c r="AW359" s="85" t="s">
        <v>1488</v>
      </c>
      <c r="AX359" s="88" t="s">
        <v>1645</v>
      </c>
      <c r="AY359" s="85" t="s">
        <v>66</v>
      </c>
      <c r="AZ359" s="2"/>
      <c r="BA359" s="3"/>
      <c r="BB359" s="3"/>
      <c r="BC359" s="3"/>
      <c r="BD359" s="3"/>
    </row>
    <row r="360" spans="1:56" x14ac:dyDescent="0.3">
      <c r="A360" s="70" t="s">
        <v>385</v>
      </c>
      <c r="B360" s="71"/>
      <c r="C360" s="71"/>
      <c r="D360" s="72"/>
      <c r="E360" s="117"/>
      <c r="F360" s="108" t="s">
        <v>606</v>
      </c>
      <c r="G360" s="118"/>
      <c r="H360" s="75"/>
      <c r="I360" s="76"/>
      <c r="J360" s="119"/>
      <c r="K360" s="75" t="s">
        <v>4253</v>
      </c>
      <c r="L360" s="120"/>
      <c r="M360" s="80"/>
      <c r="N360" s="80"/>
      <c r="O360" s="81"/>
      <c r="P360" s="82"/>
      <c r="Q360" s="82"/>
      <c r="R360" s="92"/>
      <c r="S360" s="92"/>
      <c r="T360" s="92"/>
      <c r="U360" s="92"/>
      <c r="V360" s="52"/>
      <c r="W360" s="52"/>
      <c r="X360" s="52"/>
      <c r="Y360" s="52"/>
      <c r="Z360" s="51"/>
      <c r="AA360" s="77"/>
      <c r="AB360" s="77"/>
      <c r="AC360" s="78"/>
      <c r="AD360" s="85" t="s">
        <v>1027</v>
      </c>
      <c r="AE360" s="85">
        <v>308</v>
      </c>
      <c r="AF360" s="85">
        <v>391</v>
      </c>
      <c r="AG360" s="85">
        <v>5529</v>
      </c>
      <c r="AH360" s="85">
        <v>6118</v>
      </c>
      <c r="AI360" s="85"/>
      <c r="AJ360" s="85" t="s">
        <v>1189</v>
      </c>
      <c r="AK360" s="85" t="s">
        <v>797</v>
      </c>
      <c r="AL360" s="85"/>
      <c r="AM360" s="85"/>
      <c r="AN360" s="87">
        <v>41584.1715625</v>
      </c>
      <c r="AO360" s="88" t="s">
        <v>1447</v>
      </c>
      <c r="AP360" s="85" t="b">
        <v>1</v>
      </c>
      <c r="AQ360" s="85" t="b">
        <v>0</v>
      </c>
      <c r="AR360" s="85" t="b">
        <v>0</v>
      </c>
      <c r="AS360" s="85"/>
      <c r="AT360" s="85">
        <v>0</v>
      </c>
      <c r="AU360" s="88" t="s">
        <v>1461</v>
      </c>
      <c r="AV360" s="85" t="b">
        <v>0</v>
      </c>
      <c r="AW360" s="85" t="s">
        <v>1488</v>
      </c>
      <c r="AX360" s="88" t="s">
        <v>1673</v>
      </c>
      <c r="AY360" s="85" t="s">
        <v>66</v>
      </c>
      <c r="AZ360" s="2"/>
      <c r="BA360" s="3"/>
      <c r="BB360" s="3"/>
      <c r="BC360" s="3"/>
      <c r="BD360" s="3"/>
    </row>
    <row r="361" spans="1:56" x14ac:dyDescent="0.3">
      <c r="A361" s="70" t="s">
        <v>1880</v>
      </c>
      <c r="B361" s="71"/>
      <c r="C361" s="71"/>
      <c r="D361" s="72"/>
      <c r="E361" s="117"/>
      <c r="F361" s="108" t="s">
        <v>2139</v>
      </c>
      <c r="G361" s="118"/>
      <c r="H361" s="75"/>
      <c r="I361" s="76"/>
      <c r="J361" s="119"/>
      <c r="K361" s="75" t="s">
        <v>4254</v>
      </c>
      <c r="L361" s="120"/>
      <c r="M361" s="80"/>
      <c r="N361" s="80"/>
      <c r="O361" s="81"/>
      <c r="P361" s="82"/>
      <c r="Q361" s="82"/>
      <c r="R361" s="92"/>
      <c r="S361" s="92"/>
      <c r="T361" s="92"/>
      <c r="U361" s="92"/>
      <c r="V361" s="52"/>
      <c r="W361" s="52"/>
      <c r="X361" s="52"/>
      <c r="Y361" s="52"/>
      <c r="Z361" s="51"/>
      <c r="AA361" s="77"/>
      <c r="AB361" s="77"/>
      <c r="AC361" s="78"/>
      <c r="AD361" s="85" t="s">
        <v>3443</v>
      </c>
      <c r="AE361" s="85">
        <v>61</v>
      </c>
      <c r="AF361" s="85">
        <v>66</v>
      </c>
      <c r="AG361" s="85">
        <v>1727</v>
      </c>
      <c r="AH361" s="85">
        <v>206</v>
      </c>
      <c r="AI361" s="85"/>
      <c r="AJ361" s="85"/>
      <c r="AK361" s="85" t="s">
        <v>1203</v>
      </c>
      <c r="AL361" s="85"/>
      <c r="AM361" s="85"/>
      <c r="AN361" s="87">
        <v>42878.97320601852</v>
      </c>
      <c r="AO361" s="85"/>
      <c r="AP361" s="85" t="b">
        <v>1</v>
      </c>
      <c r="AQ361" s="85" t="b">
        <v>0</v>
      </c>
      <c r="AR361" s="85" t="b">
        <v>1</v>
      </c>
      <c r="AS361" s="85"/>
      <c r="AT361" s="85">
        <v>0</v>
      </c>
      <c r="AU361" s="85"/>
      <c r="AV361" s="85" t="b">
        <v>0</v>
      </c>
      <c r="AW361" s="85" t="s">
        <v>1488</v>
      </c>
      <c r="AX361" s="88" t="s">
        <v>3918</v>
      </c>
      <c r="AY361" s="85" t="s">
        <v>66</v>
      </c>
      <c r="AZ361" s="2"/>
      <c r="BA361" s="3"/>
      <c r="BB361" s="3"/>
      <c r="BC361" s="3"/>
      <c r="BD361" s="3"/>
    </row>
    <row r="362" spans="1:56" x14ac:dyDescent="0.3">
      <c r="A362" s="70" t="s">
        <v>294</v>
      </c>
      <c r="B362" s="71"/>
      <c r="C362" s="71"/>
      <c r="D362" s="72"/>
      <c r="E362" s="117"/>
      <c r="F362" s="108" t="s">
        <v>522</v>
      </c>
      <c r="G362" s="118"/>
      <c r="H362" s="75"/>
      <c r="I362" s="76"/>
      <c r="J362" s="119"/>
      <c r="K362" s="75" t="s">
        <v>4255</v>
      </c>
      <c r="L362" s="120"/>
      <c r="M362" s="80"/>
      <c r="N362" s="80"/>
      <c r="O362" s="81"/>
      <c r="P362" s="82"/>
      <c r="Q362" s="82"/>
      <c r="R362" s="92"/>
      <c r="S362" s="92"/>
      <c r="T362" s="92"/>
      <c r="U362" s="92"/>
      <c r="V362" s="52"/>
      <c r="W362" s="52"/>
      <c r="X362" s="52"/>
      <c r="Y362" s="52"/>
      <c r="Z362" s="51"/>
      <c r="AA362" s="77"/>
      <c r="AB362" s="77"/>
      <c r="AC362" s="78"/>
      <c r="AD362" s="85" t="s">
        <v>946</v>
      </c>
      <c r="AE362" s="85">
        <v>125</v>
      </c>
      <c r="AF362" s="85">
        <v>160</v>
      </c>
      <c r="AG362" s="85">
        <v>8893</v>
      </c>
      <c r="AH362" s="85">
        <v>388</v>
      </c>
      <c r="AI362" s="85"/>
      <c r="AJ362" s="85" t="s">
        <v>1124</v>
      </c>
      <c r="AK362" s="85" t="s">
        <v>1239</v>
      </c>
      <c r="AL362" s="88" t="s">
        <v>1284</v>
      </c>
      <c r="AM362" s="85"/>
      <c r="AN362" s="87">
        <v>40566.816990740743</v>
      </c>
      <c r="AO362" s="88" t="s">
        <v>1377</v>
      </c>
      <c r="AP362" s="85" t="b">
        <v>0</v>
      </c>
      <c r="AQ362" s="85" t="b">
        <v>0</v>
      </c>
      <c r="AR362" s="85" t="b">
        <v>1</v>
      </c>
      <c r="AS362" s="85"/>
      <c r="AT362" s="85">
        <v>0</v>
      </c>
      <c r="AU362" s="88" t="s">
        <v>1478</v>
      </c>
      <c r="AV362" s="85" t="b">
        <v>0</v>
      </c>
      <c r="AW362" s="85" t="s">
        <v>1488</v>
      </c>
      <c r="AX362" s="88" t="s">
        <v>1586</v>
      </c>
      <c r="AY362" s="85" t="s">
        <v>66</v>
      </c>
      <c r="AZ362" s="2"/>
      <c r="BA362" s="3"/>
      <c r="BB362" s="3"/>
      <c r="BC362" s="3"/>
      <c r="BD362" s="3"/>
    </row>
    <row r="363" spans="1:56" x14ac:dyDescent="0.3">
      <c r="A363" s="93" t="s">
        <v>307</v>
      </c>
      <c r="B363" s="94"/>
      <c r="C363" s="94"/>
      <c r="D363" s="95"/>
      <c r="E363" s="96"/>
      <c r="F363" s="109" t="s">
        <v>534</v>
      </c>
      <c r="G363" s="94"/>
      <c r="H363" s="97"/>
      <c r="I363" s="98"/>
      <c r="J363" s="98"/>
      <c r="K363" s="97" t="s">
        <v>4256</v>
      </c>
      <c r="L363" s="99"/>
      <c r="M363" s="100"/>
      <c r="N363" s="100"/>
      <c r="O363" s="101"/>
      <c r="P363" s="102"/>
      <c r="Q363" s="102"/>
      <c r="R363" s="103"/>
      <c r="S363" s="103"/>
      <c r="T363" s="103"/>
      <c r="U363" s="103"/>
      <c r="V363" s="104"/>
      <c r="W363" s="104"/>
      <c r="X363" s="104"/>
      <c r="Y363" s="104"/>
      <c r="Z363" s="105"/>
      <c r="AA363" s="106"/>
      <c r="AB363" s="106"/>
      <c r="AC363" s="107"/>
      <c r="AD363" s="112" t="s">
        <v>960</v>
      </c>
      <c r="AE363" s="112">
        <v>679</v>
      </c>
      <c r="AF363" s="112">
        <v>1390</v>
      </c>
      <c r="AG363" s="112">
        <v>22701</v>
      </c>
      <c r="AH363" s="112">
        <v>32572</v>
      </c>
      <c r="AI363" s="112"/>
      <c r="AJ363" s="112" t="s">
        <v>1135</v>
      </c>
      <c r="AK363" s="112" t="s">
        <v>1244</v>
      </c>
      <c r="AL363" s="112"/>
      <c r="AM363" s="112"/>
      <c r="AN363" s="113">
        <v>42737.492974537039</v>
      </c>
      <c r="AO363" s="114" t="s">
        <v>1389</v>
      </c>
      <c r="AP363" s="112" t="b">
        <v>1</v>
      </c>
      <c r="AQ363" s="112" t="b">
        <v>0</v>
      </c>
      <c r="AR363" s="112" t="b">
        <v>0</v>
      </c>
      <c r="AS363" s="112"/>
      <c r="AT363" s="112">
        <v>0</v>
      </c>
      <c r="AU363" s="112"/>
      <c r="AV363" s="112" t="b">
        <v>0</v>
      </c>
      <c r="AW363" s="112" t="s">
        <v>1488</v>
      </c>
      <c r="AX363" s="114" t="s">
        <v>1602</v>
      </c>
      <c r="AY363" s="112" t="s">
        <v>66</v>
      </c>
      <c r="AZ363" s="2"/>
      <c r="BA363" s="3"/>
      <c r="BB363" s="3"/>
      <c r="BC363" s="3"/>
      <c r="BD363" s="3"/>
    </row>
    <row r="364" spans="1:56" x14ac:dyDescent="0.3">
      <c r="A364" s="93" t="s">
        <v>3290</v>
      </c>
      <c r="B364" s="94"/>
      <c r="C364" s="94"/>
      <c r="D364" s="95"/>
      <c r="E364" s="96"/>
      <c r="F364" s="109" t="s">
        <v>3757</v>
      </c>
      <c r="G364" s="94" t="s">
        <v>51</v>
      </c>
      <c r="H364" s="97"/>
      <c r="I364" s="98"/>
      <c r="J364" s="98"/>
      <c r="K364" s="97" t="s">
        <v>4257</v>
      </c>
      <c r="L364" s="99"/>
      <c r="M364" s="100"/>
      <c r="N364" s="100"/>
      <c r="O364" s="101"/>
      <c r="P364" s="102"/>
      <c r="Q364" s="102"/>
      <c r="R364" s="103"/>
      <c r="S364" s="103"/>
      <c r="T364" s="103"/>
      <c r="U364" s="103"/>
      <c r="V364" s="104"/>
      <c r="W364" s="104"/>
      <c r="X364" s="104"/>
      <c r="Y364" s="104"/>
      <c r="Z364" s="105"/>
      <c r="AA364" s="106"/>
      <c r="AB364" s="106"/>
      <c r="AC364" s="107"/>
      <c r="AD364" s="112" t="s">
        <v>3444</v>
      </c>
      <c r="AE364" s="112">
        <v>832</v>
      </c>
      <c r="AF364" s="112">
        <v>375</v>
      </c>
      <c r="AG364" s="112">
        <v>12311</v>
      </c>
      <c r="AH364" s="112">
        <v>4309</v>
      </c>
      <c r="AI364" s="112"/>
      <c r="AJ364" s="112"/>
      <c r="AK364" s="112" t="s">
        <v>3596</v>
      </c>
      <c r="AL364" s="114" t="s">
        <v>3618</v>
      </c>
      <c r="AM364" s="112"/>
      <c r="AN364" s="113">
        <v>40739.01903935185</v>
      </c>
      <c r="AO364" s="112"/>
      <c r="AP364" s="112" t="b">
        <v>1</v>
      </c>
      <c r="AQ364" s="112" t="b">
        <v>0</v>
      </c>
      <c r="AR364" s="112" t="b">
        <v>0</v>
      </c>
      <c r="AS364" s="112"/>
      <c r="AT364" s="112">
        <v>0</v>
      </c>
      <c r="AU364" s="114" t="s">
        <v>1461</v>
      </c>
      <c r="AV364" s="112" t="b">
        <v>0</v>
      </c>
      <c r="AW364" s="112" t="s">
        <v>1488</v>
      </c>
      <c r="AX364" s="114" t="s">
        <v>3919</v>
      </c>
      <c r="AY364" s="112" t="s">
        <v>66</v>
      </c>
      <c r="AZ364" s="2"/>
      <c r="BA364" s="3"/>
      <c r="BB364" s="3"/>
      <c r="BC364" s="3"/>
      <c r="BD364" s="3"/>
    </row>
    <row r="365" spans="1:56" x14ac:dyDescent="0.3">
      <c r="A365"/>
      <c r="J365"/>
      <c r="AA365"/>
      <c r="AB365"/>
      <c r="AC365"/>
      <c r="AD365"/>
      <c r="AE365"/>
      <c r="AF365"/>
      <c r="AG365"/>
      <c r="AH365"/>
      <c r="AZ365" s="2"/>
      <c r="BA365" s="3"/>
      <c r="BB365" s="3"/>
      <c r="BC365" s="3"/>
      <c r="BD365" s="3"/>
    </row>
    <row r="366" spans="1:56" x14ac:dyDescent="0.3">
      <c r="A366"/>
      <c r="J366"/>
      <c r="AA366"/>
      <c r="AB366"/>
      <c r="AC366"/>
      <c r="AD366"/>
      <c r="AE366"/>
      <c r="AF366"/>
      <c r="AG366"/>
      <c r="AH366"/>
      <c r="AZ366" s="2"/>
      <c r="BA366" s="3"/>
      <c r="BB366" s="3"/>
      <c r="BC366" s="3"/>
      <c r="BD366" s="3"/>
    </row>
    <row r="367" spans="1:56" x14ac:dyDescent="0.3">
      <c r="A367"/>
      <c r="J367"/>
      <c r="AA367"/>
      <c r="AB367"/>
      <c r="AC367"/>
      <c r="AD367"/>
      <c r="AE367"/>
      <c r="AF367"/>
      <c r="AG367"/>
      <c r="AH367"/>
      <c r="AZ367" s="2"/>
      <c r="BA367" s="3"/>
      <c r="BB367" s="3"/>
      <c r="BC367" s="3"/>
      <c r="BD367" s="3"/>
    </row>
    <row r="368" spans="1:56" x14ac:dyDescent="0.3">
      <c r="A368"/>
      <c r="J368"/>
      <c r="AA368"/>
      <c r="AB368"/>
      <c r="AC368"/>
      <c r="AD368"/>
      <c r="AE368"/>
      <c r="AF368"/>
      <c r="AG368"/>
      <c r="AH368"/>
      <c r="AZ368" s="2"/>
      <c r="BA368" s="3"/>
      <c r="BB368" s="3"/>
      <c r="BC368" s="3"/>
      <c r="BD368" s="3"/>
    </row>
    <row r="369" spans="1:56" x14ac:dyDescent="0.3">
      <c r="A369"/>
      <c r="J369"/>
      <c r="AA369"/>
      <c r="AB369"/>
      <c r="AC369"/>
      <c r="AD369"/>
      <c r="AE369"/>
      <c r="AF369"/>
      <c r="AG369"/>
      <c r="AH369"/>
      <c r="AZ369" s="2"/>
      <c r="BA369" s="3"/>
      <c r="BB369" s="3"/>
      <c r="BC369" s="3"/>
      <c r="BD369" s="3"/>
    </row>
    <row r="370" spans="1:56" x14ac:dyDescent="0.3">
      <c r="A370"/>
      <c r="J370"/>
      <c r="AA370"/>
      <c r="AB370"/>
      <c r="AC370"/>
      <c r="AD370"/>
      <c r="AE370"/>
      <c r="AF370"/>
      <c r="AG370"/>
      <c r="AH370"/>
      <c r="AZ370" s="2"/>
      <c r="BA370" s="3"/>
      <c r="BB370" s="3"/>
      <c r="BC370" s="3"/>
      <c r="BD370" s="3"/>
    </row>
    <row r="371" spans="1:56" x14ac:dyDescent="0.3">
      <c r="A371"/>
      <c r="J371"/>
      <c r="AA371"/>
      <c r="AB371"/>
      <c r="AC371"/>
      <c r="AD371"/>
      <c r="AE371"/>
      <c r="AF371"/>
      <c r="AG371"/>
      <c r="AH371"/>
      <c r="AZ371" s="2"/>
      <c r="BA371" s="3"/>
      <c r="BB371" s="3"/>
      <c r="BC371" s="3"/>
      <c r="BD371" s="3"/>
    </row>
    <row r="372" spans="1:56" x14ac:dyDescent="0.3">
      <c r="A372"/>
      <c r="J372"/>
      <c r="AA372"/>
      <c r="AB372"/>
      <c r="AC372"/>
      <c r="AD372"/>
      <c r="AE372"/>
      <c r="AF372"/>
      <c r="AG372"/>
      <c r="AH372"/>
      <c r="AZ372" s="2"/>
      <c r="BA372" s="3"/>
      <c r="BB372" s="3"/>
      <c r="BC372" s="3"/>
      <c r="BD372" s="3"/>
    </row>
    <row r="373" spans="1:56" x14ac:dyDescent="0.3">
      <c r="A373"/>
      <c r="J373"/>
      <c r="AA373"/>
      <c r="AB373"/>
      <c r="AC373"/>
      <c r="AD373"/>
      <c r="AE373"/>
      <c r="AF373"/>
      <c r="AG373"/>
      <c r="AH373"/>
      <c r="AZ373" s="2"/>
      <c r="BA373" s="3"/>
      <c r="BB373" s="3"/>
      <c r="BC373" s="3"/>
      <c r="BD373" s="3"/>
    </row>
    <row r="374" spans="1:56" x14ac:dyDescent="0.3">
      <c r="A374"/>
      <c r="J374"/>
      <c r="AA374"/>
      <c r="AB374"/>
      <c r="AC374"/>
      <c r="AD374"/>
      <c r="AE374"/>
      <c r="AF374"/>
      <c r="AG374"/>
      <c r="AH374"/>
      <c r="AZ374" s="2"/>
      <c r="BA374" s="3"/>
      <c r="BB374" s="3"/>
      <c r="BC374" s="3"/>
      <c r="BD374" s="3"/>
    </row>
    <row r="375" spans="1:56" x14ac:dyDescent="0.3">
      <c r="A375"/>
      <c r="J375"/>
      <c r="AA375"/>
      <c r="AB375"/>
      <c r="AC375"/>
      <c r="AD375"/>
      <c r="AE375"/>
      <c r="AF375"/>
      <c r="AG375"/>
      <c r="AH375"/>
      <c r="AZ375" s="2"/>
      <c r="BA375" s="3"/>
      <c r="BB375" s="3"/>
      <c r="BC375" s="3"/>
      <c r="BD375" s="3"/>
    </row>
    <row r="376" spans="1:56" x14ac:dyDescent="0.3">
      <c r="A376"/>
      <c r="J376"/>
      <c r="AA376"/>
      <c r="AB376"/>
      <c r="AC376"/>
      <c r="AD376"/>
      <c r="AE376"/>
      <c r="AF376"/>
      <c r="AG376"/>
      <c r="AH376"/>
      <c r="AZ376" s="2"/>
      <c r="BA376" s="3"/>
      <c r="BB376" s="3"/>
      <c r="BC376" s="3"/>
      <c r="BD376" s="3"/>
    </row>
    <row r="377" spans="1:56" x14ac:dyDescent="0.3">
      <c r="A377"/>
      <c r="J377"/>
      <c r="AA377"/>
      <c r="AB377"/>
      <c r="AC377"/>
      <c r="AD377"/>
      <c r="AE377"/>
      <c r="AF377"/>
      <c r="AG377"/>
      <c r="AH377"/>
      <c r="AZ377" s="2"/>
      <c r="BA377" s="3"/>
      <c r="BB377" s="3"/>
      <c r="BC377" s="3"/>
      <c r="BD377" s="3"/>
    </row>
    <row r="378" spans="1:56" x14ac:dyDescent="0.3">
      <c r="A378"/>
      <c r="J378"/>
      <c r="AA378"/>
      <c r="AB378"/>
      <c r="AC378"/>
      <c r="AD378"/>
      <c r="AE378"/>
      <c r="AF378"/>
      <c r="AG378"/>
      <c r="AH378"/>
      <c r="AZ378" s="2"/>
      <c r="BA378" s="3"/>
      <c r="BB378" s="3"/>
      <c r="BC378" s="3"/>
      <c r="BD378" s="3"/>
    </row>
    <row r="379" spans="1:56" x14ac:dyDescent="0.3">
      <c r="A379"/>
      <c r="J379"/>
      <c r="AA379"/>
      <c r="AB379"/>
      <c r="AC379"/>
      <c r="AD379"/>
      <c r="AE379"/>
      <c r="AF379"/>
      <c r="AG379"/>
      <c r="AH379"/>
      <c r="AZ379" s="2"/>
      <c r="BA379" s="3"/>
      <c r="BB379" s="3"/>
      <c r="BC379" s="3"/>
      <c r="BD379" s="3"/>
    </row>
    <row r="380" spans="1:56" x14ac:dyDescent="0.3">
      <c r="A380"/>
      <c r="J380"/>
      <c r="AA380"/>
      <c r="AB380"/>
      <c r="AC380"/>
      <c r="AD380"/>
      <c r="AE380"/>
      <c r="AF380"/>
      <c r="AG380"/>
      <c r="AH380"/>
      <c r="AZ380" s="2"/>
      <c r="BA380" s="3"/>
      <c r="BB380" s="3"/>
      <c r="BC380" s="3"/>
      <c r="BD380" s="3"/>
    </row>
    <row r="381" spans="1:56" x14ac:dyDescent="0.3">
      <c r="A381"/>
      <c r="J381"/>
      <c r="AA381"/>
      <c r="AB381"/>
      <c r="AC381"/>
      <c r="AD381"/>
      <c r="AE381"/>
      <c r="AF381"/>
      <c r="AG381"/>
      <c r="AH381"/>
      <c r="AZ381" s="2"/>
      <c r="BA381" s="3"/>
      <c r="BB381" s="3"/>
      <c r="BC381" s="3"/>
      <c r="BD381" s="3"/>
    </row>
    <row r="382" spans="1:56" x14ac:dyDescent="0.3">
      <c r="A382"/>
      <c r="J382"/>
      <c r="AA382"/>
      <c r="AB382"/>
      <c r="AC382"/>
      <c r="AD382"/>
      <c r="AE382"/>
      <c r="AF382"/>
      <c r="AG382"/>
      <c r="AH382"/>
      <c r="AZ382" s="2"/>
      <c r="BA382" s="3"/>
      <c r="BB382" s="3"/>
      <c r="BC382" s="3"/>
      <c r="BD382" s="3"/>
    </row>
    <row r="383" spans="1:56" x14ac:dyDescent="0.3">
      <c r="A383"/>
      <c r="J383"/>
      <c r="AA383"/>
      <c r="AB383"/>
      <c r="AC383"/>
      <c r="AD383"/>
      <c r="AE383"/>
      <c r="AF383"/>
      <c r="AG383"/>
      <c r="AH383"/>
      <c r="AZ383" s="2"/>
      <c r="BA383" s="3"/>
      <c r="BB383" s="3"/>
      <c r="BC383" s="3"/>
      <c r="BD383" s="3"/>
    </row>
    <row r="384" spans="1:56" x14ac:dyDescent="0.3">
      <c r="A384"/>
      <c r="J384"/>
      <c r="AA384"/>
      <c r="AB384"/>
      <c r="AC384"/>
      <c r="AD384"/>
      <c r="AE384"/>
      <c r="AF384"/>
      <c r="AG384"/>
      <c r="AH384"/>
      <c r="AZ384" s="2"/>
      <c r="BA384" s="3"/>
      <c r="BB384" s="3"/>
      <c r="BC384" s="3"/>
      <c r="BD384" s="3"/>
    </row>
    <row r="385" spans="1:56" x14ac:dyDescent="0.3">
      <c r="A385"/>
      <c r="J385"/>
      <c r="AA385"/>
      <c r="AB385"/>
      <c r="AC385"/>
      <c r="AD385"/>
      <c r="AE385"/>
      <c r="AF385"/>
      <c r="AG385"/>
      <c r="AH385"/>
      <c r="AZ385" s="2"/>
      <c r="BA385" s="3"/>
      <c r="BB385" s="3"/>
      <c r="BC385" s="3"/>
      <c r="BD385" s="3"/>
    </row>
    <row r="386" spans="1:56" x14ac:dyDescent="0.3">
      <c r="A386"/>
      <c r="J386"/>
      <c r="AA386"/>
      <c r="AB386"/>
      <c r="AC386"/>
      <c r="AD386"/>
      <c r="AE386"/>
      <c r="AF386"/>
      <c r="AG386"/>
      <c r="AH386"/>
      <c r="AZ386" s="2"/>
      <c r="BA386" s="3"/>
      <c r="BB386" s="3"/>
      <c r="BC386" s="3"/>
      <c r="BD386" s="3"/>
    </row>
    <row r="387" spans="1:56" x14ac:dyDescent="0.3">
      <c r="A387"/>
      <c r="J387"/>
      <c r="AA387"/>
      <c r="AB387"/>
      <c r="AC387"/>
      <c r="AD387"/>
      <c r="AE387"/>
      <c r="AF387"/>
      <c r="AG387"/>
      <c r="AH387"/>
      <c r="AZ387" s="2"/>
      <c r="BA387" s="3"/>
      <c r="BB387" s="3"/>
      <c r="BC387" s="3"/>
      <c r="BD387" s="3"/>
    </row>
    <row r="388" spans="1:56" x14ac:dyDescent="0.3">
      <c r="A388"/>
      <c r="J388"/>
      <c r="AA388"/>
      <c r="AB388"/>
      <c r="AC388"/>
      <c r="AD388"/>
      <c r="AE388"/>
      <c r="AF388"/>
      <c r="AG388"/>
      <c r="AH388"/>
      <c r="AZ388" s="2"/>
      <c r="BA388" s="3"/>
      <c r="BB388" s="3"/>
      <c r="BC388" s="3"/>
      <c r="BD388" s="3"/>
    </row>
    <row r="389" spans="1:56" x14ac:dyDescent="0.3">
      <c r="A389"/>
      <c r="J389"/>
      <c r="AA389"/>
      <c r="AB389"/>
      <c r="AC389"/>
      <c r="AD389"/>
      <c r="AE389"/>
      <c r="AF389"/>
      <c r="AG389"/>
      <c r="AH389"/>
      <c r="AZ389" s="2"/>
      <c r="BA389" s="3"/>
      <c r="BB389" s="3"/>
      <c r="BC389" s="3"/>
      <c r="BD389" s="3"/>
    </row>
    <row r="390" spans="1:56" x14ac:dyDescent="0.3">
      <c r="A390"/>
      <c r="J390"/>
      <c r="AA390"/>
      <c r="AB390"/>
      <c r="AC390"/>
      <c r="AD390"/>
      <c r="AE390"/>
      <c r="AF390"/>
      <c r="AG390"/>
      <c r="AH390"/>
      <c r="AZ390" s="2"/>
      <c r="BA390" s="3"/>
      <c r="BB390" s="3"/>
      <c r="BC390" s="3"/>
      <c r="BD390" s="3"/>
    </row>
    <row r="391" spans="1:56" x14ac:dyDescent="0.3">
      <c r="A391"/>
      <c r="J391"/>
      <c r="AA391"/>
      <c r="AB391"/>
      <c r="AC391"/>
      <c r="AD391"/>
      <c r="AE391"/>
      <c r="AF391"/>
      <c r="AG391"/>
      <c r="AH391"/>
      <c r="AZ391" s="2"/>
      <c r="BA391" s="3"/>
      <c r="BB391" s="3"/>
      <c r="BC391" s="3"/>
      <c r="BD391" s="3"/>
    </row>
    <row r="392" spans="1:56" x14ac:dyDescent="0.3">
      <c r="A392"/>
      <c r="J392"/>
      <c r="AA392"/>
      <c r="AB392"/>
      <c r="AC392"/>
      <c r="AD392"/>
      <c r="AE392"/>
      <c r="AF392"/>
      <c r="AG392"/>
      <c r="AH392"/>
      <c r="AZ392" s="2"/>
      <c r="BA392" s="3"/>
      <c r="BB392" s="3"/>
      <c r="BC392" s="3"/>
      <c r="BD392" s="3"/>
    </row>
    <row r="393" spans="1:56" x14ac:dyDescent="0.3">
      <c r="A393"/>
      <c r="J393"/>
      <c r="AA393"/>
      <c r="AB393"/>
      <c r="AC393"/>
      <c r="AD393"/>
      <c r="AE393"/>
      <c r="AF393"/>
      <c r="AG393"/>
      <c r="AH393"/>
      <c r="AZ393" s="2"/>
      <c r="BA393" s="3"/>
      <c r="BB393" s="3"/>
      <c r="BC393" s="3"/>
      <c r="BD393" s="3"/>
    </row>
    <row r="394" spans="1:56" x14ac:dyDescent="0.3">
      <c r="A394"/>
      <c r="J394"/>
      <c r="AA394"/>
      <c r="AB394"/>
      <c r="AC394"/>
      <c r="AD394"/>
      <c r="AE394"/>
      <c r="AF394"/>
      <c r="AG394"/>
      <c r="AH394"/>
      <c r="AZ394" s="2"/>
      <c r="BA394" s="3"/>
      <c r="BB394" s="3"/>
      <c r="BC394" s="3"/>
      <c r="BD394" s="3"/>
    </row>
    <row r="395" spans="1:56" x14ac:dyDescent="0.3">
      <c r="A395"/>
      <c r="J395"/>
      <c r="AA395"/>
      <c r="AB395"/>
      <c r="AC395"/>
      <c r="AD395"/>
      <c r="AE395"/>
      <c r="AF395"/>
      <c r="AG395"/>
      <c r="AH395"/>
      <c r="AZ395" s="2"/>
      <c r="BA395" s="3"/>
      <c r="BB395" s="3"/>
      <c r="BC395" s="3"/>
      <c r="BD395" s="3"/>
    </row>
    <row r="396" spans="1:56" x14ac:dyDescent="0.3">
      <c r="A396"/>
      <c r="J396"/>
      <c r="AA396"/>
      <c r="AB396"/>
      <c r="AC396"/>
      <c r="AD396"/>
      <c r="AE396"/>
      <c r="AF396"/>
      <c r="AG396"/>
      <c r="AH396"/>
      <c r="AZ396" s="2"/>
      <c r="BA396" s="3"/>
      <c r="BB396" s="3"/>
      <c r="BC396" s="3"/>
      <c r="BD396" s="3"/>
    </row>
    <row r="397" spans="1:56" x14ac:dyDescent="0.3">
      <c r="A397"/>
      <c r="J397"/>
      <c r="AA397"/>
      <c r="AB397"/>
      <c r="AC397"/>
      <c r="AD397"/>
      <c r="AE397"/>
      <c r="AF397"/>
      <c r="AG397"/>
      <c r="AH397"/>
      <c r="AZ397" s="2"/>
      <c r="BA397" s="3"/>
      <c r="BB397" s="3"/>
      <c r="BC397" s="3"/>
      <c r="BD397" s="3"/>
    </row>
    <row r="398" spans="1:56" x14ac:dyDescent="0.3">
      <c r="A398"/>
      <c r="J398"/>
      <c r="AA398"/>
      <c r="AB398"/>
      <c r="AC398"/>
      <c r="AD398"/>
      <c r="AE398"/>
      <c r="AF398"/>
      <c r="AG398"/>
      <c r="AH398"/>
      <c r="AZ398" s="2"/>
      <c r="BA398" s="3"/>
      <c r="BB398" s="3"/>
      <c r="BC398" s="3"/>
      <c r="BD398" s="3"/>
    </row>
    <row r="399" spans="1:56" x14ac:dyDescent="0.3">
      <c r="A399"/>
      <c r="J399"/>
      <c r="AA399"/>
      <c r="AB399"/>
      <c r="AC399"/>
      <c r="AD399"/>
      <c r="AE399"/>
      <c r="AF399"/>
      <c r="AG399"/>
      <c r="AH399"/>
      <c r="AZ399" s="2"/>
      <c r="BA399" s="3"/>
      <c r="BB399" s="3"/>
      <c r="BC399" s="3"/>
      <c r="BD399" s="3"/>
    </row>
    <row r="400" spans="1:56" x14ac:dyDescent="0.3">
      <c r="A400"/>
      <c r="J400"/>
      <c r="AA400"/>
      <c r="AB400"/>
      <c r="AC400"/>
      <c r="AD400"/>
      <c r="AE400"/>
      <c r="AF400"/>
      <c r="AG400"/>
      <c r="AH400"/>
      <c r="AZ400" s="2"/>
      <c r="BA400" s="3"/>
      <c r="BB400" s="3"/>
      <c r="BC400" s="3"/>
      <c r="BD400" s="3"/>
    </row>
    <row r="401" spans="1:56" x14ac:dyDescent="0.3">
      <c r="A401"/>
      <c r="J401"/>
      <c r="AA401"/>
      <c r="AB401"/>
      <c r="AC401"/>
      <c r="AD401"/>
      <c r="AE401"/>
      <c r="AF401"/>
      <c r="AG401"/>
      <c r="AH401"/>
      <c r="AZ401" s="2"/>
      <c r="BA401" s="3"/>
      <c r="BB401" s="3"/>
      <c r="BC401" s="3"/>
      <c r="BD401" s="3"/>
    </row>
    <row r="402" spans="1:56" x14ac:dyDescent="0.3">
      <c r="A402"/>
      <c r="J402"/>
      <c r="AA402"/>
      <c r="AB402"/>
      <c r="AC402"/>
      <c r="AD402"/>
      <c r="AE402"/>
      <c r="AF402"/>
      <c r="AG402"/>
      <c r="AH402"/>
      <c r="AZ402" s="2"/>
      <c r="BA402" s="3"/>
      <c r="BB402" s="3"/>
      <c r="BC402" s="3"/>
      <c r="BD402" s="3"/>
    </row>
    <row r="403" spans="1:56" x14ac:dyDescent="0.3">
      <c r="A403"/>
      <c r="J403"/>
      <c r="AA403"/>
      <c r="AB403"/>
      <c r="AC403"/>
      <c r="AD403"/>
      <c r="AE403"/>
      <c r="AF403"/>
      <c r="AG403"/>
      <c r="AH403"/>
      <c r="AZ403" s="2"/>
      <c r="BA403" s="3"/>
      <c r="BB403" s="3"/>
      <c r="BC403" s="3"/>
      <c r="BD403" s="3"/>
    </row>
    <row r="404" spans="1:56" x14ac:dyDescent="0.3">
      <c r="A404"/>
      <c r="J404"/>
      <c r="AA404"/>
      <c r="AB404"/>
      <c r="AC404"/>
      <c r="AD404"/>
      <c r="AE404"/>
      <c r="AF404"/>
      <c r="AG404"/>
      <c r="AH404"/>
      <c r="AZ404" s="2"/>
      <c r="BA404" s="3"/>
      <c r="BB404" s="3"/>
      <c r="BC404" s="3"/>
      <c r="BD404" s="3"/>
    </row>
    <row r="405" spans="1:56" x14ac:dyDescent="0.3">
      <c r="A405"/>
      <c r="J405"/>
      <c r="AA405"/>
      <c r="AB405"/>
      <c r="AC405"/>
      <c r="AD405"/>
      <c r="AE405"/>
      <c r="AF405"/>
      <c r="AG405"/>
      <c r="AH405"/>
      <c r="AZ405" s="2"/>
      <c r="BA405" s="3"/>
      <c r="BB405" s="3"/>
      <c r="BC405" s="3"/>
      <c r="BD405" s="3"/>
    </row>
    <row r="406" spans="1:56" x14ac:dyDescent="0.3">
      <c r="A406"/>
      <c r="J406"/>
      <c r="AA406"/>
      <c r="AB406"/>
      <c r="AC406"/>
      <c r="AD406"/>
      <c r="AE406"/>
      <c r="AF406"/>
      <c r="AG406"/>
      <c r="AH406"/>
      <c r="AZ406" s="2"/>
      <c r="BA406" s="3"/>
      <c r="BB406" s="3"/>
      <c r="BC406" s="3"/>
      <c r="BD406" s="3"/>
    </row>
    <row r="407" spans="1:56" x14ac:dyDescent="0.3">
      <c r="A407"/>
      <c r="J407"/>
      <c r="AA407"/>
      <c r="AB407"/>
      <c r="AC407"/>
      <c r="AD407"/>
      <c r="AE407"/>
      <c r="AF407"/>
      <c r="AG407"/>
      <c r="AH407"/>
      <c r="AZ407" s="2"/>
      <c r="BA407" s="3"/>
      <c r="BB407" s="3"/>
      <c r="BC407" s="3"/>
      <c r="BD407" s="3"/>
    </row>
    <row r="408" spans="1:56" x14ac:dyDescent="0.3">
      <c r="A408"/>
      <c r="J408"/>
      <c r="AA408"/>
      <c r="AB408"/>
      <c r="AC408"/>
      <c r="AD408"/>
      <c r="AE408"/>
      <c r="AF408"/>
      <c r="AG408"/>
      <c r="AH408"/>
      <c r="AZ408" s="2"/>
      <c r="BA408" s="3"/>
      <c r="BB408" s="3"/>
      <c r="BC408" s="3"/>
      <c r="BD408" s="3"/>
    </row>
    <row r="409" spans="1:56" x14ac:dyDescent="0.3">
      <c r="A409"/>
      <c r="J409"/>
      <c r="AA409"/>
      <c r="AB409"/>
      <c r="AC409"/>
      <c r="AD409"/>
      <c r="AE409"/>
      <c r="AF409"/>
      <c r="AG409"/>
      <c r="AH409"/>
      <c r="AZ409" s="2"/>
      <c r="BA409" s="3"/>
      <c r="BB409" s="3"/>
      <c r="BC409" s="3"/>
      <c r="BD409" s="3"/>
    </row>
    <row r="410" spans="1:56" x14ac:dyDescent="0.3">
      <c r="A410"/>
      <c r="J410"/>
      <c r="AA410"/>
      <c r="AB410"/>
      <c r="AC410"/>
      <c r="AD410"/>
      <c r="AE410"/>
      <c r="AF410"/>
      <c r="AG410"/>
      <c r="AH410"/>
      <c r="AZ410" s="2"/>
      <c r="BA410" s="3"/>
      <c r="BB410" s="3"/>
      <c r="BC410" s="3"/>
      <c r="BD410" s="3"/>
    </row>
    <row r="411" spans="1:56" x14ac:dyDescent="0.3">
      <c r="A411"/>
      <c r="J411"/>
      <c r="AA411"/>
      <c r="AB411"/>
      <c r="AC411"/>
      <c r="AD411"/>
      <c r="AE411"/>
      <c r="AF411"/>
      <c r="AG411"/>
      <c r="AH411"/>
      <c r="AZ411" s="2"/>
      <c r="BA411" s="3"/>
      <c r="BB411" s="3"/>
      <c r="BC411" s="3"/>
      <c r="BD411" s="3"/>
    </row>
    <row r="412" spans="1:56" x14ac:dyDescent="0.3">
      <c r="A412"/>
      <c r="J412"/>
      <c r="AA412"/>
      <c r="AB412"/>
      <c r="AC412"/>
      <c r="AD412"/>
      <c r="AE412"/>
      <c r="AF412"/>
      <c r="AG412"/>
      <c r="AH412"/>
      <c r="AZ412" s="2"/>
      <c r="BA412" s="3"/>
      <c r="BB412" s="3"/>
      <c r="BC412" s="3"/>
      <c r="BD412" s="3"/>
    </row>
    <row r="413" spans="1:56" x14ac:dyDescent="0.3">
      <c r="A413"/>
      <c r="J413"/>
      <c r="AA413"/>
      <c r="AB413"/>
      <c r="AC413"/>
      <c r="AD413"/>
      <c r="AE413"/>
      <c r="AF413"/>
      <c r="AG413"/>
      <c r="AH413"/>
      <c r="AZ413" s="2"/>
      <c r="BA413" s="3"/>
      <c r="BB413" s="3"/>
      <c r="BC413" s="3"/>
      <c r="BD413" s="3"/>
    </row>
    <row r="414" spans="1:56" x14ac:dyDescent="0.3">
      <c r="A414"/>
      <c r="J414"/>
      <c r="AA414"/>
      <c r="AB414"/>
      <c r="AC414"/>
      <c r="AD414"/>
      <c r="AE414"/>
      <c r="AF414"/>
      <c r="AG414"/>
      <c r="AH414"/>
      <c r="AZ414" s="2"/>
      <c r="BA414" s="3"/>
      <c r="BB414" s="3"/>
      <c r="BC414" s="3"/>
      <c r="BD414" s="3"/>
    </row>
    <row r="415" spans="1:56" x14ac:dyDescent="0.3">
      <c r="A415"/>
      <c r="J415"/>
      <c r="AA415"/>
      <c r="AB415"/>
      <c r="AC415"/>
      <c r="AD415"/>
      <c r="AE415"/>
      <c r="AF415"/>
      <c r="AG415"/>
      <c r="AH415"/>
      <c r="AZ415" s="2"/>
      <c r="BA415" s="3"/>
      <c r="BB415" s="3"/>
      <c r="BC415" s="3"/>
      <c r="BD415" s="3"/>
    </row>
    <row r="416" spans="1:56" x14ac:dyDescent="0.3">
      <c r="A416"/>
      <c r="J416"/>
      <c r="AA416"/>
      <c r="AB416"/>
      <c r="AC416"/>
      <c r="AD416"/>
      <c r="AE416"/>
      <c r="AF416"/>
      <c r="AG416"/>
      <c r="AH416"/>
      <c r="AZ416" s="2"/>
      <c r="BA416" s="3"/>
      <c r="BB416" s="3"/>
      <c r="BC416" s="3"/>
      <c r="BD416" s="3"/>
    </row>
    <row r="417" spans="1:56" x14ac:dyDescent="0.3">
      <c r="A417"/>
      <c r="J417"/>
      <c r="AA417"/>
      <c r="AB417"/>
      <c r="AC417"/>
      <c r="AD417"/>
      <c r="AE417"/>
      <c r="AF417"/>
      <c r="AG417"/>
      <c r="AH417"/>
      <c r="AZ417" s="2"/>
      <c r="BA417" s="3"/>
      <c r="BB417" s="3"/>
      <c r="BC417" s="3"/>
      <c r="BD417" s="3"/>
    </row>
    <row r="418" spans="1:56" x14ac:dyDescent="0.3">
      <c r="A418"/>
      <c r="J418"/>
      <c r="AA418"/>
      <c r="AB418"/>
      <c r="AC418"/>
      <c r="AD418"/>
      <c r="AE418"/>
      <c r="AF418"/>
      <c r="AG418"/>
      <c r="AH418"/>
      <c r="AZ418" s="2"/>
      <c r="BA418" s="3"/>
      <c r="BB418" s="3"/>
      <c r="BC418" s="3"/>
      <c r="BD418" s="3"/>
    </row>
    <row r="419" spans="1:56" x14ac:dyDescent="0.3">
      <c r="A419"/>
      <c r="J419"/>
      <c r="AA419"/>
      <c r="AB419"/>
      <c r="AC419"/>
      <c r="AD419"/>
      <c r="AE419"/>
      <c r="AF419"/>
      <c r="AG419"/>
      <c r="AH419"/>
      <c r="AZ419" s="2"/>
      <c r="BA419" s="3"/>
      <c r="BB419" s="3"/>
      <c r="BC419" s="3"/>
      <c r="BD419" s="3"/>
    </row>
    <row r="420" spans="1:56" x14ac:dyDescent="0.3">
      <c r="A420"/>
      <c r="J420"/>
      <c r="AA420"/>
      <c r="AB420"/>
      <c r="AC420"/>
      <c r="AD420"/>
      <c r="AE420"/>
      <c r="AF420"/>
      <c r="AG420"/>
      <c r="AH420"/>
      <c r="AZ420" s="2"/>
      <c r="BA420" s="3"/>
      <c r="BB420" s="3"/>
      <c r="BC420" s="3"/>
      <c r="BD420" s="3"/>
    </row>
    <row r="421" spans="1:56" x14ac:dyDescent="0.3">
      <c r="A421"/>
      <c r="J421"/>
      <c r="AA421"/>
      <c r="AB421"/>
      <c r="AC421"/>
      <c r="AD421"/>
      <c r="AE421"/>
      <c r="AF421"/>
      <c r="AG421"/>
      <c r="AH421"/>
      <c r="AZ421" s="2"/>
      <c r="BA421" s="3"/>
      <c r="BB421" s="3"/>
      <c r="BC421" s="3"/>
      <c r="BD421" s="3"/>
    </row>
    <row r="422" spans="1:56" x14ac:dyDescent="0.3">
      <c r="A422"/>
      <c r="J422"/>
      <c r="AA422"/>
      <c r="AB422"/>
      <c r="AC422"/>
      <c r="AD422"/>
      <c r="AE422"/>
      <c r="AF422"/>
      <c r="AG422"/>
      <c r="AH422"/>
      <c r="AZ422" s="2"/>
      <c r="BA422" s="3"/>
      <c r="BB422" s="3"/>
      <c r="BC422" s="3"/>
      <c r="BD422" s="3"/>
    </row>
    <row r="423" spans="1:56" x14ac:dyDescent="0.3">
      <c r="A423"/>
      <c r="J423"/>
      <c r="AA423"/>
      <c r="AB423"/>
      <c r="AC423"/>
      <c r="AD423"/>
      <c r="AE423"/>
      <c r="AF423"/>
      <c r="AG423"/>
      <c r="AH423"/>
      <c r="AZ423" s="2"/>
      <c r="BA423" s="3"/>
      <c r="BB423" s="3"/>
      <c r="BC423" s="3"/>
      <c r="BD423" s="3"/>
    </row>
    <row r="424" spans="1:56" x14ac:dyDescent="0.3">
      <c r="A424"/>
      <c r="J424"/>
      <c r="AA424"/>
      <c r="AB424"/>
      <c r="AC424"/>
      <c r="AD424"/>
      <c r="AE424"/>
      <c r="AF424"/>
      <c r="AG424"/>
      <c r="AH424"/>
      <c r="AZ424" s="2"/>
      <c r="BA424" s="3"/>
      <c r="BB424" s="3"/>
      <c r="BC424" s="3"/>
      <c r="BD424" s="3"/>
    </row>
    <row r="425" spans="1:56" x14ac:dyDescent="0.3">
      <c r="A425"/>
      <c r="J425"/>
      <c r="AA425"/>
      <c r="AB425"/>
      <c r="AC425"/>
      <c r="AD425"/>
      <c r="AE425"/>
      <c r="AF425"/>
      <c r="AG425"/>
      <c r="AH425"/>
      <c r="AZ425" s="2"/>
      <c r="BA425" s="3"/>
      <c r="BB425" s="3"/>
      <c r="BC425" s="3"/>
      <c r="BD425" s="3"/>
    </row>
    <row r="426" spans="1:56" x14ac:dyDescent="0.3">
      <c r="A426"/>
      <c r="J426"/>
      <c r="AA426"/>
      <c r="AB426"/>
      <c r="AC426"/>
      <c r="AD426"/>
      <c r="AE426"/>
      <c r="AF426"/>
      <c r="AG426"/>
      <c r="AH426"/>
      <c r="AZ426" s="2"/>
      <c r="BA426" s="3"/>
      <c r="BB426" s="3"/>
      <c r="BC426" s="3"/>
      <c r="BD426" s="3"/>
    </row>
    <row r="427" spans="1:56" x14ac:dyDescent="0.3">
      <c r="A427"/>
      <c r="J427"/>
      <c r="AA427"/>
      <c r="AB427"/>
      <c r="AC427"/>
      <c r="AD427"/>
      <c r="AE427"/>
      <c r="AF427"/>
      <c r="AG427"/>
      <c r="AH427"/>
      <c r="AZ427" s="2"/>
      <c r="BA427" s="3"/>
      <c r="BB427" s="3"/>
      <c r="BC427" s="3"/>
      <c r="BD427" s="3"/>
    </row>
    <row r="428" spans="1:56" x14ac:dyDescent="0.3">
      <c r="A428"/>
      <c r="J428"/>
      <c r="AA428"/>
      <c r="AB428"/>
      <c r="AC428"/>
      <c r="AD428"/>
      <c r="AE428"/>
      <c r="AF428"/>
      <c r="AG428"/>
      <c r="AH428"/>
      <c r="AZ428" s="2"/>
      <c r="BA428" s="3"/>
      <c r="BB428" s="3"/>
      <c r="BC428" s="3"/>
      <c r="BD428" s="3"/>
    </row>
    <row r="429" spans="1:56" x14ac:dyDescent="0.3">
      <c r="A429"/>
      <c r="J429"/>
      <c r="AA429"/>
      <c r="AB429"/>
      <c r="AC429"/>
      <c r="AD429"/>
      <c r="AE429"/>
      <c r="AF429"/>
      <c r="AG429"/>
      <c r="AH429"/>
      <c r="AZ429" s="2"/>
      <c r="BA429" s="3"/>
      <c r="BB429" s="3"/>
      <c r="BC429" s="3"/>
      <c r="BD429" s="3"/>
    </row>
    <row r="430" spans="1:56" x14ac:dyDescent="0.3">
      <c r="A430"/>
      <c r="J430"/>
      <c r="AA430"/>
      <c r="AB430"/>
      <c r="AC430"/>
      <c r="AD430"/>
      <c r="AE430"/>
      <c r="AF430"/>
      <c r="AG430"/>
      <c r="AH430"/>
      <c r="AZ430" s="2"/>
      <c r="BA430" s="3"/>
      <c r="BB430" s="3"/>
      <c r="BC430" s="3"/>
      <c r="BD430" s="3"/>
    </row>
    <row r="431" spans="1:56" x14ac:dyDescent="0.3">
      <c r="A431"/>
      <c r="J431"/>
      <c r="AA431"/>
      <c r="AB431"/>
      <c r="AC431"/>
      <c r="AD431"/>
      <c r="AE431"/>
      <c r="AF431"/>
      <c r="AG431"/>
      <c r="AH431"/>
      <c r="AZ431" s="2"/>
      <c r="BA431" s="3"/>
      <c r="BB431" s="3"/>
      <c r="BC431" s="3"/>
      <c r="BD431" s="3"/>
    </row>
    <row r="432" spans="1:56" x14ac:dyDescent="0.3">
      <c r="A432"/>
      <c r="J432"/>
      <c r="AA432"/>
      <c r="AB432"/>
      <c r="AC432"/>
      <c r="AD432"/>
      <c r="AE432"/>
      <c r="AF432"/>
      <c r="AG432"/>
      <c r="AH432"/>
      <c r="AZ432" s="2"/>
      <c r="BA432" s="3"/>
      <c r="BB432" s="3"/>
      <c r="BC432" s="3"/>
      <c r="BD432" s="3"/>
    </row>
    <row r="433" spans="1:56" x14ac:dyDescent="0.3">
      <c r="A433"/>
      <c r="J433"/>
      <c r="AA433"/>
      <c r="AB433"/>
      <c r="AC433"/>
      <c r="AD433"/>
      <c r="AE433"/>
      <c r="AF433"/>
      <c r="AG433"/>
      <c r="AH433"/>
      <c r="AZ433" s="2"/>
      <c r="BA433" s="3"/>
      <c r="BB433" s="3"/>
      <c r="BC433" s="3"/>
      <c r="BD433" s="3"/>
    </row>
    <row r="434" spans="1:56" x14ac:dyDescent="0.3">
      <c r="A434"/>
      <c r="J434"/>
      <c r="AA434"/>
      <c r="AB434"/>
      <c r="AC434"/>
      <c r="AD434"/>
      <c r="AE434"/>
      <c r="AF434"/>
      <c r="AG434"/>
      <c r="AH434"/>
      <c r="AZ434" s="2"/>
      <c r="BA434" s="3"/>
      <c r="BB434" s="3"/>
      <c r="BC434" s="3"/>
      <c r="BD434" s="3"/>
    </row>
    <row r="435" spans="1:56" x14ac:dyDescent="0.3">
      <c r="A435"/>
      <c r="J435"/>
      <c r="AA435"/>
      <c r="AB435"/>
      <c r="AC435"/>
      <c r="AD435"/>
      <c r="AE435"/>
      <c r="AF435"/>
      <c r="AG435"/>
      <c r="AH435"/>
      <c r="AZ435" s="2"/>
      <c r="BA435" s="3"/>
      <c r="BB435" s="3"/>
      <c r="BC435" s="3"/>
      <c r="BD435" s="3"/>
    </row>
    <row r="436" spans="1:56" x14ac:dyDescent="0.3">
      <c r="A436"/>
      <c r="J436"/>
      <c r="AA436"/>
      <c r="AB436"/>
      <c r="AC436"/>
      <c r="AD436"/>
      <c r="AE436"/>
      <c r="AF436"/>
      <c r="AG436"/>
      <c r="AH436"/>
      <c r="AZ436" s="2"/>
      <c r="BA436" s="3"/>
      <c r="BB436" s="3"/>
      <c r="BC436" s="3"/>
      <c r="BD436" s="3"/>
    </row>
    <row r="437" spans="1:56" x14ac:dyDescent="0.3">
      <c r="A437"/>
      <c r="J437"/>
      <c r="AA437"/>
      <c r="AB437"/>
      <c r="AC437"/>
      <c r="AD437"/>
      <c r="AE437"/>
      <c r="AF437"/>
      <c r="AG437"/>
      <c r="AH437"/>
      <c r="AZ437" s="2"/>
      <c r="BA437" s="3"/>
      <c r="BB437" s="3"/>
      <c r="BC437" s="3"/>
      <c r="BD437" s="3"/>
    </row>
    <row r="438" spans="1:56" x14ac:dyDescent="0.3">
      <c r="A438"/>
      <c r="J438"/>
      <c r="AA438"/>
      <c r="AB438"/>
      <c r="AC438"/>
      <c r="AD438"/>
      <c r="AE438"/>
      <c r="AF438"/>
      <c r="AG438"/>
      <c r="AH438"/>
      <c r="AZ438" s="2"/>
      <c r="BA438" s="3"/>
      <c r="BB438" s="3"/>
      <c r="BC438" s="3"/>
      <c r="BD438" s="3"/>
    </row>
    <row r="439" spans="1:56" x14ac:dyDescent="0.3">
      <c r="A439"/>
      <c r="J439"/>
      <c r="AA439"/>
      <c r="AB439"/>
      <c r="AC439"/>
      <c r="AD439"/>
      <c r="AE439"/>
      <c r="AF439"/>
      <c r="AG439"/>
      <c r="AH439"/>
      <c r="AZ439" s="2"/>
      <c r="BA439" s="3"/>
      <c r="BB439" s="3"/>
      <c r="BC439" s="3"/>
      <c r="BD439" s="3"/>
    </row>
    <row r="440" spans="1:56" x14ac:dyDescent="0.3">
      <c r="A440"/>
      <c r="J440"/>
      <c r="AA440"/>
      <c r="AB440"/>
      <c r="AC440"/>
      <c r="AD440"/>
      <c r="AE440"/>
      <c r="AF440"/>
      <c r="AG440"/>
      <c r="AH440"/>
      <c r="AZ440" s="2"/>
      <c r="BA440" s="3"/>
      <c r="BB440" s="3"/>
      <c r="BC440" s="3"/>
      <c r="BD440" s="3"/>
    </row>
    <row r="441" spans="1:56" x14ac:dyDescent="0.3">
      <c r="A441"/>
      <c r="J441"/>
      <c r="AA441"/>
      <c r="AB441"/>
      <c r="AC441"/>
      <c r="AD441"/>
      <c r="AE441"/>
      <c r="AF441"/>
      <c r="AG441"/>
      <c r="AH441"/>
      <c r="AZ441" s="2"/>
      <c r="BA441" s="3"/>
      <c r="BB441" s="3"/>
      <c r="BC441" s="3"/>
      <c r="BD441" s="3"/>
    </row>
    <row r="442" spans="1:56" x14ac:dyDescent="0.3">
      <c r="A442"/>
      <c r="J442"/>
      <c r="AA442"/>
      <c r="AB442"/>
      <c r="AC442"/>
      <c r="AD442"/>
      <c r="AE442"/>
      <c r="AF442"/>
      <c r="AG442"/>
      <c r="AH442"/>
      <c r="AZ442" s="2"/>
      <c r="BA442" s="3"/>
      <c r="BB442" s="3"/>
      <c r="BC442" s="3"/>
      <c r="BD442" s="3"/>
    </row>
    <row r="443" spans="1:56" x14ac:dyDescent="0.3">
      <c r="A443"/>
      <c r="J443"/>
      <c r="AA443"/>
      <c r="AB443"/>
      <c r="AC443"/>
      <c r="AD443"/>
      <c r="AE443"/>
      <c r="AF443"/>
      <c r="AG443"/>
      <c r="AH443"/>
      <c r="AZ443" s="2"/>
      <c r="BA443" s="3"/>
      <c r="BB443" s="3"/>
      <c r="BC443" s="3"/>
      <c r="BD443" s="3"/>
    </row>
    <row r="444" spans="1:56" x14ac:dyDescent="0.3">
      <c r="A444"/>
      <c r="J444"/>
      <c r="AA444"/>
      <c r="AB444"/>
      <c r="AC444"/>
      <c r="AD444"/>
      <c r="AE444"/>
      <c r="AF444"/>
      <c r="AG444"/>
      <c r="AH444"/>
      <c r="AZ444" s="2"/>
      <c r="BA444" s="3"/>
      <c r="BB444" s="3"/>
      <c r="BC444" s="3"/>
      <c r="BD444" s="3"/>
    </row>
    <row r="445" spans="1:56" x14ac:dyDescent="0.3">
      <c r="A445"/>
      <c r="J445"/>
      <c r="AA445"/>
      <c r="AB445"/>
      <c r="AC445"/>
      <c r="AD445"/>
      <c r="AE445"/>
      <c r="AF445"/>
      <c r="AG445"/>
      <c r="AH445"/>
      <c r="AZ445" s="2"/>
      <c r="BA445" s="3"/>
      <c r="BB445" s="3"/>
      <c r="BC445" s="3"/>
      <c r="BD445" s="3"/>
    </row>
    <row r="446" spans="1:56" x14ac:dyDescent="0.3">
      <c r="A446"/>
      <c r="J446"/>
      <c r="AA446"/>
      <c r="AB446"/>
      <c r="AC446"/>
      <c r="AD446"/>
      <c r="AE446"/>
      <c r="AF446"/>
      <c r="AG446"/>
      <c r="AH446"/>
      <c r="AZ446" s="2"/>
      <c r="BA446" s="3"/>
      <c r="BB446" s="3"/>
      <c r="BC446" s="3"/>
      <c r="BD446" s="3"/>
    </row>
    <row r="447" spans="1:56" x14ac:dyDescent="0.3">
      <c r="A447"/>
      <c r="J447"/>
      <c r="AA447"/>
      <c r="AB447"/>
      <c r="AC447"/>
      <c r="AD447"/>
      <c r="AE447"/>
      <c r="AF447"/>
      <c r="AG447"/>
      <c r="AH447"/>
      <c r="AZ447" s="2"/>
      <c r="BA447" s="3"/>
      <c r="BB447" s="3"/>
      <c r="BC447" s="3"/>
      <c r="BD447" s="3"/>
    </row>
    <row r="448" spans="1:56" x14ac:dyDescent="0.3">
      <c r="A448"/>
      <c r="J448"/>
      <c r="AA448"/>
      <c r="AB448"/>
      <c r="AC448"/>
      <c r="AD448"/>
      <c r="AE448"/>
      <c r="AF448"/>
      <c r="AG448"/>
      <c r="AH448"/>
      <c r="AZ448" s="2"/>
      <c r="BA448" s="3"/>
      <c r="BB448" s="3"/>
      <c r="BC448" s="3"/>
      <c r="BD448" s="3"/>
    </row>
    <row r="449" spans="1:56" x14ac:dyDescent="0.3">
      <c r="A449"/>
      <c r="J449"/>
      <c r="AA449"/>
      <c r="AB449"/>
      <c r="AC449"/>
      <c r="AD449"/>
      <c r="AE449"/>
      <c r="AF449"/>
      <c r="AG449"/>
      <c r="AH449"/>
      <c r="AZ449" s="2"/>
      <c r="BA449" s="3"/>
      <c r="BB449" s="3"/>
      <c r="BC449" s="3"/>
      <c r="BD449" s="3"/>
    </row>
    <row r="450" spans="1:56" x14ac:dyDescent="0.3">
      <c r="A450"/>
      <c r="J450"/>
      <c r="AA450"/>
      <c r="AB450"/>
      <c r="AC450"/>
      <c r="AD450"/>
      <c r="AE450"/>
      <c r="AF450"/>
      <c r="AG450"/>
      <c r="AH450"/>
      <c r="AZ450" s="2"/>
      <c r="BA450" s="3"/>
      <c r="BB450" s="3"/>
      <c r="BC450" s="3"/>
      <c r="BD450" s="3"/>
    </row>
    <row r="451" spans="1:56" x14ac:dyDescent="0.3">
      <c r="A451"/>
      <c r="J451"/>
      <c r="AA451"/>
      <c r="AB451"/>
      <c r="AC451"/>
      <c r="AD451"/>
      <c r="AE451"/>
      <c r="AF451"/>
      <c r="AG451"/>
      <c r="AH451"/>
      <c r="AZ451" s="2"/>
      <c r="BA451" s="3"/>
      <c r="BB451" s="3"/>
      <c r="BC451" s="3"/>
      <c r="BD451" s="3"/>
    </row>
    <row r="452" spans="1:56" x14ac:dyDescent="0.3">
      <c r="A452"/>
      <c r="J452"/>
      <c r="AA452"/>
      <c r="AB452"/>
      <c r="AC452"/>
      <c r="AD452"/>
      <c r="AE452"/>
      <c r="AF452"/>
      <c r="AG452"/>
      <c r="AH452"/>
      <c r="AZ452" s="2"/>
      <c r="BA452" s="3"/>
      <c r="BB452" s="3"/>
      <c r="BC452" s="3"/>
      <c r="BD452" s="3"/>
    </row>
    <row r="453" spans="1:56" x14ac:dyDescent="0.3">
      <c r="A453"/>
      <c r="J453"/>
      <c r="AA453"/>
      <c r="AB453"/>
      <c r="AC453"/>
      <c r="AD453"/>
      <c r="AE453"/>
      <c r="AF453"/>
      <c r="AG453"/>
      <c r="AH453"/>
      <c r="AZ453" s="2"/>
      <c r="BA453" s="3"/>
      <c r="BB453" s="3"/>
      <c r="BC453" s="3"/>
      <c r="BD453" s="3"/>
    </row>
    <row r="454" spans="1:56" x14ac:dyDescent="0.3">
      <c r="A454"/>
      <c r="J454"/>
      <c r="AA454"/>
      <c r="AB454"/>
      <c r="AC454"/>
      <c r="AD454"/>
      <c r="AE454"/>
      <c r="AF454"/>
      <c r="AG454"/>
      <c r="AH454"/>
      <c r="AZ454" s="2"/>
      <c r="BA454" s="3"/>
      <c r="BB454" s="3"/>
      <c r="BC454" s="3"/>
      <c r="BD454" s="3"/>
    </row>
    <row r="455" spans="1:56" x14ac:dyDescent="0.3">
      <c r="A455"/>
      <c r="J455"/>
      <c r="AA455"/>
      <c r="AB455"/>
      <c r="AC455"/>
      <c r="AD455"/>
      <c r="AE455"/>
      <c r="AF455"/>
      <c r="AG455"/>
      <c r="AH455"/>
      <c r="AZ455" s="2"/>
      <c r="BA455" s="3"/>
      <c r="BB455" s="3"/>
      <c r="BC455" s="3"/>
      <c r="BD455" s="3"/>
    </row>
    <row r="456" spans="1:56" x14ac:dyDescent="0.3">
      <c r="A456"/>
      <c r="J456"/>
      <c r="AA456"/>
      <c r="AB456"/>
      <c r="AC456"/>
      <c r="AD456"/>
      <c r="AE456"/>
      <c r="AF456"/>
      <c r="AG456"/>
      <c r="AH456"/>
      <c r="AZ456" s="2"/>
      <c r="BA456" s="3"/>
      <c r="BB456" s="3"/>
      <c r="BC456" s="3"/>
      <c r="BD456" s="3"/>
    </row>
    <row r="457" spans="1:56" x14ac:dyDescent="0.3">
      <c r="A457"/>
      <c r="J457"/>
      <c r="AA457"/>
      <c r="AB457"/>
      <c r="AC457"/>
      <c r="AD457"/>
      <c r="AE457"/>
      <c r="AF457"/>
      <c r="AG457"/>
      <c r="AH457"/>
      <c r="AZ457" s="2"/>
      <c r="BA457" s="3"/>
      <c r="BB457" s="3"/>
      <c r="BC457" s="3"/>
      <c r="BD457" s="3"/>
    </row>
    <row r="458" spans="1:56" x14ac:dyDescent="0.3">
      <c r="A458"/>
      <c r="J458"/>
      <c r="AA458"/>
      <c r="AB458"/>
      <c r="AC458"/>
      <c r="AD458"/>
      <c r="AE458"/>
      <c r="AF458"/>
      <c r="AG458"/>
      <c r="AH458"/>
      <c r="AZ458" s="2"/>
      <c r="BA458" s="3"/>
      <c r="BB458" s="3"/>
      <c r="BC458" s="3"/>
      <c r="BD458" s="3"/>
    </row>
    <row r="459" spans="1:56" x14ac:dyDescent="0.3">
      <c r="A459"/>
      <c r="J459"/>
      <c r="AA459"/>
      <c r="AB459"/>
      <c r="AC459"/>
      <c r="AD459"/>
      <c r="AE459"/>
      <c r="AF459"/>
      <c r="AG459"/>
      <c r="AH459"/>
      <c r="AZ459" s="2"/>
      <c r="BA459" s="3"/>
      <c r="BB459" s="3"/>
      <c r="BC459" s="3"/>
      <c r="BD459" s="3"/>
    </row>
    <row r="460" spans="1:56" x14ac:dyDescent="0.3">
      <c r="A460"/>
      <c r="J460"/>
      <c r="AA460"/>
      <c r="AB460"/>
      <c r="AC460"/>
      <c r="AD460"/>
      <c r="AE460"/>
      <c r="AF460"/>
      <c r="AG460"/>
      <c r="AH460"/>
      <c r="AZ460" s="2"/>
      <c r="BA460" s="3"/>
      <c r="BB460" s="3"/>
      <c r="BC460" s="3"/>
      <c r="BD460" s="3"/>
    </row>
    <row r="461" spans="1:56" x14ac:dyDescent="0.3">
      <c r="A461"/>
      <c r="J461"/>
      <c r="AA461"/>
      <c r="AB461"/>
      <c r="AC461"/>
      <c r="AD461"/>
      <c r="AE461"/>
      <c r="AF461"/>
      <c r="AG461"/>
      <c r="AH461"/>
      <c r="AZ461" s="2"/>
      <c r="BA461" s="3"/>
      <c r="BB461" s="3"/>
      <c r="BC461" s="3"/>
      <c r="BD461" s="3"/>
    </row>
    <row r="462" spans="1:56" x14ac:dyDescent="0.3">
      <c r="A462"/>
      <c r="J462"/>
      <c r="AA462"/>
      <c r="AB462"/>
      <c r="AC462"/>
      <c r="AD462"/>
      <c r="AE462"/>
      <c r="AF462"/>
      <c r="AG462"/>
      <c r="AH462"/>
      <c r="AZ462" s="2"/>
      <c r="BA462" s="3"/>
      <c r="BB462" s="3"/>
      <c r="BC462" s="3"/>
      <c r="BD462" s="3"/>
    </row>
    <row r="463" spans="1:56" x14ac:dyDescent="0.3">
      <c r="A463"/>
      <c r="J463"/>
      <c r="AA463"/>
      <c r="AB463"/>
      <c r="AC463"/>
      <c r="AD463"/>
      <c r="AE463"/>
      <c r="AF463"/>
      <c r="AG463"/>
      <c r="AH463"/>
      <c r="AZ463" s="2"/>
      <c r="BA463" s="3"/>
      <c r="BB463" s="3"/>
      <c r="BC463" s="3"/>
      <c r="BD463" s="3"/>
    </row>
    <row r="464" spans="1:56" x14ac:dyDescent="0.3">
      <c r="A464"/>
      <c r="J464"/>
      <c r="AA464"/>
      <c r="AB464"/>
      <c r="AC464"/>
      <c r="AD464"/>
      <c r="AE464"/>
      <c r="AF464"/>
      <c r="AG464"/>
      <c r="AH464"/>
      <c r="AZ464" s="2"/>
      <c r="BA464" s="3"/>
      <c r="BB464" s="3"/>
      <c r="BC464" s="3"/>
      <c r="BD464" s="3"/>
    </row>
    <row r="465" spans="1:56" x14ac:dyDescent="0.3">
      <c r="A465"/>
      <c r="J465"/>
      <c r="AA465"/>
      <c r="AB465"/>
      <c r="AC465"/>
      <c r="AD465"/>
      <c r="AE465"/>
      <c r="AF465"/>
      <c r="AG465"/>
      <c r="AH465"/>
      <c r="AZ465" s="2"/>
      <c r="BA465" s="3"/>
      <c r="BB465" s="3"/>
      <c r="BC465" s="3"/>
      <c r="BD465" s="3"/>
    </row>
    <row r="466" spans="1:56" x14ac:dyDescent="0.3">
      <c r="A466"/>
      <c r="J466"/>
      <c r="AA466"/>
      <c r="AB466"/>
      <c r="AC466"/>
      <c r="AD466"/>
      <c r="AE466"/>
      <c r="AF466"/>
      <c r="AG466"/>
      <c r="AH466"/>
      <c r="AZ466" s="2"/>
      <c r="BA466" s="3"/>
      <c r="BB466" s="3"/>
      <c r="BC466" s="3"/>
      <c r="BD466" s="3"/>
    </row>
    <row r="467" spans="1:56" x14ac:dyDescent="0.3">
      <c r="A467"/>
      <c r="J467"/>
      <c r="AA467"/>
      <c r="AB467"/>
      <c r="AC467"/>
      <c r="AD467"/>
      <c r="AE467"/>
      <c r="AF467"/>
      <c r="AG467"/>
      <c r="AH467"/>
      <c r="AZ467" s="2"/>
      <c r="BA467" s="3"/>
      <c r="BB467" s="3"/>
      <c r="BC467" s="3"/>
      <c r="BD467" s="3"/>
    </row>
    <row r="468" spans="1:56" x14ac:dyDescent="0.3">
      <c r="A468"/>
      <c r="J468"/>
      <c r="AA468"/>
      <c r="AB468"/>
      <c r="AC468"/>
      <c r="AD468"/>
      <c r="AE468"/>
      <c r="AF468"/>
      <c r="AG468"/>
      <c r="AH468"/>
      <c r="AZ468" s="2"/>
      <c r="BA468" s="3"/>
      <c r="BB468" s="3"/>
      <c r="BC468" s="3"/>
      <c r="BD468" s="3"/>
    </row>
    <row r="469" spans="1:56" x14ac:dyDescent="0.3">
      <c r="A469"/>
      <c r="J469"/>
      <c r="AA469"/>
      <c r="AB469"/>
      <c r="AC469"/>
      <c r="AD469"/>
      <c r="AE469"/>
      <c r="AF469"/>
      <c r="AG469"/>
      <c r="AH469"/>
      <c r="AZ469" s="2"/>
      <c r="BA469" s="3"/>
      <c r="BB469" s="3"/>
      <c r="BC469" s="3"/>
      <c r="BD469" s="3"/>
    </row>
    <row r="470" spans="1:56" x14ac:dyDescent="0.3">
      <c r="A470"/>
      <c r="J470"/>
      <c r="AA470"/>
      <c r="AB470"/>
      <c r="AC470"/>
      <c r="AD470"/>
      <c r="AE470"/>
      <c r="AF470"/>
      <c r="AG470"/>
      <c r="AH470"/>
      <c r="AZ470" s="2"/>
      <c r="BA470" s="3"/>
      <c r="BB470" s="3"/>
      <c r="BC470" s="3"/>
      <c r="BD470" s="3"/>
    </row>
    <row r="471" spans="1:56" x14ac:dyDescent="0.3">
      <c r="A471"/>
      <c r="J471"/>
      <c r="AA471"/>
      <c r="AB471"/>
      <c r="AC471"/>
      <c r="AD471"/>
      <c r="AE471"/>
      <c r="AF471"/>
      <c r="AG471"/>
      <c r="AH471"/>
      <c r="AZ471" s="2"/>
      <c r="BA471" s="3"/>
      <c r="BB471" s="3"/>
      <c r="BC471" s="3"/>
      <c r="BD471" s="3"/>
    </row>
    <row r="472" spans="1:56" x14ac:dyDescent="0.3">
      <c r="A472"/>
      <c r="J472"/>
      <c r="AA472"/>
      <c r="AB472"/>
      <c r="AC472"/>
      <c r="AD472"/>
      <c r="AE472"/>
      <c r="AF472"/>
      <c r="AG472"/>
      <c r="AH472"/>
      <c r="AZ472" s="2"/>
      <c r="BA472" s="3"/>
      <c r="BB472" s="3"/>
      <c r="BC472" s="3"/>
      <c r="BD472" s="3"/>
    </row>
    <row r="473" spans="1:56" x14ac:dyDescent="0.3">
      <c r="A473"/>
      <c r="J473"/>
      <c r="AA473"/>
      <c r="AB473"/>
      <c r="AC473"/>
      <c r="AD473"/>
      <c r="AE473"/>
      <c r="AF473"/>
      <c r="AG473"/>
      <c r="AH473"/>
      <c r="AZ473" s="2"/>
      <c r="BA473" s="3"/>
      <c r="BB473" s="3"/>
      <c r="BC473" s="3"/>
      <c r="BD473" s="3"/>
    </row>
    <row r="474" spans="1:56" x14ac:dyDescent="0.3">
      <c r="A474"/>
      <c r="J474"/>
      <c r="AA474"/>
      <c r="AB474"/>
      <c r="AC474"/>
      <c r="AD474"/>
      <c r="AE474"/>
      <c r="AF474"/>
      <c r="AG474"/>
      <c r="AH474"/>
      <c r="AZ474" s="2"/>
      <c r="BA474" s="3"/>
      <c r="BB474" s="3"/>
      <c r="BC474" s="3"/>
      <c r="BD474" s="3"/>
    </row>
    <row r="475" spans="1:56" x14ac:dyDescent="0.3">
      <c r="A475"/>
      <c r="J475"/>
      <c r="AA475"/>
      <c r="AB475"/>
      <c r="AC475"/>
      <c r="AD475"/>
      <c r="AE475"/>
      <c r="AF475"/>
      <c r="AG475"/>
      <c r="AH475"/>
      <c r="AZ475" s="2"/>
      <c r="BA475" s="3"/>
      <c r="BB475" s="3"/>
      <c r="BC475" s="3"/>
      <c r="BD475" s="3"/>
    </row>
    <row r="476" spans="1:56" x14ac:dyDescent="0.3">
      <c r="A476"/>
      <c r="J476"/>
      <c r="AA476"/>
      <c r="AB476"/>
      <c r="AC476"/>
      <c r="AD476"/>
      <c r="AE476"/>
      <c r="AF476"/>
      <c r="AG476"/>
      <c r="AH476"/>
      <c r="AZ476" s="2"/>
      <c r="BA476" s="3"/>
      <c r="BB476" s="3"/>
      <c r="BC476" s="3"/>
      <c r="BD476" s="3"/>
    </row>
    <row r="477" spans="1:56" x14ac:dyDescent="0.3">
      <c r="A477"/>
      <c r="J477"/>
      <c r="AA477"/>
      <c r="AB477"/>
      <c r="AC477"/>
      <c r="AD477"/>
      <c r="AE477"/>
      <c r="AF477"/>
      <c r="AG477"/>
      <c r="AH477"/>
      <c r="AZ477" s="2"/>
      <c r="BA477" s="3"/>
      <c r="BB477" s="3"/>
      <c r="BC477" s="3"/>
      <c r="BD477" s="3"/>
    </row>
    <row r="478" spans="1:56" x14ac:dyDescent="0.3">
      <c r="A478"/>
      <c r="J478"/>
      <c r="AA478"/>
      <c r="AB478"/>
      <c r="AC478"/>
      <c r="AD478"/>
      <c r="AE478"/>
      <c r="AF478"/>
      <c r="AG478"/>
      <c r="AH478"/>
      <c r="AZ478" s="2"/>
      <c r="BA478" s="3"/>
      <c r="BB478" s="3"/>
      <c r="BC478" s="3"/>
      <c r="BD478" s="3"/>
    </row>
    <row r="479" spans="1:56" x14ac:dyDescent="0.3">
      <c r="A479"/>
      <c r="J479"/>
      <c r="AA479"/>
      <c r="AB479"/>
      <c r="AC479"/>
      <c r="AD479"/>
      <c r="AE479"/>
      <c r="AF479"/>
      <c r="AG479"/>
      <c r="AH479"/>
      <c r="AZ479" s="2"/>
      <c r="BA479" s="3"/>
      <c r="BB479" s="3"/>
      <c r="BC479" s="3"/>
      <c r="BD479" s="3"/>
    </row>
    <row r="480" spans="1:56" x14ac:dyDescent="0.3">
      <c r="A480"/>
      <c r="J480"/>
      <c r="AA480"/>
      <c r="AB480"/>
      <c r="AC480"/>
      <c r="AD480"/>
      <c r="AE480"/>
      <c r="AF480"/>
      <c r="AG480"/>
      <c r="AH480"/>
      <c r="AZ480" s="2"/>
      <c r="BA480" s="3"/>
      <c r="BB480" s="3"/>
      <c r="BC480" s="3"/>
      <c r="BD480" s="3"/>
    </row>
    <row r="481" spans="1:56" x14ac:dyDescent="0.3">
      <c r="A481"/>
      <c r="J481"/>
      <c r="AA481"/>
      <c r="AB481"/>
      <c r="AC481"/>
      <c r="AD481"/>
      <c r="AE481"/>
      <c r="AF481"/>
      <c r="AG481"/>
      <c r="AH481"/>
      <c r="AZ481" s="2"/>
      <c r="BA481" s="3"/>
      <c r="BB481" s="3"/>
      <c r="BC481" s="3"/>
      <c r="BD481" s="3"/>
    </row>
    <row r="482" spans="1:56" x14ac:dyDescent="0.3">
      <c r="A482"/>
      <c r="J482"/>
      <c r="AA482"/>
      <c r="AB482"/>
      <c r="AC482"/>
      <c r="AD482"/>
      <c r="AE482"/>
      <c r="AF482"/>
      <c r="AG482"/>
      <c r="AH482"/>
      <c r="AZ482" s="2"/>
      <c r="BA482" s="3"/>
      <c r="BB482" s="3"/>
      <c r="BC482" s="3"/>
      <c r="BD482" s="3"/>
    </row>
    <row r="483" spans="1:56" x14ac:dyDescent="0.3">
      <c r="A483"/>
      <c r="J483"/>
      <c r="AA483"/>
      <c r="AB483"/>
      <c r="AC483"/>
      <c r="AD483"/>
      <c r="AE483"/>
      <c r="AF483"/>
      <c r="AG483"/>
      <c r="AH483"/>
      <c r="AZ483" s="2"/>
      <c r="BA483" s="3"/>
      <c r="BB483" s="3"/>
      <c r="BC483" s="3"/>
      <c r="BD483" s="3"/>
    </row>
    <row r="484" spans="1:56" x14ac:dyDescent="0.3">
      <c r="A484"/>
      <c r="J484"/>
      <c r="AA484"/>
      <c r="AB484"/>
      <c r="AC484"/>
      <c r="AD484"/>
      <c r="AE484"/>
      <c r="AF484"/>
      <c r="AG484"/>
      <c r="AH484"/>
      <c r="AZ484" s="2"/>
      <c r="BA484" s="3"/>
      <c r="BB484" s="3"/>
      <c r="BC484" s="3"/>
      <c r="BD484" s="3"/>
    </row>
    <row r="485" spans="1:56" x14ac:dyDescent="0.3">
      <c r="A485"/>
      <c r="J485"/>
      <c r="AA485"/>
      <c r="AB485"/>
      <c r="AC485"/>
      <c r="AD485"/>
      <c r="AE485"/>
      <c r="AF485"/>
      <c r="AG485"/>
      <c r="AH485"/>
      <c r="AZ485" s="2"/>
      <c r="BA485" s="3"/>
      <c r="BB485" s="3"/>
      <c r="BC485" s="3"/>
      <c r="BD485" s="3"/>
    </row>
    <row r="486" spans="1:56" x14ac:dyDescent="0.3">
      <c r="A486"/>
      <c r="J486"/>
      <c r="AA486"/>
      <c r="AB486"/>
      <c r="AC486"/>
      <c r="AD486"/>
      <c r="AE486"/>
      <c r="AF486"/>
      <c r="AG486"/>
      <c r="AH486"/>
      <c r="AZ486" s="2"/>
      <c r="BA486" s="3"/>
      <c r="BB486" s="3"/>
      <c r="BC486" s="3"/>
      <c r="BD486" s="3"/>
    </row>
    <row r="487" spans="1:56" x14ac:dyDescent="0.3">
      <c r="A487"/>
      <c r="J487"/>
      <c r="AA487"/>
      <c r="AB487"/>
      <c r="AC487"/>
      <c r="AD487"/>
      <c r="AE487"/>
      <c r="AF487"/>
      <c r="AG487"/>
      <c r="AH487"/>
      <c r="AZ487" s="2"/>
      <c r="BA487" s="3"/>
      <c r="BB487" s="3"/>
      <c r="BC487" s="3"/>
      <c r="BD487" s="3"/>
    </row>
    <row r="488" spans="1:56" x14ac:dyDescent="0.3">
      <c r="A488"/>
      <c r="J488"/>
      <c r="AA488"/>
      <c r="AB488"/>
      <c r="AC488"/>
      <c r="AD488"/>
      <c r="AE488"/>
      <c r="AF488"/>
      <c r="AG488"/>
      <c r="AH488"/>
      <c r="AZ488" s="2"/>
      <c r="BA488" s="3"/>
      <c r="BB488" s="3"/>
      <c r="BC488" s="3"/>
      <c r="BD488" s="3"/>
    </row>
    <row r="489" spans="1:56" x14ac:dyDescent="0.3">
      <c r="A489"/>
      <c r="J489"/>
      <c r="AA489"/>
      <c r="AB489"/>
      <c r="AC489"/>
      <c r="AD489"/>
      <c r="AE489"/>
      <c r="AF489"/>
      <c r="AG489"/>
      <c r="AH489"/>
      <c r="AZ489" s="2"/>
      <c r="BA489" s="3"/>
      <c r="BB489" s="3"/>
      <c r="BC489" s="3"/>
      <c r="BD489" s="3"/>
    </row>
    <row r="490" spans="1:56" x14ac:dyDescent="0.3">
      <c r="A490"/>
      <c r="J490"/>
      <c r="AA490"/>
      <c r="AB490"/>
      <c r="AC490"/>
      <c r="AD490"/>
      <c r="AE490"/>
      <c r="AF490"/>
      <c r="AG490"/>
      <c r="AH490"/>
      <c r="AZ490" s="2"/>
      <c r="BA490" s="3"/>
      <c r="BB490" s="3"/>
      <c r="BC490" s="3"/>
      <c r="BD490" s="3"/>
    </row>
    <row r="491" spans="1:56" x14ac:dyDescent="0.3">
      <c r="A491"/>
      <c r="J491"/>
      <c r="AA491"/>
      <c r="AB491"/>
      <c r="AC491"/>
      <c r="AD491"/>
      <c r="AE491"/>
      <c r="AF491"/>
      <c r="AG491"/>
      <c r="AH491"/>
      <c r="AZ491" s="2"/>
      <c r="BA491" s="3"/>
      <c r="BB491" s="3"/>
      <c r="BC491" s="3"/>
      <c r="BD491" s="3"/>
    </row>
    <row r="492" spans="1:56" x14ac:dyDescent="0.3">
      <c r="A492"/>
      <c r="J492"/>
      <c r="AA492"/>
      <c r="AB492"/>
      <c r="AC492"/>
      <c r="AD492"/>
      <c r="AE492"/>
      <c r="AF492"/>
      <c r="AG492"/>
      <c r="AH492"/>
      <c r="AZ492" s="2"/>
      <c r="BA492" s="3"/>
      <c r="BB492" s="3"/>
      <c r="BC492" s="3"/>
      <c r="BD492" s="3"/>
    </row>
    <row r="493" spans="1:56" x14ac:dyDescent="0.3">
      <c r="A493"/>
      <c r="J493"/>
      <c r="AA493"/>
      <c r="AB493"/>
      <c r="AC493"/>
      <c r="AD493"/>
      <c r="AE493"/>
      <c r="AF493"/>
      <c r="AG493"/>
      <c r="AH493"/>
      <c r="AZ493" s="2"/>
      <c r="BA493" s="3"/>
      <c r="BB493" s="3"/>
      <c r="BC493" s="3"/>
      <c r="BD493" s="3"/>
    </row>
    <row r="494" spans="1:56" x14ac:dyDescent="0.3">
      <c r="A494"/>
      <c r="J494"/>
      <c r="AA494"/>
      <c r="AB494"/>
      <c r="AC494"/>
      <c r="AD494"/>
      <c r="AE494"/>
      <c r="AF494"/>
      <c r="AG494"/>
      <c r="AH494"/>
      <c r="AZ494" s="2"/>
      <c r="BA494" s="3"/>
      <c r="BB494" s="3"/>
      <c r="BC494" s="3"/>
      <c r="BD494" s="3"/>
    </row>
    <row r="495" spans="1:56" x14ac:dyDescent="0.3">
      <c r="A495"/>
      <c r="J495"/>
      <c r="AA495"/>
      <c r="AB495"/>
      <c r="AC495"/>
      <c r="AD495"/>
      <c r="AE495"/>
      <c r="AF495"/>
      <c r="AG495"/>
      <c r="AH495"/>
      <c r="AZ495" s="2"/>
      <c r="BA495" s="3"/>
      <c r="BB495" s="3"/>
      <c r="BC495" s="3"/>
      <c r="BD495" s="3"/>
    </row>
    <row r="496" spans="1:56" x14ac:dyDescent="0.3">
      <c r="A496"/>
      <c r="J496"/>
      <c r="AA496"/>
      <c r="AB496"/>
      <c r="AC496"/>
      <c r="AD496"/>
      <c r="AE496"/>
      <c r="AF496"/>
      <c r="AG496"/>
      <c r="AH496"/>
      <c r="AZ496" s="2"/>
      <c r="BA496" s="3"/>
      <c r="BB496" s="3"/>
      <c r="BC496" s="3"/>
      <c r="BD496" s="3"/>
    </row>
    <row r="497" spans="1:56" x14ac:dyDescent="0.3">
      <c r="A497"/>
      <c r="J497"/>
      <c r="AA497"/>
      <c r="AB497"/>
      <c r="AC497"/>
      <c r="AD497"/>
      <c r="AE497"/>
      <c r="AF497"/>
      <c r="AG497"/>
      <c r="AH497"/>
      <c r="AZ497" s="2"/>
      <c r="BA497" s="3"/>
      <c r="BB497" s="3"/>
      <c r="BC497" s="3"/>
      <c r="BD497" s="3"/>
    </row>
    <row r="498" spans="1:56" x14ac:dyDescent="0.3">
      <c r="A498"/>
      <c r="J498"/>
      <c r="AA498"/>
      <c r="AB498"/>
      <c r="AC498"/>
      <c r="AD498"/>
      <c r="AE498"/>
      <c r="AF498"/>
      <c r="AG498"/>
      <c r="AH498"/>
      <c r="AZ498" s="2"/>
      <c r="BA498" s="3"/>
      <c r="BB498" s="3"/>
      <c r="BC498" s="3"/>
      <c r="BD498" s="3"/>
    </row>
    <row r="499" spans="1:56" x14ac:dyDescent="0.3">
      <c r="A499"/>
      <c r="J499"/>
      <c r="AA499"/>
      <c r="AB499"/>
      <c r="AC499"/>
      <c r="AD499"/>
      <c r="AE499"/>
      <c r="AF499"/>
      <c r="AG499"/>
      <c r="AH499"/>
      <c r="AZ499" s="2"/>
      <c r="BA499" s="3"/>
      <c r="BB499" s="3"/>
      <c r="BC499" s="3"/>
      <c r="BD499" s="3"/>
    </row>
    <row r="500" spans="1:56" x14ac:dyDescent="0.3">
      <c r="A500"/>
      <c r="J500"/>
      <c r="AA500"/>
      <c r="AB500"/>
      <c r="AC500"/>
      <c r="AD500"/>
      <c r="AE500"/>
      <c r="AF500"/>
      <c r="AG500"/>
      <c r="AH500"/>
      <c r="AZ500" s="2"/>
      <c r="BA500" s="3"/>
      <c r="BB500" s="3"/>
      <c r="BC500" s="3"/>
      <c r="BD500" s="3"/>
    </row>
    <row r="501" spans="1:56" x14ac:dyDescent="0.3">
      <c r="A501"/>
      <c r="J501"/>
      <c r="AA501"/>
      <c r="AB501"/>
      <c r="AC501"/>
      <c r="AD501"/>
      <c r="AE501"/>
      <c r="AF501"/>
      <c r="AG501"/>
      <c r="AH501"/>
      <c r="AZ501" s="2"/>
      <c r="BA501" s="3"/>
      <c r="BB501" s="3"/>
      <c r="BC501" s="3"/>
      <c r="BD501" s="3"/>
    </row>
    <row r="502" spans="1:56" x14ac:dyDescent="0.3">
      <c r="A502"/>
      <c r="J502"/>
      <c r="AA502"/>
      <c r="AB502"/>
      <c r="AC502"/>
      <c r="AD502"/>
      <c r="AE502"/>
      <c r="AF502"/>
      <c r="AG502"/>
      <c r="AH502"/>
      <c r="AZ502" s="2"/>
      <c r="BA502" s="3"/>
      <c r="BB502" s="3"/>
      <c r="BC502" s="3"/>
      <c r="BD502" s="3"/>
    </row>
    <row r="503" spans="1:56" x14ac:dyDescent="0.3">
      <c r="A503"/>
      <c r="J503"/>
      <c r="AA503"/>
      <c r="AB503"/>
      <c r="AC503"/>
      <c r="AD503"/>
      <c r="AE503"/>
      <c r="AF503"/>
      <c r="AG503"/>
      <c r="AH503"/>
      <c r="AZ503" s="2"/>
      <c r="BA503" s="3"/>
      <c r="BB503" s="3"/>
      <c r="BC503" s="3"/>
      <c r="BD503" s="3"/>
    </row>
    <row r="504" spans="1:56" x14ac:dyDescent="0.3">
      <c r="A504"/>
      <c r="J504"/>
      <c r="AA504"/>
      <c r="AB504"/>
      <c r="AC504"/>
      <c r="AD504"/>
      <c r="AE504"/>
      <c r="AF504"/>
      <c r="AG504"/>
      <c r="AH504"/>
      <c r="AZ504" s="2"/>
      <c r="BA504" s="3"/>
      <c r="BB504" s="3"/>
      <c r="BC504" s="3"/>
      <c r="BD504" s="3"/>
    </row>
    <row r="505" spans="1:56" x14ac:dyDescent="0.3">
      <c r="A505"/>
      <c r="J505"/>
      <c r="AA505"/>
      <c r="AB505"/>
      <c r="AC505"/>
      <c r="AD505"/>
      <c r="AE505"/>
      <c r="AF505"/>
      <c r="AG505"/>
      <c r="AH505"/>
      <c r="AZ505" s="2"/>
      <c r="BA505" s="3"/>
      <c r="BB505" s="3"/>
      <c r="BC505" s="3"/>
      <c r="BD505" s="3"/>
    </row>
    <row r="506" spans="1:56" x14ac:dyDescent="0.3">
      <c r="A506"/>
      <c r="J506"/>
      <c r="AA506"/>
      <c r="AB506"/>
      <c r="AC506"/>
      <c r="AD506"/>
      <c r="AE506"/>
      <c r="AF506"/>
      <c r="AG506"/>
      <c r="AH506"/>
      <c r="AZ506" s="2"/>
      <c r="BA506" s="3"/>
      <c r="BB506" s="3"/>
      <c r="BC506" s="3"/>
      <c r="BD506" s="3"/>
    </row>
    <row r="507" spans="1:56" x14ac:dyDescent="0.3">
      <c r="A507"/>
      <c r="J507"/>
      <c r="AA507"/>
      <c r="AB507"/>
      <c r="AC507"/>
      <c r="AD507"/>
      <c r="AE507"/>
      <c r="AF507"/>
      <c r="AG507"/>
      <c r="AH507"/>
      <c r="AZ507" s="2"/>
      <c r="BA507" s="3"/>
      <c r="BB507" s="3"/>
      <c r="BC507" s="3"/>
      <c r="BD507" s="3"/>
    </row>
    <row r="508" spans="1:56" x14ac:dyDescent="0.3">
      <c r="A508"/>
      <c r="J508"/>
      <c r="AA508"/>
      <c r="AB508"/>
      <c r="AC508"/>
      <c r="AD508"/>
      <c r="AE508"/>
      <c r="AF508"/>
      <c r="AG508"/>
      <c r="AH508"/>
      <c r="AZ508" s="2"/>
      <c r="BA508" s="3"/>
      <c r="BB508" s="3"/>
      <c r="BC508" s="3"/>
      <c r="BD508" s="3"/>
    </row>
    <row r="509" spans="1:56" x14ac:dyDescent="0.3">
      <c r="A509"/>
      <c r="J509"/>
      <c r="AA509"/>
      <c r="AB509"/>
      <c r="AC509"/>
      <c r="AD509"/>
      <c r="AE509"/>
      <c r="AF509"/>
      <c r="AG509"/>
      <c r="AH509"/>
      <c r="AZ509" s="2"/>
      <c r="BA509" s="3"/>
      <c r="BB509" s="3"/>
      <c r="BC509" s="3"/>
      <c r="BD509" s="3"/>
    </row>
    <row r="510" spans="1:56" x14ac:dyDescent="0.3">
      <c r="A510"/>
      <c r="J510"/>
      <c r="AA510"/>
      <c r="AB510"/>
      <c r="AC510"/>
      <c r="AD510"/>
      <c r="AE510"/>
      <c r="AF510"/>
      <c r="AG510"/>
      <c r="AH510"/>
      <c r="AZ510" s="2"/>
      <c r="BA510" s="3"/>
      <c r="BB510" s="3"/>
      <c r="BC510" s="3"/>
      <c r="BD510" s="3"/>
    </row>
    <row r="511" spans="1:56" x14ac:dyDescent="0.3">
      <c r="A511"/>
      <c r="J511"/>
      <c r="AA511"/>
      <c r="AB511"/>
      <c r="AC511"/>
      <c r="AD511"/>
      <c r="AE511"/>
      <c r="AF511"/>
      <c r="AG511"/>
      <c r="AH511"/>
      <c r="AZ511" s="2"/>
      <c r="BA511" s="3"/>
      <c r="BB511" s="3"/>
      <c r="BC511" s="3"/>
      <c r="BD511" s="3"/>
    </row>
    <row r="512" spans="1:56" x14ac:dyDescent="0.3">
      <c r="A512"/>
      <c r="J512"/>
      <c r="AA512"/>
      <c r="AB512"/>
      <c r="AC512"/>
      <c r="AD512"/>
      <c r="AE512"/>
      <c r="AF512"/>
      <c r="AG512"/>
      <c r="AH512"/>
      <c r="AZ512" s="2"/>
      <c r="BA512" s="3"/>
      <c r="BB512" s="3"/>
      <c r="BC512" s="3"/>
      <c r="BD512" s="3"/>
    </row>
    <row r="513" spans="1:56" x14ac:dyDescent="0.3">
      <c r="A513"/>
      <c r="J513"/>
      <c r="AA513"/>
      <c r="AB513"/>
      <c r="AC513"/>
      <c r="AD513"/>
      <c r="AE513"/>
      <c r="AF513"/>
      <c r="AG513"/>
      <c r="AH513"/>
      <c r="AZ513" s="2"/>
      <c r="BA513" s="3"/>
      <c r="BB513" s="3"/>
      <c r="BC513" s="3"/>
      <c r="BD513" s="3"/>
    </row>
    <row r="514" spans="1:56" x14ac:dyDescent="0.3">
      <c r="A514"/>
      <c r="J514"/>
      <c r="AA514"/>
      <c r="AB514"/>
      <c r="AC514"/>
      <c r="AD514"/>
      <c r="AE514"/>
      <c r="AF514"/>
      <c r="AG514"/>
      <c r="AH514"/>
      <c r="AZ514" s="2"/>
      <c r="BA514" s="3"/>
      <c r="BB514" s="3"/>
      <c r="BC514" s="3"/>
      <c r="BD514" s="3"/>
    </row>
    <row r="515" spans="1:56" x14ac:dyDescent="0.3">
      <c r="A515"/>
      <c r="J515"/>
      <c r="AA515"/>
      <c r="AB515"/>
      <c r="AC515"/>
      <c r="AD515"/>
      <c r="AE515"/>
      <c r="AF515"/>
      <c r="AG515"/>
      <c r="AH515"/>
      <c r="AZ515" s="2"/>
      <c r="BA515" s="3"/>
      <c r="BB515" s="3"/>
      <c r="BC515" s="3"/>
      <c r="BD515" s="3"/>
    </row>
    <row r="516" spans="1:56" x14ac:dyDescent="0.3">
      <c r="A516"/>
      <c r="J516"/>
      <c r="AA516"/>
      <c r="AB516"/>
      <c r="AC516"/>
      <c r="AD516"/>
      <c r="AE516"/>
      <c r="AF516"/>
      <c r="AG516"/>
      <c r="AH516"/>
      <c r="AZ516" s="2"/>
      <c r="BA516" s="3"/>
      <c r="BB516" s="3"/>
      <c r="BC516" s="3"/>
      <c r="BD516" s="3"/>
    </row>
    <row r="517" spans="1:56" x14ac:dyDescent="0.3">
      <c r="A517"/>
      <c r="J517"/>
      <c r="AA517"/>
      <c r="AB517"/>
      <c r="AC517"/>
      <c r="AD517"/>
      <c r="AE517"/>
      <c r="AF517"/>
      <c r="AG517"/>
      <c r="AH517"/>
      <c r="AZ517" s="2"/>
      <c r="BA517" s="3"/>
      <c r="BB517" s="3"/>
      <c r="BC517" s="3"/>
      <c r="BD517" s="3"/>
    </row>
    <row r="518" spans="1:56" x14ac:dyDescent="0.3">
      <c r="A518"/>
      <c r="J518"/>
      <c r="AA518"/>
      <c r="AB518"/>
      <c r="AC518"/>
      <c r="AD518"/>
      <c r="AE518"/>
      <c r="AF518"/>
      <c r="AG518"/>
      <c r="AH518"/>
      <c r="AZ518" s="2"/>
      <c r="BA518" s="3"/>
      <c r="BB518" s="3"/>
      <c r="BC518" s="3"/>
      <c r="BD518" s="3"/>
    </row>
    <row r="519" spans="1:56" x14ac:dyDescent="0.3">
      <c r="A519"/>
      <c r="J519"/>
      <c r="AA519"/>
      <c r="AB519"/>
      <c r="AC519"/>
      <c r="AD519"/>
      <c r="AE519"/>
      <c r="AF519"/>
      <c r="AG519"/>
      <c r="AH519"/>
      <c r="AZ519" s="2"/>
      <c r="BA519" s="3"/>
      <c r="BB519" s="3"/>
      <c r="BC519" s="3"/>
      <c r="BD519" s="3"/>
    </row>
    <row r="520" spans="1:56" x14ac:dyDescent="0.3">
      <c r="A520"/>
      <c r="J520"/>
      <c r="AA520"/>
      <c r="AB520"/>
      <c r="AC520"/>
      <c r="AD520"/>
      <c r="AE520"/>
      <c r="AF520"/>
      <c r="AG520"/>
      <c r="AH520"/>
      <c r="AZ520" s="2"/>
      <c r="BA520" s="3"/>
      <c r="BB520" s="3"/>
      <c r="BC520" s="3"/>
      <c r="BD520" s="3"/>
    </row>
    <row r="521" spans="1:56" x14ac:dyDescent="0.3">
      <c r="A521"/>
      <c r="J521"/>
      <c r="AA521"/>
      <c r="AB521"/>
      <c r="AC521"/>
      <c r="AD521"/>
      <c r="AE521"/>
      <c r="AF521"/>
      <c r="AG521"/>
      <c r="AH521"/>
      <c r="AZ521" s="2"/>
      <c r="BA521" s="3"/>
      <c r="BB521" s="3"/>
      <c r="BC521" s="3"/>
      <c r="BD521" s="3"/>
    </row>
    <row r="522" spans="1:56" x14ac:dyDescent="0.3">
      <c r="A522"/>
      <c r="J522"/>
      <c r="AA522"/>
      <c r="AB522"/>
      <c r="AC522"/>
      <c r="AD522"/>
      <c r="AE522"/>
      <c r="AF522"/>
      <c r="AG522"/>
      <c r="AH522"/>
      <c r="AZ522" s="2"/>
      <c r="BA522" s="3"/>
      <c r="BB522" s="3"/>
      <c r="BC522" s="3"/>
      <c r="BD522" s="3"/>
    </row>
    <row r="523" spans="1:56" x14ac:dyDescent="0.3">
      <c r="A523"/>
      <c r="J523"/>
      <c r="AA523"/>
      <c r="AB523"/>
      <c r="AC523"/>
      <c r="AD523"/>
      <c r="AE523"/>
      <c r="AF523"/>
      <c r="AG523"/>
      <c r="AH523"/>
      <c r="AZ523" s="2"/>
      <c r="BA523" s="3"/>
      <c r="BB523" s="3"/>
      <c r="BC523" s="3"/>
      <c r="BD523" s="3"/>
    </row>
    <row r="524" spans="1:56" x14ac:dyDescent="0.3">
      <c r="A524"/>
      <c r="J524"/>
      <c r="AA524"/>
      <c r="AB524"/>
      <c r="AC524"/>
      <c r="AD524"/>
      <c r="AE524"/>
      <c r="AF524"/>
      <c r="AG524"/>
      <c r="AH524"/>
      <c r="AZ524" s="2"/>
      <c r="BA524" s="3"/>
      <c r="BB524" s="3"/>
      <c r="BC524" s="3"/>
      <c r="BD524" s="3"/>
    </row>
    <row r="525" spans="1:56" x14ac:dyDescent="0.3">
      <c r="A525"/>
      <c r="J525"/>
      <c r="AA525"/>
      <c r="AB525"/>
      <c r="AC525"/>
      <c r="AD525"/>
      <c r="AE525"/>
      <c r="AF525"/>
      <c r="AG525"/>
      <c r="AH525"/>
      <c r="AZ525" s="2"/>
      <c r="BA525" s="3"/>
      <c r="BB525" s="3"/>
      <c r="BC525" s="3"/>
      <c r="BD525" s="3"/>
    </row>
    <row r="526" spans="1:56" x14ac:dyDescent="0.3">
      <c r="A526"/>
      <c r="J526"/>
      <c r="AA526"/>
      <c r="AB526"/>
      <c r="AC526"/>
      <c r="AD526"/>
      <c r="AE526"/>
      <c r="AF526"/>
      <c r="AG526"/>
      <c r="AH526"/>
      <c r="AZ526" s="2"/>
      <c r="BA526" s="3"/>
      <c r="BB526" s="3"/>
      <c r="BC526" s="3"/>
      <c r="BD526" s="3"/>
    </row>
    <row r="527" spans="1:56" x14ac:dyDescent="0.3">
      <c r="A527"/>
      <c r="J527"/>
      <c r="AA527"/>
      <c r="AB527"/>
      <c r="AC527"/>
      <c r="AD527"/>
      <c r="AE527"/>
      <c r="AF527"/>
      <c r="AG527"/>
      <c r="AH527"/>
      <c r="AZ527" s="2"/>
      <c r="BA527" s="3"/>
      <c r="BB527" s="3"/>
      <c r="BC527" s="3"/>
      <c r="BD527" s="3"/>
    </row>
    <row r="528" spans="1:56" x14ac:dyDescent="0.3">
      <c r="A528"/>
      <c r="J528"/>
      <c r="AA528"/>
      <c r="AB528"/>
      <c r="AC528"/>
      <c r="AD528"/>
      <c r="AE528"/>
      <c r="AF528"/>
      <c r="AG528"/>
      <c r="AH528"/>
      <c r="AZ528" s="2"/>
      <c r="BA528" s="3"/>
      <c r="BB528" s="3"/>
      <c r="BC528" s="3"/>
      <c r="BD528" s="3"/>
    </row>
    <row r="529" spans="1:56" x14ac:dyDescent="0.3">
      <c r="A529"/>
      <c r="J529"/>
      <c r="AA529"/>
      <c r="AB529"/>
      <c r="AC529"/>
      <c r="AD529"/>
      <c r="AE529"/>
      <c r="AF529"/>
      <c r="AG529"/>
      <c r="AH529"/>
      <c r="AZ529" s="2"/>
      <c r="BA529" s="3"/>
      <c r="BB529" s="3"/>
      <c r="BC529" s="3"/>
      <c r="BD529" s="3"/>
    </row>
    <row r="530" spans="1:56" x14ac:dyDescent="0.3">
      <c r="A530"/>
      <c r="J530"/>
      <c r="AA530"/>
      <c r="AB530"/>
      <c r="AC530"/>
      <c r="AD530"/>
      <c r="AE530"/>
      <c r="AF530"/>
      <c r="AG530"/>
      <c r="AH530"/>
      <c r="AZ530" s="2"/>
      <c r="BA530" s="3"/>
      <c r="BB530" s="3"/>
      <c r="BC530" s="3"/>
      <c r="BD530" s="3"/>
    </row>
    <row r="531" spans="1:56" x14ac:dyDescent="0.3">
      <c r="A531"/>
      <c r="J531"/>
      <c r="AA531"/>
      <c r="AB531"/>
      <c r="AC531"/>
      <c r="AD531"/>
      <c r="AE531"/>
      <c r="AF531"/>
      <c r="AG531"/>
      <c r="AH531"/>
      <c r="AZ531" s="2"/>
      <c r="BA531" s="3"/>
      <c r="BB531" s="3"/>
      <c r="BC531" s="3"/>
      <c r="BD531" s="3"/>
    </row>
    <row r="532" spans="1:56" x14ac:dyDescent="0.3">
      <c r="A532"/>
      <c r="J532"/>
      <c r="AA532"/>
      <c r="AB532"/>
      <c r="AC532"/>
      <c r="AD532"/>
      <c r="AE532"/>
      <c r="AF532"/>
      <c r="AG532"/>
      <c r="AH532"/>
      <c r="AZ532" s="2"/>
      <c r="BA532" s="3"/>
      <c r="BB532" s="3"/>
      <c r="BC532" s="3"/>
      <c r="BD532" s="3"/>
    </row>
    <row r="533" spans="1:56" x14ac:dyDescent="0.3">
      <c r="A533"/>
      <c r="J533"/>
      <c r="AA533"/>
      <c r="AB533"/>
      <c r="AC533"/>
      <c r="AD533"/>
      <c r="AE533"/>
      <c r="AF533"/>
      <c r="AG533"/>
      <c r="AH533"/>
      <c r="AZ533" s="2"/>
      <c r="BA533" s="3"/>
      <c r="BB533" s="3"/>
      <c r="BC533" s="3"/>
      <c r="BD533" s="3"/>
    </row>
    <row r="534" spans="1:56" x14ac:dyDescent="0.3">
      <c r="A534"/>
      <c r="J534"/>
      <c r="AA534"/>
      <c r="AB534"/>
      <c r="AC534"/>
      <c r="AD534"/>
      <c r="AE534"/>
      <c r="AF534"/>
      <c r="AG534"/>
      <c r="AH534"/>
      <c r="AZ534" s="2"/>
      <c r="BA534" s="3"/>
      <c r="BB534" s="3"/>
      <c r="BC534" s="3"/>
      <c r="BD534" s="3"/>
    </row>
    <row r="535" spans="1:56" x14ac:dyDescent="0.3">
      <c r="A535"/>
      <c r="J535"/>
      <c r="AA535"/>
      <c r="AB535"/>
      <c r="AC535"/>
      <c r="AD535"/>
      <c r="AE535"/>
      <c r="AF535"/>
      <c r="AG535"/>
      <c r="AH535"/>
      <c r="AZ535" s="2"/>
      <c r="BA535" s="3"/>
      <c r="BB535" s="3"/>
      <c r="BC535" s="3"/>
      <c r="BD535" s="3"/>
    </row>
    <row r="536" spans="1:56" x14ac:dyDescent="0.3">
      <c r="A536"/>
      <c r="J536"/>
      <c r="AA536"/>
      <c r="AB536"/>
      <c r="AC536"/>
      <c r="AD536"/>
      <c r="AE536"/>
      <c r="AF536"/>
      <c r="AG536"/>
      <c r="AH536"/>
      <c r="AZ536" s="2"/>
      <c r="BA536" s="3"/>
      <c r="BB536" s="3"/>
      <c r="BC536" s="3"/>
      <c r="BD536" s="3"/>
    </row>
    <row r="537" spans="1:56" x14ac:dyDescent="0.3">
      <c r="A537"/>
      <c r="J537"/>
      <c r="AA537"/>
      <c r="AB537"/>
      <c r="AC537"/>
      <c r="AD537"/>
      <c r="AE537"/>
      <c r="AF537"/>
      <c r="AG537"/>
      <c r="AH537"/>
      <c r="AZ537" s="2"/>
      <c r="BA537" s="3"/>
      <c r="BB537" s="3"/>
      <c r="BC537" s="3"/>
      <c r="BD537" s="3"/>
    </row>
    <row r="538" spans="1:56" x14ac:dyDescent="0.3">
      <c r="A538"/>
      <c r="J538"/>
      <c r="AA538"/>
      <c r="AB538"/>
      <c r="AC538"/>
      <c r="AD538"/>
      <c r="AE538"/>
      <c r="AF538"/>
      <c r="AG538"/>
      <c r="AH538"/>
      <c r="AZ538" s="2"/>
      <c r="BA538" s="3"/>
      <c r="BB538" s="3"/>
      <c r="BC538" s="3"/>
      <c r="BD538" s="3"/>
    </row>
    <row r="539" spans="1:56" x14ac:dyDescent="0.3">
      <c r="A539"/>
      <c r="J539"/>
      <c r="AA539"/>
      <c r="AB539"/>
      <c r="AC539"/>
      <c r="AD539"/>
      <c r="AE539"/>
      <c r="AF539"/>
      <c r="AG539"/>
      <c r="AH539"/>
      <c r="AZ539" s="2"/>
      <c r="BA539" s="3"/>
      <c r="BB539" s="3"/>
      <c r="BC539" s="3"/>
      <c r="BD539" s="3"/>
    </row>
    <row r="540" spans="1:56" x14ac:dyDescent="0.3">
      <c r="A540"/>
      <c r="J540"/>
      <c r="AA540"/>
      <c r="AB540"/>
      <c r="AC540"/>
      <c r="AD540"/>
      <c r="AE540"/>
      <c r="AF540"/>
      <c r="AG540"/>
      <c r="AH540"/>
      <c r="AZ540" s="2"/>
      <c r="BA540" s="3"/>
      <c r="BB540" s="3"/>
      <c r="BC540" s="3"/>
      <c r="BD540" s="3"/>
    </row>
    <row r="541" spans="1:56" x14ac:dyDescent="0.3">
      <c r="A541"/>
      <c r="J541"/>
      <c r="AA541"/>
      <c r="AB541"/>
      <c r="AC541"/>
      <c r="AD541"/>
      <c r="AE541"/>
      <c r="AF541"/>
      <c r="AG541"/>
      <c r="AH541"/>
      <c r="AZ541" s="2"/>
      <c r="BA541" s="3"/>
      <c r="BB541" s="3"/>
      <c r="BC541" s="3"/>
      <c r="BD541" s="3"/>
    </row>
    <row r="542" spans="1:56" x14ac:dyDescent="0.3">
      <c r="A542"/>
      <c r="J542"/>
      <c r="AA542"/>
      <c r="AB542"/>
      <c r="AC542"/>
      <c r="AD542"/>
      <c r="AE542"/>
      <c r="AF542"/>
      <c r="AG542"/>
      <c r="AH542"/>
      <c r="AZ542" s="2"/>
      <c r="BA542" s="3"/>
      <c r="BB542" s="3"/>
      <c r="BC542" s="3"/>
      <c r="BD542" s="3"/>
    </row>
    <row r="543" spans="1:56" x14ac:dyDescent="0.3">
      <c r="A543"/>
      <c r="J543"/>
      <c r="AA543"/>
      <c r="AB543"/>
      <c r="AC543"/>
      <c r="AD543"/>
      <c r="AE543"/>
      <c r="AF543"/>
      <c r="AG543"/>
      <c r="AH543"/>
      <c r="AZ543" s="2"/>
      <c r="BA543" s="3"/>
      <c r="BB543" s="3"/>
      <c r="BC543" s="3"/>
      <c r="BD543" s="3"/>
    </row>
    <row r="544" spans="1:56" x14ac:dyDescent="0.3">
      <c r="A544"/>
      <c r="J544"/>
      <c r="AA544"/>
      <c r="AB544"/>
      <c r="AC544"/>
      <c r="AD544"/>
      <c r="AE544"/>
      <c r="AF544"/>
      <c r="AG544"/>
      <c r="AH544"/>
      <c r="AZ544" s="2"/>
      <c r="BA544" s="3"/>
      <c r="BB544" s="3"/>
      <c r="BC544" s="3"/>
      <c r="BD544" s="3"/>
    </row>
    <row r="545" spans="1:56" x14ac:dyDescent="0.3">
      <c r="A545"/>
      <c r="J545"/>
      <c r="AA545"/>
      <c r="AB545"/>
      <c r="AC545"/>
      <c r="AD545"/>
      <c r="AE545"/>
      <c r="AF545"/>
      <c r="AG545"/>
      <c r="AH545"/>
      <c r="AZ545" s="2"/>
      <c r="BA545" s="3"/>
      <c r="BB545" s="3"/>
      <c r="BC545" s="3"/>
      <c r="BD545" s="3"/>
    </row>
    <row r="546" spans="1:56" x14ac:dyDescent="0.3">
      <c r="A546"/>
      <c r="J546"/>
      <c r="AA546"/>
      <c r="AB546"/>
      <c r="AC546"/>
      <c r="AD546"/>
      <c r="AE546"/>
      <c r="AF546"/>
      <c r="AG546"/>
      <c r="AH546"/>
      <c r="AZ546" s="2"/>
      <c r="BA546" s="3"/>
      <c r="BB546" s="3"/>
      <c r="BC546" s="3"/>
      <c r="BD546" s="3"/>
    </row>
    <row r="547" spans="1:56" x14ac:dyDescent="0.3">
      <c r="A547"/>
      <c r="J547"/>
      <c r="AA547"/>
      <c r="AB547"/>
      <c r="AC547"/>
      <c r="AD547"/>
      <c r="AE547"/>
      <c r="AF547"/>
      <c r="AG547"/>
      <c r="AH547"/>
      <c r="AZ547" s="2"/>
      <c r="BA547" s="3"/>
      <c r="BB547" s="3"/>
      <c r="BC547" s="3"/>
      <c r="BD547" s="3"/>
    </row>
    <row r="548" spans="1:56" x14ac:dyDescent="0.3">
      <c r="A548"/>
      <c r="J548"/>
      <c r="AA548"/>
      <c r="AB548"/>
      <c r="AC548"/>
      <c r="AD548"/>
      <c r="AE548"/>
      <c r="AF548"/>
      <c r="AG548"/>
      <c r="AH548"/>
      <c r="AZ548" s="2"/>
      <c r="BA548" s="3"/>
      <c r="BB548" s="3"/>
      <c r="BC548" s="3"/>
      <c r="BD548" s="3"/>
    </row>
    <row r="549" spans="1:56" x14ac:dyDescent="0.3">
      <c r="A549"/>
      <c r="J549"/>
      <c r="AA549"/>
      <c r="AB549"/>
      <c r="AC549"/>
      <c r="AD549"/>
      <c r="AE549"/>
      <c r="AF549"/>
      <c r="AG549"/>
      <c r="AH549"/>
      <c r="AZ549" s="2"/>
      <c r="BA549" s="3"/>
      <c r="BB549" s="3"/>
      <c r="BC549" s="3"/>
      <c r="BD549" s="3"/>
    </row>
    <row r="550" spans="1:56" x14ac:dyDescent="0.3">
      <c r="A550"/>
      <c r="J550"/>
      <c r="AA550"/>
      <c r="AB550"/>
      <c r="AC550"/>
      <c r="AD550"/>
      <c r="AE550"/>
      <c r="AF550"/>
      <c r="AG550"/>
      <c r="AH550"/>
      <c r="AZ550" s="2"/>
      <c r="BA550" s="3"/>
      <c r="BB550" s="3"/>
      <c r="BC550" s="3"/>
      <c r="BD550" s="3"/>
    </row>
    <row r="551" spans="1:56" x14ac:dyDescent="0.3">
      <c r="A551"/>
      <c r="J551"/>
      <c r="AA551"/>
      <c r="AB551"/>
      <c r="AC551"/>
      <c r="AD551"/>
      <c r="AE551"/>
      <c r="AF551"/>
      <c r="AG551"/>
      <c r="AH551"/>
      <c r="AZ551" s="2"/>
      <c r="BA551" s="3"/>
      <c r="BB551" s="3"/>
      <c r="BC551" s="3"/>
      <c r="BD551" s="3"/>
    </row>
    <row r="552" spans="1:56" x14ac:dyDescent="0.3">
      <c r="A552"/>
      <c r="J552"/>
      <c r="AA552"/>
      <c r="AB552"/>
      <c r="AC552"/>
      <c r="AD552"/>
      <c r="AE552"/>
      <c r="AF552"/>
      <c r="AG552"/>
      <c r="AH552"/>
      <c r="AZ552" s="2"/>
      <c r="BA552" s="3"/>
      <c r="BB552" s="3"/>
      <c r="BC552" s="3"/>
      <c r="BD552" s="3"/>
    </row>
    <row r="553" spans="1:56" x14ac:dyDescent="0.3">
      <c r="A553"/>
      <c r="J553"/>
      <c r="AA553"/>
      <c r="AB553"/>
      <c r="AC553"/>
      <c r="AD553"/>
      <c r="AE553"/>
      <c r="AF553"/>
      <c r="AG553"/>
      <c r="AH553"/>
      <c r="AZ553" s="2"/>
      <c r="BA553" s="3"/>
      <c r="BB553" s="3"/>
      <c r="BC553" s="3"/>
      <c r="BD553" s="3"/>
    </row>
    <row r="554" spans="1:56" x14ac:dyDescent="0.3">
      <c r="A554"/>
      <c r="J554"/>
      <c r="AA554"/>
      <c r="AB554"/>
      <c r="AC554"/>
      <c r="AD554"/>
      <c r="AE554"/>
      <c r="AF554"/>
      <c r="AG554"/>
      <c r="AH554"/>
      <c r="AZ554" s="2"/>
      <c r="BA554" s="3"/>
      <c r="BB554" s="3"/>
      <c r="BC554" s="3"/>
      <c r="BD554" s="3"/>
    </row>
    <row r="555" spans="1:56" x14ac:dyDescent="0.3">
      <c r="A555"/>
      <c r="J555"/>
      <c r="AA555"/>
      <c r="AB555"/>
      <c r="AC555"/>
      <c r="AD555"/>
      <c r="AE555"/>
      <c r="AF555"/>
      <c r="AG555"/>
      <c r="AH555"/>
      <c r="AZ555" s="2"/>
      <c r="BA555" s="3"/>
      <c r="BB555" s="3"/>
      <c r="BC555" s="3"/>
      <c r="BD555" s="3"/>
    </row>
    <row r="556" spans="1:56" x14ac:dyDescent="0.3">
      <c r="A556"/>
      <c r="J556"/>
      <c r="AA556"/>
      <c r="AB556"/>
      <c r="AC556"/>
      <c r="AD556"/>
      <c r="AE556"/>
      <c r="AF556"/>
      <c r="AG556"/>
      <c r="AH556"/>
      <c r="AZ556" s="2"/>
      <c r="BA556" s="3"/>
      <c r="BB556" s="3"/>
      <c r="BC556" s="3"/>
      <c r="BD556" s="3"/>
    </row>
    <row r="557" spans="1:56" x14ac:dyDescent="0.3">
      <c r="A557"/>
      <c r="J557"/>
      <c r="AA557"/>
      <c r="AB557"/>
      <c r="AC557"/>
      <c r="AD557"/>
      <c r="AE557"/>
      <c r="AF557"/>
      <c r="AG557"/>
      <c r="AH557"/>
      <c r="AZ557" s="2"/>
      <c r="BA557" s="3"/>
      <c r="BB557" s="3"/>
      <c r="BC557" s="3"/>
      <c r="BD557" s="3"/>
    </row>
    <row r="558" spans="1:56" x14ac:dyDescent="0.3">
      <c r="A558"/>
      <c r="J558"/>
      <c r="AA558"/>
      <c r="AB558"/>
      <c r="AC558"/>
      <c r="AD558"/>
      <c r="AE558"/>
      <c r="AF558"/>
      <c r="AG558"/>
      <c r="AH558"/>
      <c r="AZ558" s="2"/>
      <c r="BA558" s="3"/>
      <c r="BB558" s="3"/>
      <c r="BC558" s="3"/>
      <c r="BD558" s="3"/>
    </row>
    <row r="559" spans="1:56" x14ac:dyDescent="0.3">
      <c r="A559"/>
      <c r="J559"/>
      <c r="AA559"/>
      <c r="AB559"/>
      <c r="AC559"/>
      <c r="AD559"/>
      <c r="AE559"/>
      <c r="AF559"/>
      <c r="AG559"/>
      <c r="AH559"/>
      <c r="AZ559" s="2"/>
      <c r="BA559" s="3"/>
      <c r="BB559" s="3"/>
      <c r="BC559" s="3"/>
      <c r="BD559" s="3"/>
    </row>
    <row r="560" spans="1:56" x14ac:dyDescent="0.3">
      <c r="A560"/>
      <c r="J560"/>
      <c r="AA560"/>
      <c r="AB560"/>
      <c r="AC560"/>
      <c r="AD560"/>
      <c r="AE560"/>
      <c r="AF560"/>
      <c r="AG560"/>
      <c r="AH560"/>
      <c r="AZ560" s="2"/>
      <c r="BA560" s="3"/>
      <c r="BB560" s="3"/>
      <c r="BC560" s="3"/>
      <c r="BD560" s="3"/>
    </row>
    <row r="561" spans="1:56" x14ac:dyDescent="0.3">
      <c r="A561"/>
      <c r="J561"/>
      <c r="AA561"/>
      <c r="AB561"/>
      <c r="AC561"/>
      <c r="AD561"/>
      <c r="AE561"/>
      <c r="AF561"/>
      <c r="AG561"/>
      <c r="AH561"/>
      <c r="AZ561" s="2"/>
      <c r="BA561" s="3"/>
      <c r="BB561" s="3"/>
      <c r="BC561" s="3"/>
      <c r="BD561" s="3"/>
    </row>
    <row r="562" spans="1:56" x14ac:dyDescent="0.3">
      <c r="A562"/>
      <c r="J562"/>
      <c r="AA562"/>
      <c r="AB562"/>
      <c r="AC562"/>
      <c r="AD562"/>
      <c r="AE562"/>
      <c r="AF562"/>
      <c r="AG562"/>
      <c r="AH562"/>
      <c r="AZ562" s="2"/>
      <c r="BA562" s="3"/>
      <c r="BB562" s="3"/>
      <c r="BC562" s="3"/>
      <c r="BD562" s="3"/>
    </row>
    <row r="563" spans="1:56" x14ac:dyDescent="0.3">
      <c r="A563"/>
      <c r="J563"/>
      <c r="AA563"/>
      <c r="AB563"/>
      <c r="AC563"/>
      <c r="AD563"/>
      <c r="AE563"/>
      <c r="AF563"/>
      <c r="AG563"/>
      <c r="AH563"/>
      <c r="AZ563" s="2"/>
      <c r="BA563" s="3"/>
      <c r="BB563" s="3"/>
      <c r="BC563" s="3"/>
      <c r="BD563" s="3"/>
    </row>
    <row r="564" spans="1:56" x14ac:dyDescent="0.3">
      <c r="A564"/>
      <c r="J564"/>
      <c r="AA564"/>
      <c r="AB564"/>
      <c r="AC564"/>
      <c r="AD564"/>
      <c r="AE564"/>
      <c r="AF564"/>
      <c r="AG564"/>
      <c r="AH564"/>
      <c r="AZ564" s="2"/>
      <c r="BA564" s="3"/>
      <c r="BB564" s="3"/>
      <c r="BC564" s="3"/>
      <c r="BD564" s="3"/>
    </row>
    <row r="565" spans="1:56" x14ac:dyDescent="0.3">
      <c r="A565"/>
      <c r="J565"/>
      <c r="AA565"/>
      <c r="AB565"/>
      <c r="AC565"/>
      <c r="AD565"/>
      <c r="AE565"/>
      <c r="AF565"/>
      <c r="AG565"/>
      <c r="AH565"/>
      <c r="AZ565" s="2"/>
      <c r="BA565" s="3"/>
      <c r="BB565" s="3"/>
      <c r="BC565" s="3"/>
      <c r="BD565" s="3"/>
    </row>
    <row r="566" spans="1:56" x14ac:dyDescent="0.3">
      <c r="A566"/>
      <c r="J566"/>
      <c r="AA566"/>
      <c r="AB566"/>
      <c r="AC566"/>
      <c r="AD566"/>
      <c r="AE566"/>
      <c r="AF566"/>
      <c r="AG566"/>
      <c r="AH566"/>
      <c r="AZ566" s="2"/>
      <c r="BA566" s="3"/>
      <c r="BB566" s="3"/>
      <c r="BC566" s="3"/>
      <c r="BD566" s="3"/>
    </row>
    <row r="567" spans="1:56" x14ac:dyDescent="0.3">
      <c r="A567"/>
      <c r="J567"/>
      <c r="AA567"/>
      <c r="AB567"/>
      <c r="AC567"/>
      <c r="AD567"/>
      <c r="AE567"/>
      <c r="AF567"/>
      <c r="AG567"/>
      <c r="AH567"/>
      <c r="AZ567" s="2"/>
      <c r="BA567" s="3"/>
      <c r="BB567" s="3"/>
      <c r="BC567" s="3"/>
      <c r="BD567" s="3"/>
    </row>
    <row r="568" spans="1:56" x14ac:dyDescent="0.3">
      <c r="A568"/>
      <c r="J568"/>
      <c r="AA568"/>
      <c r="AB568"/>
      <c r="AC568"/>
      <c r="AD568"/>
      <c r="AE568"/>
      <c r="AF568"/>
      <c r="AG568"/>
      <c r="AH568"/>
      <c r="AZ568" s="2"/>
      <c r="BA568" s="3"/>
      <c r="BB568" s="3"/>
      <c r="BC568" s="3"/>
      <c r="BD568" s="3"/>
    </row>
    <row r="569" spans="1:56" x14ac:dyDescent="0.3">
      <c r="A569"/>
      <c r="J569"/>
      <c r="AA569"/>
      <c r="AB569"/>
      <c r="AC569"/>
      <c r="AD569"/>
      <c r="AE569"/>
      <c r="AF569"/>
      <c r="AG569"/>
      <c r="AH569"/>
      <c r="AZ569" s="2"/>
      <c r="BA569" s="3"/>
      <c r="BB569" s="3"/>
      <c r="BC569" s="3"/>
      <c r="BD569" s="3"/>
    </row>
    <row r="570" spans="1:56" x14ac:dyDescent="0.3">
      <c r="A570"/>
      <c r="J570"/>
      <c r="AA570"/>
      <c r="AB570"/>
      <c r="AC570"/>
      <c r="AD570"/>
      <c r="AE570"/>
      <c r="AF570"/>
      <c r="AG570"/>
      <c r="AH570"/>
      <c r="AZ570" s="2"/>
      <c r="BA570" s="3"/>
      <c r="BB570" s="3"/>
      <c r="BC570" s="3"/>
      <c r="BD570" s="3"/>
    </row>
    <row r="571" spans="1:56" x14ac:dyDescent="0.3">
      <c r="A571"/>
      <c r="J571"/>
      <c r="AA571"/>
      <c r="AB571"/>
      <c r="AC571"/>
      <c r="AD571"/>
      <c r="AE571"/>
      <c r="AF571"/>
      <c r="AG571"/>
      <c r="AH571"/>
      <c r="AZ571" s="2"/>
      <c r="BA571" s="3"/>
      <c r="BB571" s="3"/>
      <c r="BC571" s="3"/>
      <c r="BD571" s="3"/>
    </row>
    <row r="572" spans="1:56" x14ac:dyDescent="0.3">
      <c r="A572"/>
      <c r="J572"/>
      <c r="AA572"/>
      <c r="AB572"/>
      <c r="AC572"/>
      <c r="AD572"/>
      <c r="AE572"/>
      <c r="AF572"/>
      <c r="AG572"/>
      <c r="AH572"/>
      <c r="AZ572" s="2"/>
      <c r="BA572" s="3"/>
      <c r="BB572" s="3"/>
      <c r="BC572" s="3"/>
      <c r="BD572" s="3"/>
    </row>
    <row r="573" spans="1:56" x14ac:dyDescent="0.3">
      <c r="A573"/>
      <c r="J573"/>
      <c r="AA573"/>
      <c r="AB573"/>
      <c r="AC573"/>
      <c r="AD573"/>
      <c r="AE573"/>
      <c r="AF573"/>
      <c r="AG573"/>
      <c r="AH573"/>
      <c r="AZ573" s="2"/>
      <c r="BA573" s="3"/>
      <c r="BB573" s="3"/>
      <c r="BC573" s="3"/>
      <c r="BD573" s="3"/>
    </row>
    <row r="574" spans="1:56" x14ac:dyDescent="0.3">
      <c r="A574"/>
      <c r="J574"/>
      <c r="AA574"/>
      <c r="AB574"/>
      <c r="AC574"/>
      <c r="AD574"/>
      <c r="AE574"/>
      <c r="AF574"/>
      <c r="AG574"/>
      <c r="AH574"/>
      <c r="AZ574" s="2"/>
      <c r="BA574" s="3"/>
      <c r="BB574" s="3"/>
      <c r="BC574" s="3"/>
      <c r="BD574" s="3"/>
    </row>
    <row r="575" spans="1:56" x14ac:dyDescent="0.3">
      <c r="A575"/>
      <c r="J575"/>
      <c r="AA575"/>
      <c r="AB575"/>
      <c r="AC575"/>
      <c r="AD575"/>
      <c r="AE575"/>
      <c r="AF575"/>
      <c r="AG575"/>
      <c r="AH575"/>
      <c r="AZ575" s="2"/>
      <c r="BA575" s="3"/>
      <c r="BB575" s="3"/>
      <c r="BC575" s="3"/>
      <c r="BD575" s="3"/>
    </row>
    <row r="576" spans="1:56" x14ac:dyDescent="0.3">
      <c r="A576"/>
      <c r="J576"/>
      <c r="AA576"/>
      <c r="AB576"/>
      <c r="AC576"/>
      <c r="AD576"/>
      <c r="AE576"/>
      <c r="AF576"/>
      <c r="AG576"/>
      <c r="AH576"/>
      <c r="AZ576" s="2"/>
      <c r="BA576" s="3"/>
      <c r="BB576" s="3"/>
      <c r="BC576" s="3"/>
      <c r="BD576" s="3"/>
    </row>
    <row r="577" spans="1:56" x14ac:dyDescent="0.3">
      <c r="A577"/>
      <c r="J577"/>
      <c r="AA577"/>
      <c r="AB577"/>
      <c r="AC577"/>
      <c r="AD577"/>
      <c r="AE577"/>
      <c r="AF577"/>
      <c r="AG577"/>
      <c r="AH577"/>
      <c r="AZ577" s="2"/>
      <c r="BA577" s="3"/>
      <c r="BB577" s="3"/>
      <c r="BC577" s="3"/>
      <c r="BD577" s="3"/>
    </row>
    <row r="578" spans="1:56" x14ac:dyDescent="0.3">
      <c r="A578"/>
      <c r="J578"/>
      <c r="AA578"/>
      <c r="AB578"/>
      <c r="AC578"/>
      <c r="AD578"/>
      <c r="AE578"/>
      <c r="AF578"/>
      <c r="AG578"/>
      <c r="AH578"/>
      <c r="AZ578" s="2"/>
      <c r="BA578" s="3"/>
      <c r="BB578" s="3"/>
      <c r="BC578" s="3"/>
      <c r="BD578" s="3"/>
    </row>
    <row r="579" spans="1:56" x14ac:dyDescent="0.3">
      <c r="A579"/>
      <c r="J579"/>
      <c r="AA579"/>
      <c r="AB579"/>
      <c r="AC579"/>
      <c r="AD579"/>
      <c r="AE579"/>
      <c r="AF579"/>
      <c r="AG579"/>
      <c r="AH579"/>
      <c r="AZ579" s="2"/>
      <c r="BA579" s="3"/>
      <c r="BB579" s="3"/>
      <c r="BC579" s="3"/>
      <c r="BD579" s="3"/>
    </row>
    <row r="580" spans="1:56" x14ac:dyDescent="0.3">
      <c r="A580"/>
      <c r="J580"/>
      <c r="AA580"/>
      <c r="AB580"/>
      <c r="AC580"/>
      <c r="AD580"/>
      <c r="AE580"/>
      <c r="AF580"/>
      <c r="AG580"/>
      <c r="AH580"/>
      <c r="AZ580" s="2"/>
      <c r="BA580" s="3"/>
      <c r="BB580" s="3"/>
      <c r="BC580" s="3"/>
      <c r="BD580" s="3"/>
    </row>
    <row r="581" spans="1:56" x14ac:dyDescent="0.3">
      <c r="A581"/>
      <c r="J581"/>
      <c r="AA581"/>
      <c r="AB581"/>
      <c r="AC581"/>
      <c r="AD581"/>
      <c r="AE581"/>
      <c r="AF581"/>
      <c r="AG581"/>
      <c r="AH581"/>
      <c r="AZ581" s="2"/>
      <c r="BA581" s="3"/>
      <c r="BB581" s="3"/>
      <c r="BC581" s="3"/>
      <c r="BD581" s="3"/>
    </row>
    <row r="582" spans="1:56" x14ac:dyDescent="0.3">
      <c r="A582"/>
      <c r="J582"/>
      <c r="AA582"/>
      <c r="AB582"/>
      <c r="AC582"/>
      <c r="AD582"/>
      <c r="AE582"/>
      <c r="AF582"/>
      <c r="AG582"/>
      <c r="AH582"/>
      <c r="AZ582" s="2"/>
      <c r="BA582" s="3"/>
      <c r="BB582" s="3"/>
      <c r="BC582" s="3"/>
      <c r="BD582" s="3"/>
    </row>
    <row r="583" spans="1:56" x14ac:dyDescent="0.3">
      <c r="A583"/>
      <c r="J583"/>
      <c r="AA583"/>
      <c r="AB583"/>
      <c r="AC583"/>
      <c r="AD583"/>
      <c r="AE583"/>
      <c r="AF583"/>
      <c r="AG583"/>
      <c r="AH583"/>
      <c r="AZ583" s="2"/>
      <c r="BA583" s="3"/>
      <c r="BB583" s="3"/>
      <c r="BC583" s="3"/>
      <c r="BD583" s="3"/>
    </row>
    <row r="584" spans="1:56" x14ac:dyDescent="0.3">
      <c r="A584"/>
      <c r="J584"/>
      <c r="AA584"/>
      <c r="AB584"/>
      <c r="AC584"/>
      <c r="AD584"/>
      <c r="AE584"/>
      <c r="AF584"/>
      <c r="AG584"/>
      <c r="AH584"/>
      <c r="AZ584" s="2"/>
      <c r="BA584" s="3"/>
      <c r="BB584" s="3"/>
      <c r="BC584" s="3"/>
      <c r="BD584" s="3"/>
    </row>
    <row r="585" spans="1:56" x14ac:dyDescent="0.3">
      <c r="A585"/>
      <c r="J585"/>
      <c r="AA585"/>
      <c r="AB585"/>
      <c r="AC585"/>
      <c r="AD585"/>
      <c r="AE585"/>
      <c r="AF585"/>
      <c r="AG585"/>
      <c r="AH585"/>
      <c r="AZ585" s="2"/>
      <c r="BA585" s="3"/>
      <c r="BB585" s="3"/>
      <c r="BC585" s="3"/>
      <c r="BD585" s="3"/>
    </row>
    <row r="586" spans="1:56" x14ac:dyDescent="0.3">
      <c r="A586"/>
      <c r="J586"/>
      <c r="AA586"/>
      <c r="AB586"/>
      <c r="AC586"/>
      <c r="AD586"/>
      <c r="AE586"/>
      <c r="AF586"/>
      <c r="AG586"/>
      <c r="AH586"/>
      <c r="AZ586" s="2"/>
      <c r="BA586" s="3"/>
      <c r="BB586" s="3"/>
      <c r="BC586" s="3"/>
      <c r="BD586" s="3"/>
    </row>
    <row r="587" spans="1:56" x14ac:dyDescent="0.3">
      <c r="A587"/>
      <c r="J587"/>
      <c r="AA587"/>
      <c r="AB587"/>
      <c r="AC587"/>
      <c r="AD587"/>
      <c r="AE587"/>
      <c r="AF587"/>
      <c r="AG587"/>
      <c r="AH587"/>
      <c r="AZ587" s="2"/>
      <c r="BA587" s="3"/>
      <c r="BB587" s="3"/>
      <c r="BC587" s="3"/>
      <c r="BD587" s="3"/>
    </row>
    <row r="588" spans="1:56" x14ac:dyDescent="0.3">
      <c r="A588"/>
      <c r="J588"/>
      <c r="AA588"/>
      <c r="AB588"/>
      <c r="AC588"/>
      <c r="AD588"/>
      <c r="AE588"/>
      <c r="AF588"/>
      <c r="AG588"/>
      <c r="AH588"/>
      <c r="AZ588" s="2"/>
      <c r="BA588" s="3"/>
      <c r="BB588" s="3"/>
      <c r="BC588" s="3"/>
      <c r="BD588" s="3"/>
    </row>
    <row r="589" spans="1:56" x14ac:dyDescent="0.3">
      <c r="A589"/>
      <c r="J589"/>
      <c r="AA589"/>
      <c r="AB589"/>
      <c r="AC589"/>
      <c r="AD589"/>
      <c r="AE589"/>
      <c r="AF589"/>
      <c r="AG589"/>
      <c r="AH589"/>
      <c r="AZ589" s="2"/>
      <c r="BA589" s="3"/>
      <c r="BB589" s="3"/>
      <c r="BC589" s="3"/>
      <c r="BD589" s="3"/>
    </row>
    <row r="590" spans="1:56" x14ac:dyDescent="0.3">
      <c r="A590"/>
      <c r="J590"/>
      <c r="AA590"/>
      <c r="AB590"/>
      <c r="AC590"/>
      <c r="AD590"/>
      <c r="AE590"/>
      <c r="AF590"/>
      <c r="AG590"/>
      <c r="AH590"/>
      <c r="AZ590" s="2"/>
      <c r="BA590" s="3"/>
      <c r="BB590" s="3"/>
      <c r="BC590" s="3"/>
      <c r="BD590" s="3"/>
    </row>
    <row r="591" spans="1:56" x14ac:dyDescent="0.3">
      <c r="A591"/>
      <c r="J591"/>
      <c r="AA591"/>
      <c r="AB591"/>
      <c r="AC591"/>
      <c r="AD591"/>
      <c r="AE591"/>
      <c r="AF591"/>
      <c r="AG591"/>
      <c r="AH591"/>
      <c r="AZ591" s="2"/>
      <c r="BA591" s="3"/>
      <c r="BB591" s="3"/>
      <c r="BC591" s="3"/>
      <c r="BD591" s="3"/>
    </row>
    <row r="592" spans="1:56" x14ac:dyDescent="0.3">
      <c r="A592"/>
      <c r="J592"/>
      <c r="AA592"/>
      <c r="AB592"/>
      <c r="AC592"/>
      <c r="AD592"/>
      <c r="AE592"/>
      <c r="AF592"/>
      <c r="AG592"/>
      <c r="AH592"/>
      <c r="AZ592" s="2"/>
      <c r="BA592" s="3"/>
      <c r="BB592" s="3"/>
      <c r="BC592" s="3"/>
      <c r="BD592" s="3"/>
    </row>
    <row r="593" spans="1:56" x14ac:dyDescent="0.3">
      <c r="A593"/>
      <c r="J593"/>
      <c r="AA593"/>
      <c r="AB593"/>
      <c r="AC593"/>
      <c r="AD593"/>
      <c r="AE593"/>
      <c r="AF593"/>
      <c r="AG593"/>
      <c r="AH593"/>
      <c r="AZ593" s="2"/>
      <c r="BA593" s="3"/>
      <c r="BB593" s="3"/>
      <c r="BC593" s="3"/>
      <c r="BD593" s="3"/>
    </row>
    <row r="594" spans="1:56" x14ac:dyDescent="0.3">
      <c r="A594"/>
      <c r="J594"/>
      <c r="AA594"/>
      <c r="AB594"/>
      <c r="AC594"/>
      <c r="AD594"/>
      <c r="AE594"/>
      <c r="AF594"/>
      <c r="AG594"/>
      <c r="AH594"/>
      <c r="AZ594" s="2"/>
      <c r="BA594" s="3"/>
      <c r="BB594" s="3"/>
      <c r="BC594" s="3"/>
      <c r="BD594" s="3"/>
    </row>
    <row r="595" spans="1:56" x14ac:dyDescent="0.3">
      <c r="A595"/>
      <c r="J595"/>
      <c r="AA595"/>
      <c r="AB595"/>
      <c r="AC595"/>
      <c r="AD595"/>
      <c r="AE595"/>
      <c r="AF595"/>
      <c r="AG595"/>
      <c r="AH595"/>
      <c r="AZ595" s="2"/>
      <c r="BA595" s="3"/>
      <c r="BB595" s="3"/>
      <c r="BC595" s="3"/>
      <c r="BD595" s="3"/>
    </row>
    <row r="596" spans="1:56" x14ac:dyDescent="0.3">
      <c r="A596"/>
      <c r="J596"/>
      <c r="AA596"/>
      <c r="AB596"/>
      <c r="AC596"/>
      <c r="AD596"/>
      <c r="AE596"/>
      <c r="AF596"/>
      <c r="AG596"/>
      <c r="AH596"/>
      <c r="AZ596" s="2"/>
      <c r="BA596" s="3"/>
      <c r="BB596" s="3"/>
      <c r="BC596" s="3"/>
      <c r="BD596" s="3"/>
    </row>
    <row r="597" spans="1:56" x14ac:dyDescent="0.3">
      <c r="A597"/>
      <c r="J597"/>
      <c r="AA597"/>
      <c r="AB597"/>
      <c r="AC597"/>
      <c r="AD597"/>
      <c r="AE597"/>
      <c r="AF597"/>
      <c r="AG597"/>
      <c r="AH597"/>
      <c r="AZ597" s="2"/>
      <c r="BA597" s="3"/>
      <c r="BB597" s="3"/>
      <c r="BC597" s="3"/>
      <c r="BD597" s="3"/>
    </row>
    <row r="598" spans="1:56" x14ac:dyDescent="0.3">
      <c r="A598"/>
      <c r="J598"/>
      <c r="AA598"/>
      <c r="AB598"/>
      <c r="AC598"/>
      <c r="AD598"/>
      <c r="AE598"/>
      <c r="AF598"/>
      <c r="AG598"/>
      <c r="AH598"/>
      <c r="AZ598" s="2"/>
      <c r="BA598" s="3"/>
      <c r="BB598" s="3"/>
      <c r="BC598" s="3"/>
      <c r="BD598" s="3"/>
    </row>
    <row r="599" spans="1:56" x14ac:dyDescent="0.3">
      <c r="A599"/>
      <c r="J599"/>
      <c r="AA599"/>
      <c r="AB599"/>
      <c r="AC599"/>
      <c r="AD599"/>
      <c r="AE599"/>
      <c r="AF599"/>
      <c r="AG599"/>
      <c r="AH599"/>
      <c r="AZ599" s="2"/>
      <c r="BA599" s="3"/>
      <c r="BB599" s="3"/>
      <c r="BC599" s="3"/>
      <c r="BD599" s="3"/>
    </row>
    <row r="600" spans="1:56" x14ac:dyDescent="0.3">
      <c r="A600"/>
      <c r="J600"/>
      <c r="AA600"/>
      <c r="AB600"/>
      <c r="AC600"/>
      <c r="AD600"/>
      <c r="AE600"/>
      <c r="AF600"/>
      <c r="AG600"/>
      <c r="AH600"/>
      <c r="AZ600" s="2"/>
      <c r="BA600" s="3"/>
      <c r="BB600" s="3"/>
      <c r="BC600" s="3"/>
      <c r="BD600" s="3"/>
    </row>
    <row r="601" spans="1:56" x14ac:dyDescent="0.3">
      <c r="A601"/>
      <c r="J601"/>
      <c r="AA601"/>
      <c r="AB601"/>
      <c r="AC601"/>
      <c r="AD601"/>
      <c r="AE601"/>
      <c r="AF601"/>
      <c r="AG601"/>
      <c r="AH601"/>
      <c r="AZ601" s="2"/>
      <c r="BA601" s="3"/>
      <c r="BB601" s="3"/>
      <c r="BC601" s="3"/>
      <c r="BD601" s="3"/>
    </row>
    <row r="602" spans="1:56" x14ac:dyDescent="0.3">
      <c r="A602"/>
      <c r="J602"/>
      <c r="AA602"/>
      <c r="AB602"/>
      <c r="AC602"/>
      <c r="AD602"/>
      <c r="AE602"/>
      <c r="AF602"/>
      <c r="AG602"/>
      <c r="AH602"/>
      <c r="AZ602" s="2"/>
      <c r="BA602" s="3"/>
      <c r="BB602" s="3"/>
      <c r="BC602" s="3"/>
      <c r="BD602" s="3"/>
    </row>
    <row r="603" spans="1:56" x14ac:dyDescent="0.3">
      <c r="A603"/>
      <c r="J603"/>
      <c r="AA603"/>
      <c r="AB603"/>
      <c r="AC603"/>
      <c r="AD603"/>
      <c r="AE603"/>
      <c r="AF603"/>
      <c r="AG603"/>
      <c r="AH603"/>
      <c r="AZ603" s="2"/>
      <c r="BA603" s="3"/>
      <c r="BB603" s="3"/>
      <c r="BC603" s="3"/>
      <c r="BD603" s="3"/>
    </row>
    <row r="604" spans="1:56" x14ac:dyDescent="0.3">
      <c r="A604"/>
      <c r="J604"/>
      <c r="AA604"/>
      <c r="AB604"/>
      <c r="AC604"/>
      <c r="AD604"/>
      <c r="AE604"/>
      <c r="AF604"/>
      <c r="AG604"/>
      <c r="AH604"/>
      <c r="AZ604" s="2"/>
      <c r="BA604" s="3"/>
      <c r="BB604" s="3"/>
      <c r="BC604" s="3"/>
      <c r="BD604" s="3"/>
    </row>
    <row r="605" spans="1:56" x14ac:dyDescent="0.3">
      <c r="A605"/>
      <c r="J605"/>
      <c r="AA605"/>
      <c r="AB605"/>
      <c r="AC605"/>
      <c r="AD605"/>
      <c r="AE605"/>
      <c r="AF605"/>
      <c r="AG605"/>
      <c r="AH605"/>
      <c r="AZ605" s="2"/>
      <c r="BA605" s="3"/>
      <c r="BB605" s="3"/>
      <c r="BC605" s="3"/>
      <c r="BD605" s="3"/>
    </row>
    <row r="606" spans="1:56" x14ac:dyDescent="0.3">
      <c r="A606"/>
      <c r="J606"/>
      <c r="AA606"/>
      <c r="AB606"/>
      <c r="AC606"/>
      <c r="AD606"/>
      <c r="AE606"/>
      <c r="AF606"/>
      <c r="AG606"/>
      <c r="AH606"/>
      <c r="AZ606" s="2"/>
      <c r="BA606" s="3"/>
      <c r="BB606" s="3"/>
      <c r="BC606" s="3"/>
      <c r="BD606" s="3"/>
    </row>
    <row r="607" spans="1:56" x14ac:dyDescent="0.3">
      <c r="A607"/>
      <c r="J607"/>
      <c r="AA607"/>
      <c r="AB607"/>
      <c r="AC607"/>
      <c r="AD607"/>
      <c r="AE607"/>
      <c r="AF607"/>
      <c r="AG607"/>
      <c r="AH607"/>
      <c r="AZ607" s="2"/>
      <c r="BA607" s="3"/>
      <c r="BB607" s="3"/>
      <c r="BC607" s="3"/>
      <c r="BD607" s="3"/>
    </row>
    <row r="608" spans="1:56" x14ac:dyDescent="0.3">
      <c r="A608"/>
      <c r="J608"/>
      <c r="AA608"/>
      <c r="AB608"/>
      <c r="AC608"/>
      <c r="AD608"/>
      <c r="AE608"/>
      <c r="AF608"/>
      <c r="AG608"/>
      <c r="AH608"/>
      <c r="AZ608" s="2"/>
      <c r="BA608" s="3"/>
      <c r="BB608" s="3"/>
      <c r="BC608" s="3"/>
      <c r="BD608" s="3"/>
    </row>
    <row r="609" spans="1:56" x14ac:dyDescent="0.3">
      <c r="A609"/>
      <c r="J609"/>
      <c r="AA609"/>
      <c r="AB609"/>
      <c r="AC609"/>
      <c r="AD609"/>
      <c r="AE609"/>
      <c r="AF609"/>
      <c r="AG609"/>
      <c r="AH609"/>
      <c r="AZ609" s="2"/>
      <c r="BA609" s="3"/>
      <c r="BB609" s="3"/>
      <c r="BC609" s="3"/>
      <c r="BD609" s="3"/>
    </row>
    <row r="610" spans="1:56" x14ac:dyDescent="0.3">
      <c r="A610"/>
      <c r="J610"/>
      <c r="AA610"/>
      <c r="AB610"/>
      <c r="AC610"/>
      <c r="AD610"/>
      <c r="AE610"/>
      <c r="AF610"/>
      <c r="AG610"/>
      <c r="AH610"/>
      <c r="AZ610" s="2"/>
      <c r="BA610" s="3"/>
      <c r="BB610" s="3"/>
      <c r="BC610" s="3"/>
      <c r="BD610" s="3"/>
    </row>
    <row r="611" spans="1:56" x14ac:dyDescent="0.3">
      <c r="A611"/>
      <c r="J611"/>
      <c r="AA611"/>
      <c r="AB611"/>
      <c r="AC611"/>
      <c r="AD611"/>
      <c r="AE611"/>
      <c r="AF611"/>
      <c r="AG611"/>
      <c r="AH611"/>
      <c r="AZ611" s="2"/>
      <c r="BA611" s="3"/>
      <c r="BB611" s="3"/>
      <c r="BC611" s="3"/>
      <c r="BD611" s="3"/>
    </row>
    <row r="612" spans="1:56" x14ac:dyDescent="0.3">
      <c r="A612"/>
      <c r="J612"/>
      <c r="AA612"/>
      <c r="AB612"/>
      <c r="AC612"/>
      <c r="AD612"/>
      <c r="AE612"/>
      <c r="AF612"/>
      <c r="AG612"/>
      <c r="AH612"/>
      <c r="AZ612" s="2"/>
      <c r="BA612" s="3"/>
      <c r="BB612" s="3"/>
      <c r="BC612" s="3"/>
      <c r="BD612" s="3"/>
    </row>
    <row r="613" spans="1:56" x14ac:dyDescent="0.3">
      <c r="A613"/>
      <c r="J613"/>
      <c r="AA613"/>
      <c r="AB613"/>
      <c r="AC613"/>
      <c r="AD613"/>
      <c r="AE613"/>
      <c r="AF613"/>
      <c r="AG613"/>
      <c r="AH613"/>
      <c r="AZ613" s="2"/>
      <c r="BA613" s="3"/>
      <c r="BB613" s="3"/>
      <c r="BC613" s="3"/>
      <c r="BD613" s="3"/>
    </row>
    <row r="614" spans="1:56" x14ac:dyDescent="0.3">
      <c r="A614"/>
      <c r="J614"/>
      <c r="AA614"/>
      <c r="AB614"/>
      <c r="AC614"/>
      <c r="AD614"/>
      <c r="AE614"/>
      <c r="AF614"/>
      <c r="AG614"/>
      <c r="AH614"/>
      <c r="AZ614" s="2"/>
      <c r="BA614" s="3"/>
      <c r="BB614" s="3"/>
      <c r="BC614" s="3"/>
      <c r="BD614" s="3"/>
    </row>
    <row r="615" spans="1:56" x14ac:dyDescent="0.3">
      <c r="A615"/>
      <c r="J615"/>
      <c r="AA615"/>
      <c r="AB615"/>
      <c r="AC615"/>
      <c r="AD615"/>
      <c r="AE615"/>
      <c r="AF615"/>
      <c r="AG615"/>
      <c r="AH615"/>
      <c r="AZ615" s="2"/>
      <c r="BA615" s="3"/>
      <c r="BB615" s="3"/>
      <c r="BC615" s="3"/>
      <c r="BD615" s="3"/>
    </row>
    <row r="616" spans="1:56" x14ac:dyDescent="0.3">
      <c r="A616"/>
      <c r="J616"/>
      <c r="AA616"/>
      <c r="AB616"/>
      <c r="AC616"/>
      <c r="AD616"/>
      <c r="AE616"/>
      <c r="AF616"/>
      <c r="AG616"/>
      <c r="AH616"/>
      <c r="AZ616" s="2"/>
      <c r="BA616" s="3"/>
      <c r="BB616" s="3"/>
      <c r="BC616" s="3"/>
      <c r="BD616" s="3"/>
    </row>
    <row r="617" spans="1:56" x14ac:dyDescent="0.3">
      <c r="A617"/>
      <c r="J617"/>
      <c r="AA617"/>
      <c r="AB617"/>
      <c r="AC617"/>
      <c r="AD617"/>
      <c r="AE617"/>
      <c r="AF617"/>
      <c r="AG617"/>
      <c r="AH617"/>
      <c r="AZ617" s="2"/>
      <c r="BA617" s="3"/>
      <c r="BB617" s="3"/>
      <c r="BC617" s="3"/>
      <c r="BD617" s="3"/>
    </row>
    <row r="618" spans="1:56" x14ac:dyDescent="0.3">
      <c r="A618"/>
      <c r="J618"/>
      <c r="AA618"/>
      <c r="AB618"/>
      <c r="AC618"/>
      <c r="AD618"/>
      <c r="AE618"/>
      <c r="AF618"/>
      <c r="AG618"/>
      <c r="AH618"/>
      <c r="AZ618" s="2"/>
      <c r="BA618" s="3"/>
      <c r="BB618" s="3"/>
      <c r="BC618" s="3"/>
      <c r="BD618" s="3"/>
    </row>
    <row r="619" spans="1:56" x14ac:dyDescent="0.3">
      <c r="A619"/>
      <c r="J619"/>
      <c r="AA619"/>
      <c r="AB619"/>
      <c r="AC619"/>
      <c r="AD619"/>
      <c r="AE619"/>
      <c r="AF619"/>
      <c r="AG619"/>
      <c r="AH619"/>
      <c r="AZ619" s="2"/>
      <c r="BA619" s="3"/>
      <c r="BB619" s="3"/>
      <c r="BC619" s="3"/>
      <c r="BD619" s="3"/>
    </row>
    <row r="620" spans="1:56" x14ac:dyDescent="0.3">
      <c r="A620"/>
      <c r="J620"/>
      <c r="AA620"/>
      <c r="AB620"/>
      <c r="AC620"/>
      <c r="AD620"/>
      <c r="AE620"/>
      <c r="AF620"/>
      <c r="AG620"/>
      <c r="AH620"/>
      <c r="AZ620" s="2"/>
      <c r="BA620" s="3"/>
      <c r="BB620" s="3"/>
      <c r="BC620" s="3"/>
      <c r="BD620" s="3"/>
    </row>
    <row r="621" spans="1:56" x14ac:dyDescent="0.3">
      <c r="A621"/>
      <c r="J621"/>
      <c r="AA621"/>
      <c r="AB621"/>
      <c r="AC621"/>
      <c r="AD621"/>
      <c r="AE621"/>
      <c r="AF621"/>
      <c r="AG621"/>
      <c r="AH621"/>
      <c r="AZ621" s="2"/>
      <c r="BA621" s="3"/>
      <c r="BB621" s="3"/>
      <c r="BC621" s="3"/>
      <c r="BD621" s="3"/>
    </row>
    <row r="622" spans="1:56" x14ac:dyDescent="0.3">
      <c r="A622"/>
      <c r="J622"/>
      <c r="AA622"/>
      <c r="AB622"/>
      <c r="AC622"/>
      <c r="AD622"/>
      <c r="AE622"/>
      <c r="AF622"/>
      <c r="AG622"/>
      <c r="AH622"/>
      <c r="AZ622" s="2"/>
      <c r="BA622" s="3"/>
      <c r="BB622" s="3"/>
      <c r="BC622" s="3"/>
      <c r="BD622" s="3"/>
    </row>
    <row r="623" spans="1:56" x14ac:dyDescent="0.3">
      <c r="A623"/>
      <c r="J623"/>
      <c r="AA623"/>
      <c r="AB623"/>
      <c r="AC623"/>
      <c r="AD623"/>
      <c r="AE623"/>
      <c r="AF623"/>
      <c r="AG623"/>
      <c r="AH623"/>
      <c r="AZ623" s="2"/>
      <c r="BA623" s="3"/>
      <c r="BB623" s="3"/>
      <c r="BC623" s="3"/>
      <c r="BD623" s="3"/>
    </row>
    <row r="624" spans="1:56" x14ac:dyDescent="0.3">
      <c r="A624"/>
      <c r="J624"/>
      <c r="AA624"/>
      <c r="AB624"/>
      <c r="AC624"/>
      <c r="AD624"/>
      <c r="AE624"/>
      <c r="AF624"/>
      <c r="AG624"/>
      <c r="AH624"/>
      <c r="AZ624" s="2"/>
      <c r="BA624" s="3"/>
      <c r="BB624" s="3"/>
      <c r="BC624" s="3"/>
      <c r="BD624" s="3"/>
    </row>
    <row r="625" spans="1:56" x14ac:dyDescent="0.3">
      <c r="A625"/>
      <c r="J625"/>
      <c r="AA625"/>
      <c r="AB625"/>
      <c r="AC625"/>
      <c r="AD625"/>
      <c r="AE625"/>
      <c r="AF625"/>
      <c r="AG625"/>
      <c r="AH625"/>
      <c r="AZ625" s="2"/>
      <c r="BA625" s="3"/>
      <c r="BB625" s="3"/>
      <c r="BC625" s="3"/>
      <c r="BD625" s="3"/>
    </row>
    <row r="626" spans="1:56" x14ac:dyDescent="0.3">
      <c r="A626"/>
      <c r="J626"/>
      <c r="AA626"/>
      <c r="AB626"/>
      <c r="AC626"/>
      <c r="AD626"/>
      <c r="AE626"/>
      <c r="AF626"/>
      <c r="AG626"/>
      <c r="AH626"/>
      <c r="AZ626" s="2"/>
      <c r="BA626" s="3"/>
      <c r="BB626" s="3"/>
      <c r="BC626" s="3"/>
      <c r="BD626" s="3"/>
    </row>
    <row r="627" spans="1:56" x14ac:dyDescent="0.3">
      <c r="A627"/>
      <c r="J627"/>
      <c r="AA627"/>
      <c r="AB627"/>
      <c r="AC627"/>
      <c r="AD627"/>
      <c r="AE627"/>
      <c r="AF627"/>
      <c r="AG627"/>
      <c r="AH627"/>
      <c r="AZ627" s="2"/>
      <c r="BA627" s="3"/>
      <c r="BB627" s="3"/>
      <c r="BC627" s="3"/>
      <c r="BD627" s="3"/>
    </row>
    <row r="628" spans="1:56" x14ac:dyDescent="0.3">
      <c r="A628"/>
      <c r="J628"/>
      <c r="AA628"/>
      <c r="AB628"/>
      <c r="AC628"/>
      <c r="AD628"/>
      <c r="AE628"/>
      <c r="AF628"/>
      <c r="AG628"/>
      <c r="AH628"/>
      <c r="AZ628" s="2"/>
      <c r="BA628" s="3"/>
      <c r="BB628" s="3"/>
      <c r="BC628" s="3"/>
      <c r="BD628" s="3"/>
    </row>
    <row r="629" spans="1:56" x14ac:dyDescent="0.3">
      <c r="A629"/>
      <c r="J629"/>
      <c r="AA629"/>
      <c r="AB629"/>
      <c r="AC629"/>
      <c r="AD629"/>
      <c r="AE629"/>
      <c r="AF629"/>
      <c r="AG629"/>
      <c r="AH629"/>
      <c r="AZ629" s="2"/>
      <c r="BA629" s="3"/>
      <c r="BB629" s="3"/>
      <c r="BC629" s="3"/>
      <c r="BD629" s="3"/>
    </row>
    <row r="630" spans="1:56" x14ac:dyDescent="0.3">
      <c r="A630"/>
      <c r="J630"/>
      <c r="AA630"/>
      <c r="AB630"/>
      <c r="AC630"/>
      <c r="AD630"/>
      <c r="AE630"/>
      <c r="AF630"/>
      <c r="AG630"/>
      <c r="AH630"/>
      <c r="AZ630" s="2"/>
      <c r="BA630" s="3"/>
      <c r="BB630" s="3"/>
      <c r="BC630" s="3"/>
      <c r="BD630" s="3"/>
    </row>
    <row r="631" spans="1:56" x14ac:dyDescent="0.3">
      <c r="A631"/>
      <c r="J631"/>
      <c r="AA631"/>
      <c r="AB631"/>
      <c r="AC631"/>
      <c r="AD631"/>
      <c r="AE631"/>
      <c r="AF631"/>
      <c r="AG631"/>
      <c r="AH631"/>
      <c r="AZ631" s="2"/>
      <c r="BA631" s="3"/>
      <c r="BB631" s="3"/>
      <c r="BC631" s="3"/>
      <c r="BD631" s="3"/>
    </row>
    <row r="632" spans="1:56" x14ac:dyDescent="0.3">
      <c r="A632"/>
      <c r="J632"/>
      <c r="AA632"/>
      <c r="AB632"/>
      <c r="AC632"/>
      <c r="AD632"/>
      <c r="AE632"/>
      <c r="AF632"/>
      <c r="AG632"/>
      <c r="AH632"/>
      <c r="AZ632" s="2"/>
      <c r="BA632" s="3"/>
      <c r="BB632" s="3"/>
      <c r="BC632" s="3"/>
      <c r="BD632" s="3"/>
    </row>
    <row r="633" spans="1:56" x14ac:dyDescent="0.3">
      <c r="A633"/>
      <c r="J633"/>
      <c r="AA633"/>
      <c r="AB633"/>
      <c r="AC633"/>
      <c r="AD633"/>
      <c r="AE633"/>
      <c r="AF633"/>
      <c r="AG633"/>
      <c r="AH633"/>
      <c r="AZ633" s="2"/>
      <c r="BA633" s="3"/>
      <c r="BB633" s="3"/>
      <c r="BC633" s="3"/>
      <c r="BD633" s="3"/>
    </row>
    <row r="634" spans="1:56" x14ac:dyDescent="0.3">
      <c r="A634"/>
      <c r="J634"/>
      <c r="AA634"/>
      <c r="AB634"/>
      <c r="AC634"/>
      <c r="AD634"/>
      <c r="AE634"/>
      <c r="AF634"/>
      <c r="AG634"/>
      <c r="AH634"/>
      <c r="AZ634" s="2"/>
      <c r="BA634" s="3"/>
      <c r="BB634" s="3"/>
      <c r="BC634" s="3"/>
      <c r="BD634" s="3"/>
    </row>
    <row r="635" spans="1:56" x14ac:dyDescent="0.3">
      <c r="A635"/>
      <c r="J635"/>
      <c r="AA635"/>
      <c r="AB635"/>
      <c r="AC635"/>
      <c r="AD635"/>
      <c r="AE635"/>
      <c r="AF635"/>
      <c r="AG635"/>
      <c r="AH635"/>
      <c r="AZ635" s="2"/>
      <c r="BA635" s="3"/>
      <c r="BB635" s="3"/>
      <c r="BC635" s="3"/>
      <c r="BD635" s="3"/>
    </row>
    <row r="636" spans="1:56" x14ac:dyDescent="0.3">
      <c r="A636"/>
      <c r="J636"/>
      <c r="AA636"/>
      <c r="AB636"/>
      <c r="AC636"/>
      <c r="AD636"/>
      <c r="AE636"/>
      <c r="AF636"/>
      <c r="AG636"/>
      <c r="AH636"/>
      <c r="AZ636" s="2"/>
      <c r="BA636" s="3"/>
      <c r="BB636" s="3"/>
      <c r="BC636" s="3"/>
      <c r="BD636" s="3"/>
    </row>
    <row r="637" spans="1:56" x14ac:dyDescent="0.3">
      <c r="A637"/>
      <c r="J637"/>
      <c r="AA637"/>
      <c r="AB637"/>
      <c r="AC637"/>
      <c r="AD637"/>
      <c r="AE637"/>
      <c r="AF637"/>
      <c r="AG637"/>
      <c r="AH637"/>
      <c r="AZ637" s="2"/>
      <c r="BA637" s="3"/>
      <c r="BB637" s="3"/>
      <c r="BC637" s="3"/>
      <c r="BD637" s="3"/>
    </row>
    <row r="638" spans="1:56" x14ac:dyDescent="0.3">
      <c r="A638"/>
      <c r="J638"/>
      <c r="AA638"/>
      <c r="AB638"/>
      <c r="AC638"/>
      <c r="AD638"/>
      <c r="AE638"/>
      <c r="AF638"/>
      <c r="AG638"/>
      <c r="AH638"/>
      <c r="AZ638" s="2"/>
      <c r="BA638" s="3"/>
      <c r="BB638" s="3"/>
      <c r="BC638" s="3"/>
      <c r="BD638" s="3"/>
    </row>
    <row r="639" spans="1:56" x14ac:dyDescent="0.3">
      <c r="A639"/>
      <c r="J639"/>
      <c r="AA639"/>
      <c r="AB639"/>
      <c r="AC639"/>
      <c r="AD639"/>
      <c r="AE639"/>
      <c r="AF639"/>
      <c r="AG639"/>
      <c r="AH639"/>
      <c r="AZ639" s="2"/>
      <c r="BA639" s="3"/>
      <c r="BB639" s="3"/>
      <c r="BC639" s="3"/>
      <c r="BD639" s="3"/>
    </row>
    <row r="640" spans="1:56" x14ac:dyDescent="0.3">
      <c r="A640"/>
      <c r="J640"/>
      <c r="AA640"/>
      <c r="AB640"/>
      <c r="AC640"/>
      <c r="AD640"/>
      <c r="AE640"/>
      <c r="AF640"/>
      <c r="AG640"/>
      <c r="AH640"/>
      <c r="AZ640" s="2"/>
      <c r="BA640" s="3"/>
      <c r="BB640" s="3"/>
      <c r="BC640" s="3"/>
      <c r="BD640" s="3"/>
    </row>
    <row r="641" spans="1:56" x14ac:dyDescent="0.3">
      <c r="A641"/>
      <c r="J641"/>
      <c r="AA641"/>
      <c r="AB641"/>
      <c r="AC641"/>
      <c r="AD641"/>
      <c r="AE641"/>
      <c r="AF641"/>
      <c r="AG641"/>
      <c r="AH641"/>
      <c r="AZ641" s="2"/>
      <c r="BA641" s="3"/>
      <c r="BB641" s="3"/>
      <c r="BC641" s="3"/>
      <c r="BD641" s="3"/>
    </row>
    <row r="642" spans="1:56" x14ac:dyDescent="0.3">
      <c r="A642"/>
      <c r="J642"/>
      <c r="AA642"/>
      <c r="AB642"/>
      <c r="AC642"/>
      <c r="AD642"/>
      <c r="AE642"/>
      <c r="AF642"/>
      <c r="AG642"/>
      <c r="AH642"/>
      <c r="AZ642" s="2"/>
      <c r="BA642" s="3"/>
      <c r="BB642" s="3"/>
      <c r="BC642" s="3"/>
      <c r="BD642" s="3"/>
    </row>
    <row r="643" spans="1:56" x14ac:dyDescent="0.3">
      <c r="A643"/>
      <c r="J643"/>
      <c r="AA643"/>
      <c r="AB643"/>
      <c r="AC643"/>
      <c r="AD643"/>
      <c r="AE643"/>
      <c r="AF643"/>
      <c r="AG643"/>
      <c r="AH643"/>
      <c r="AZ643" s="2"/>
      <c r="BA643" s="3"/>
      <c r="BB643" s="3"/>
      <c r="BC643" s="3"/>
      <c r="BD643" s="3"/>
    </row>
    <row r="644" spans="1:56" x14ac:dyDescent="0.3">
      <c r="A644"/>
      <c r="J644"/>
      <c r="AA644"/>
      <c r="AB644"/>
      <c r="AC644"/>
      <c r="AD644"/>
      <c r="AE644"/>
      <c r="AF644"/>
      <c r="AG644"/>
      <c r="AH644"/>
      <c r="AZ644" s="2"/>
      <c r="BA644" s="3"/>
      <c r="BB644" s="3"/>
      <c r="BC644" s="3"/>
      <c r="BD644" s="3"/>
    </row>
    <row r="645" spans="1:56" x14ac:dyDescent="0.3">
      <c r="A645"/>
      <c r="J645"/>
      <c r="AA645"/>
      <c r="AB645"/>
      <c r="AC645"/>
      <c r="AD645"/>
      <c r="AE645"/>
      <c r="AF645"/>
      <c r="AG645"/>
      <c r="AH645"/>
      <c r="AZ645" s="2"/>
      <c r="BA645" s="3"/>
      <c r="BB645" s="3"/>
      <c r="BC645" s="3"/>
      <c r="BD645" s="3"/>
    </row>
    <row r="646" spans="1:56" x14ac:dyDescent="0.3">
      <c r="A646"/>
      <c r="J646"/>
      <c r="AA646"/>
      <c r="AB646"/>
      <c r="AC646"/>
      <c r="AD646"/>
      <c r="AE646"/>
      <c r="AF646"/>
      <c r="AG646"/>
      <c r="AH646"/>
      <c r="AZ646" s="2"/>
      <c r="BA646" s="3"/>
      <c r="BB646" s="3"/>
      <c r="BC646" s="3"/>
      <c r="BD646" s="3"/>
    </row>
    <row r="647" spans="1:56" x14ac:dyDescent="0.3">
      <c r="A647"/>
      <c r="J647"/>
      <c r="AA647"/>
      <c r="AB647"/>
      <c r="AC647"/>
      <c r="AD647"/>
      <c r="AE647"/>
      <c r="AF647"/>
      <c r="AG647"/>
      <c r="AH647"/>
      <c r="AZ647" s="2"/>
      <c r="BA647" s="3"/>
      <c r="BB647" s="3"/>
      <c r="BC647" s="3"/>
      <c r="BD647" s="3"/>
    </row>
    <row r="648" spans="1:56" x14ac:dyDescent="0.3">
      <c r="A648"/>
      <c r="J648"/>
      <c r="AA648"/>
      <c r="AB648"/>
      <c r="AC648"/>
      <c r="AD648"/>
      <c r="AE648"/>
      <c r="AF648"/>
      <c r="AG648"/>
      <c r="AH648"/>
      <c r="AZ648" s="2"/>
      <c r="BA648" s="3"/>
      <c r="BB648" s="3"/>
      <c r="BC648" s="3"/>
      <c r="BD648" s="3"/>
    </row>
    <row r="649" spans="1:56" x14ac:dyDescent="0.3">
      <c r="A649"/>
      <c r="J649"/>
      <c r="AA649"/>
      <c r="AB649"/>
      <c r="AC649"/>
      <c r="AD649"/>
      <c r="AE649"/>
      <c r="AF649"/>
      <c r="AG649"/>
      <c r="AH649"/>
      <c r="AZ649" s="2"/>
      <c r="BA649" s="3"/>
      <c r="BB649" s="3"/>
      <c r="BC649" s="3"/>
      <c r="BD649" s="3"/>
    </row>
    <row r="650" spans="1:56" x14ac:dyDescent="0.3">
      <c r="A650"/>
      <c r="J650"/>
      <c r="AA650"/>
      <c r="AB650"/>
      <c r="AC650"/>
      <c r="AD650"/>
      <c r="AE650"/>
      <c r="AF650"/>
      <c r="AG650"/>
      <c r="AH650"/>
      <c r="AZ650" s="2"/>
      <c r="BA650" s="3"/>
      <c r="BB650" s="3"/>
      <c r="BC650" s="3"/>
      <c r="BD650" s="3"/>
    </row>
    <row r="651" spans="1:56" x14ac:dyDescent="0.3">
      <c r="A651"/>
      <c r="J651"/>
      <c r="AA651"/>
      <c r="AB651"/>
      <c r="AC651"/>
      <c r="AD651"/>
      <c r="AE651"/>
      <c r="AF651"/>
      <c r="AG651"/>
      <c r="AH651"/>
      <c r="AZ651" s="2"/>
      <c r="BA651" s="3"/>
      <c r="BB651" s="3"/>
      <c r="BC651" s="3"/>
      <c r="BD651" s="3"/>
    </row>
    <row r="652" spans="1:56" x14ac:dyDescent="0.3">
      <c r="A652"/>
      <c r="J652"/>
      <c r="AA652"/>
      <c r="AB652"/>
      <c r="AC652"/>
      <c r="AD652"/>
      <c r="AE652"/>
      <c r="AF652"/>
      <c r="AG652"/>
      <c r="AH652"/>
      <c r="AZ652" s="2"/>
      <c r="BA652" s="3"/>
      <c r="BB652" s="3"/>
      <c r="BC652" s="3"/>
      <c r="BD652" s="3"/>
    </row>
    <row r="653" spans="1:56" x14ac:dyDescent="0.3">
      <c r="A653"/>
      <c r="J653"/>
      <c r="AA653"/>
      <c r="AB653"/>
      <c r="AC653"/>
      <c r="AD653"/>
      <c r="AE653"/>
      <c r="AF653"/>
      <c r="AG653"/>
      <c r="AH653"/>
      <c r="AZ653" s="2"/>
      <c r="BA653" s="3"/>
      <c r="BB653" s="3"/>
      <c r="BC653" s="3"/>
      <c r="BD653" s="3"/>
    </row>
    <row r="654" spans="1:56" x14ac:dyDescent="0.3">
      <c r="A654"/>
      <c r="J654"/>
      <c r="AA654"/>
      <c r="AB654"/>
      <c r="AC654"/>
      <c r="AD654"/>
      <c r="AE654"/>
      <c r="AF654"/>
      <c r="AG654"/>
      <c r="AH654"/>
      <c r="AZ654" s="2"/>
      <c r="BA654" s="3"/>
      <c r="BB654" s="3"/>
      <c r="BC654" s="3"/>
      <c r="BD654" s="3"/>
    </row>
    <row r="655" spans="1:56" x14ac:dyDescent="0.3">
      <c r="A655"/>
      <c r="J655"/>
      <c r="AA655"/>
      <c r="AB655"/>
      <c r="AC655"/>
      <c r="AD655"/>
      <c r="AE655"/>
      <c r="AF655"/>
      <c r="AG655"/>
      <c r="AH655"/>
      <c r="AZ655" s="2"/>
      <c r="BA655" s="3"/>
      <c r="BB655" s="3"/>
      <c r="BC655" s="3"/>
      <c r="BD655" s="3"/>
    </row>
    <row r="656" spans="1:56" x14ac:dyDescent="0.3">
      <c r="A656"/>
      <c r="J656"/>
      <c r="AA656"/>
      <c r="AB656"/>
      <c r="AC656"/>
      <c r="AD656"/>
      <c r="AE656"/>
      <c r="AF656"/>
      <c r="AG656"/>
      <c r="AH656"/>
      <c r="AZ656" s="2"/>
      <c r="BA656" s="3"/>
      <c r="BB656" s="3"/>
      <c r="BC656" s="3"/>
      <c r="BD656" s="3"/>
    </row>
    <row r="657" spans="1:56" x14ac:dyDescent="0.3">
      <c r="A657"/>
      <c r="J657"/>
      <c r="AA657"/>
      <c r="AB657"/>
      <c r="AC657"/>
      <c r="AD657"/>
      <c r="AE657"/>
      <c r="AF657"/>
      <c r="AG657"/>
      <c r="AH657"/>
      <c r="AZ657" s="2"/>
      <c r="BA657" s="3"/>
      <c r="BB657" s="3"/>
      <c r="BC657" s="3"/>
      <c r="BD657" s="3"/>
    </row>
    <row r="658" spans="1:56" x14ac:dyDescent="0.3">
      <c r="A658"/>
      <c r="J658"/>
      <c r="AA658"/>
      <c r="AB658"/>
      <c r="AC658"/>
      <c r="AD658"/>
      <c r="AE658"/>
      <c r="AF658"/>
      <c r="AG658"/>
      <c r="AH658"/>
      <c r="AZ658" s="2"/>
      <c r="BA658" s="3"/>
      <c r="BB658" s="3"/>
      <c r="BC658" s="3"/>
      <c r="BD658" s="3"/>
    </row>
    <row r="659" spans="1:56" x14ac:dyDescent="0.3">
      <c r="A659"/>
      <c r="J659"/>
      <c r="AA659"/>
      <c r="AB659"/>
      <c r="AC659"/>
      <c r="AD659"/>
      <c r="AE659"/>
      <c r="AF659"/>
      <c r="AG659"/>
      <c r="AH659"/>
      <c r="AZ659" s="2"/>
      <c r="BA659" s="3"/>
      <c r="BB659" s="3"/>
      <c r="BC659" s="3"/>
      <c r="BD659" s="3"/>
    </row>
    <row r="660" spans="1:56" x14ac:dyDescent="0.3">
      <c r="A660"/>
      <c r="J660"/>
      <c r="AA660"/>
      <c r="AB660"/>
      <c r="AC660"/>
      <c r="AD660"/>
      <c r="AE660"/>
      <c r="AF660"/>
      <c r="AG660"/>
      <c r="AH660"/>
      <c r="AZ660" s="2"/>
      <c r="BA660" s="3"/>
      <c r="BB660" s="3"/>
      <c r="BC660" s="3"/>
      <c r="BD660" s="3"/>
    </row>
    <row r="661" spans="1:56" x14ac:dyDescent="0.3">
      <c r="A661"/>
      <c r="J661"/>
      <c r="AA661"/>
      <c r="AB661"/>
      <c r="AC661"/>
      <c r="AD661"/>
      <c r="AE661"/>
      <c r="AF661"/>
      <c r="AG661"/>
      <c r="AH661"/>
      <c r="AZ661" s="2"/>
      <c r="BA661" s="3"/>
      <c r="BB661" s="3"/>
      <c r="BC661" s="3"/>
      <c r="BD661" s="3"/>
    </row>
    <row r="662" spans="1:56" x14ac:dyDescent="0.3">
      <c r="A662"/>
      <c r="J662"/>
      <c r="AA662"/>
      <c r="AB662"/>
      <c r="AC662"/>
      <c r="AD662"/>
      <c r="AE662"/>
      <c r="AF662"/>
      <c r="AG662"/>
      <c r="AH662"/>
      <c r="AZ662" s="2"/>
      <c r="BA662" s="3"/>
      <c r="BB662" s="3"/>
      <c r="BC662" s="3"/>
      <c r="BD662" s="3"/>
    </row>
    <row r="663" spans="1:56" x14ac:dyDescent="0.3">
      <c r="A663"/>
      <c r="J663"/>
      <c r="AA663"/>
      <c r="AB663"/>
      <c r="AC663"/>
      <c r="AD663"/>
      <c r="AE663"/>
      <c r="AF663"/>
      <c r="AG663"/>
      <c r="AH663"/>
      <c r="AZ663" s="2"/>
      <c r="BA663" s="3"/>
      <c r="BB663" s="3"/>
      <c r="BC663" s="3"/>
      <c r="BD663" s="3"/>
    </row>
    <row r="664" spans="1:56" x14ac:dyDescent="0.3">
      <c r="A664"/>
      <c r="J664"/>
      <c r="AA664"/>
      <c r="AB664"/>
      <c r="AC664"/>
      <c r="AD664"/>
      <c r="AE664"/>
      <c r="AF664"/>
      <c r="AG664"/>
      <c r="AH664"/>
      <c r="AZ664" s="2"/>
      <c r="BA664" s="3"/>
      <c r="BB664" s="3"/>
      <c r="BC664" s="3"/>
      <c r="BD664" s="3"/>
    </row>
    <row r="665" spans="1:56" x14ac:dyDescent="0.3">
      <c r="A665"/>
      <c r="J665"/>
      <c r="AA665"/>
      <c r="AB665"/>
      <c r="AC665"/>
      <c r="AD665"/>
      <c r="AE665"/>
      <c r="AF665"/>
      <c r="AG665"/>
      <c r="AH665"/>
      <c r="AZ665" s="2"/>
      <c r="BA665" s="3"/>
      <c r="BB665" s="3"/>
      <c r="BC665" s="3"/>
      <c r="BD665" s="3"/>
    </row>
    <row r="666" spans="1:56" x14ac:dyDescent="0.3">
      <c r="A666"/>
      <c r="J666"/>
      <c r="AA666"/>
      <c r="AB666"/>
      <c r="AC666"/>
      <c r="AD666"/>
      <c r="AE666"/>
      <c r="AF666"/>
      <c r="AG666"/>
      <c r="AH666"/>
      <c r="AZ666" s="2"/>
      <c r="BA666" s="3"/>
      <c r="BB666" s="3"/>
      <c r="BC666" s="3"/>
      <c r="BD666" s="3"/>
    </row>
    <row r="667" spans="1:56" x14ac:dyDescent="0.3">
      <c r="A667"/>
      <c r="J667"/>
      <c r="AA667"/>
      <c r="AB667"/>
      <c r="AC667"/>
      <c r="AD667"/>
      <c r="AE667"/>
      <c r="AF667"/>
      <c r="AG667"/>
      <c r="AH667"/>
      <c r="AZ667" s="2"/>
      <c r="BA667" s="3"/>
      <c r="BB667" s="3"/>
      <c r="BC667" s="3"/>
      <c r="BD667" s="3"/>
    </row>
    <row r="668" spans="1:56" x14ac:dyDescent="0.3">
      <c r="A668"/>
      <c r="J668"/>
      <c r="AA668"/>
      <c r="AB668"/>
      <c r="AC668"/>
      <c r="AD668"/>
      <c r="AE668"/>
      <c r="AF668"/>
      <c r="AG668"/>
      <c r="AH668"/>
      <c r="AZ668" s="2"/>
      <c r="BA668" s="3"/>
      <c r="BB668" s="3"/>
      <c r="BC668" s="3"/>
      <c r="BD668" s="3"/>
    </row>
    <row r="669" spans="1:56" x14ac:dyDescent="0.3">
      <c r="A669"/>
      <c r="J669"/>
      <c r="AA669"/>
      <c r="AB669"/>
      <c r="AC669"/>
      <c r="AD669"/>
      <c r="AE669"/>
      <c r="AF669"/>
      <c r="AG669"/>
      <c r="AH669"/>
      <c r="AZ669" s="2"/>
      <c r="BA669" s="3"/>
      <c r="BB669" s="3"/>
      <c r="BC669" s="3"/>
      <c r="BD669" s="3"/>
    </row>
    <row r="670" spans="1:56" x14ac:dyDescent="0.3">
      <c r="A670"/>
      <c r="J670"/>
      <c r="AA670"/>
      <c r="AB670"/>
      <c r="AC670"/>
      <c r="AD670"/>
      <c r="AE670"/>
      <c r="AF670"/>
      <c r="AG670"/>
      <c r="AH670"/>
      <c r="AZ670" s="2"/>
      <c r="BA670" s="3"/>
      <c r="BB670" s="3"/>
      <c r="BC670" s="3"/>
      <c r="BD670" s="3"/>
    </row>
    <row r="671" spans="1:56" x14ac:dyDescent="0.3">
      <c r="A671"/>
      <c r="J671"/>
      <c r="AA671"/>
      <c r="AB671"/>
      <c r="AC671"/>
      <c r="AD671"/>
      <c r="AE671"/>
      <c r="AF671"/>
      <c r="AG671"/>
      <c r="AH671"/>
      <c r="AZ671" s="2"/>
      <c r="BA671" s="3"/>
      <c r="BB671" s="3"/>
      <c r="BC671" s="3"/>
      <c r="BD671" s="3"/>
    </row>
    <row r="672" spans="1:56" x14ac:dyDescent="0.3">
      <c r="A672"/>
      <c r="J672"/>
      <c r="AA672"/>
      <c r="AB672"/>
      <c r="AC672"/>
      <c r="AD672"/>
      <c r="AE672"/>
      <c r="AF672"/>
      <c r="AG672"/>
      <c r="AH672"/>
      <c r="AZ672" s="2"/>
      <c r="BA672" s="3"/>
      <c r="BB672" s="3"/>
      <c r="BC672" s="3"/>
      <c r="BD672" s="3"/>
    </row>
    <row r="673" spans="1:56" x14ac:dyDescent="0.3">
      <c r="A673"/>
      <c r="J673"/>
      <c r="AA673"/>
      <c r="AB673"/>
      <c r="AC673"/>
      <c r="AD673"/>
      <c r="AE673"/>
      <c r="AF673"/>
      <c r="AG673"/>
      <c r="AH673"/>
      <c r="AZ673" s="2"/>
      <c r="BA673" s="3"/>
      <c r="BB673" s="3"/>
      <c r="BC673" s="3"/>
      <c r="BD673" s="3"/>
    </row>
    <row r="674" spans="1:56" x14ac:dyDescent="0.3">
      <c r="A674"/>
      <c r="J674"/>
      <c r="AA674"/>
      <c r="AB674"/>
      <c r="AC674"/>
      <c r="AD674"/>
      <c r="AE674"/>
      <c r="AF674"/>
      <c r="AG674"/>
      <c r="AH674"/>
      <c r="AZ674" s="2"/>
      <c r="BA674" s="3"/>
      <c r="BB674" s="3"/>
      <c r="BC674" s="3"/>
      <c r="BD674" s="3"/>
    </row>
    <row r="675" spans="1:56" x14ac:dyDescent="0.3">
      <c r="A675"/>
      <c r="J675"/>
      <c r="AA675"/>
      <c r="AB675"/>
      <c r="AC675"/>
      <c r="AD675"/>
      <c r="AE675"/>
      <c r="AF675"/>
      <c r="AG675"/>
      <c r="AH675"/>
      <c r="AZ675" s="2"/>
      <c r="BA675" s="3"/>
      <c r="BB675" s="3"/>
      <c r="BC675" s="3"/>
      <c r="BD675" s="3"/>
    </row>
    <row r="676" spans="1:56" x14ac:dyDescent="0.3">
      <c r="A676"/>
      <c r="J676"/>
      <c r="AA676"/>
      <c r="AB676"/>
      <c r="AC676"/>
      <c r="AD676"/>
      <c r="AE676"/>
      <c r="AF676"/>
      <c r="AG676"/>
      <c r="AH676"/>
      <c r="AZ676" s="2"/>
      <c r="BA676" s="3"/>
      <c r="BB676" s="3"/>
      <c r="BC676" s="3"/>
      <c r="BD676" s="3"/>
    </row>
    <row r="677" spans="1:56" x14ac:dyDescent="0.3">
      <c r="A677"/>
      <c r="J677"/>
      <c r="AA677"/>
      <c r="AB677"/>
      <c r="AC677"/>
      <c r="AD677"/>
      <c r="AE677"/>
      <c r="AF677"/>
      <c r="AG677"/>
      <c r="AH677"/>
      <c r="AZ677" s="2"/>
      <c r="BA677" s="3"/>
      <c r="BB677" s="3"/>
      <c r="BC677" s="3"/>
      <c r="BD677" s="3"/>
    </row>
    <row r="678" spans="1:56" x14ac:dyDescent="0.3">
      <c r="A678"/>
      <c r="J678"/>
      <c r="AA678"/>
      <c r="AB678"/>
      <c r="AC678"/>
      <c r="AD678"/>
      <c r="AE678"/>
      <c r="AF678"/>
      <c r="AG678"/>
      <c r="AH678"/>
      <c r="AZ678" s="2"/>
      <c r="BA678" s="3"/>
      <c r="BB678" s="3"/>
      <c r="BC678" s="3"/>
      <c r="BD678" s="3"/>
    </row>
    <row r="679" spans="1:56" x14ac:dyDescent="0.3">
      <c r="A679"/>
      <c r="J679"/>
      <c r="AA679"/>
      <c r="AB679"/>
      <c r="AC679"/>
      <c r="AD679"/>
      <c r="AE679"/>
      <c r="AF679"/>
      <c r="AG679"/>
      <c r="AH679"/>
      <c r="AZ679" s="2"/>
      <c r="BA679" s="3"/>
      <c r="BB679" s="3"/>
      <c r="BC679" s="3"/>
      <c r="BD679" s="3"/>
    </row>
    <row r="680" spans="1:56" x14ac:dyDescent="0.3">
      <c r="A680"/>
      <c r="J680"/>
      <c r="AA680"/>
      <c r="AB680"/>
      <c r="AC680"/>
      <c r="AD680"/>
      <c r="AE680"/>
      <c r="AF680"/>
      <c r="AG680"/>
      <c r="AH680"/>
      <c r="AZ680" s="2"/>
      <c r="BA680" s="3"/>
      <c r="BB680" s="3"/>
      <c r="BC680" s="3"/>
      <c r="BD680" s="3"/>
    </row>
    <row r="681" spans="1:56" x14ac:dyDescent="0.3">
      <c r="A681"/>
      <c r="J681"/>
      <c r="AA681"/>
      <c r="AB681"/>
      <c r="AC681"/>
      <c r="AD681"/>
      <c r="AE681"/>
      <c r="AF681"/>
      <c r="AG681"/>
      <c r="AH681"/>
      <c r="AZ681" s="2"/>
      <c r="BA681" s="3"/>
      <c r="BB681" s="3"/>
      <c r="BC681" s="3"/>
      <c r="BD681" s="3"/>
    </row>
    <row r="682" spans="1:56" x14ac:dyDescent="0.3">
      <c r="A682"/>
      <c r="J682"/>
      <c r="AA682"/>
      <c r="AB682"/>
      <c r="AC682"/>
      <c r="AD682"/>
      <c r="AE682"/>
      <c r="AF682"/>
      <c r="AG682"/>
      <c r="AH682"/>
      <c r="AZ682" s="2"/>
      <c r="BA682" s="3"/>
      <c r="BB682" s="3"/>
      <c r="BC682" s="3"/>
      <c r="BD682" s="3"/>
    </row>
    <row r="683" spans="1:56" x14ac:dyDescent="0.3">
      <c r="A683"/>
      <c r="J683"/>
      <c r="AA683"/>
      <c r="AB683"/>
      <c r="AC683"/>
      <c r="AD683"/>
      <c r="AE683"/>
      <c r="AF683"/>
      <c r="AG683"/>
      <c r="AH683"/>
      <c r="AZ683" s="2"/>
      <c r="BA683" s="3"/>
      <c r="BB683" s="3"/>
      <c r="BC683" s="3"/>
      <c r="BD683" s="3"/>
    </row>
    <row r="684" spans="1:56" x14ac:dyDescent="0.3">
      <c r="A684"/>
      <c r="J684"/>
      <c r="AA684"/>
      <c r="AB684"/>
      <c r="AC684"/>
      <c r="AD684"/>
      <c r="AE684"/>
      <c r="AF684"/>
      <c r="AG684"/>
      <c r="AH684"/>
      <c r="AZ684" s="2"/>
      <c r="BA684" s="3"/>
      <c r="BB684" s="3"/>
      <c r="BC684" s="3"/>
      <c r="BD684" s="3"/>
    </row>
    <row r="685" spans="1:56" x14ac:dyDescent="0.3">
      <c r="A685"/>
      <c r="J685"/>
      <c r="AA685"/>
      <c r="AB685"/>
      <c r="AC685"/>
      <c r="AD685"/>
      <c r="AE685"/>
      <c r="AF685"/>
      <c r="AG685"/>
      <c r="AH685"/>
      <c r="AZ685" s="2"/>
      <c r="BA685" s="3"/>
      <c r="BB685" s="3"/>
      <c r="BC685" s="3"/>
      <c r="BD685" s="3"/>
    </row>
    <row r="686" spans="1:56" x14ac:dyDescent="0.3">
      <c r="A686"/>
      <c r="J686"/>
      <c r="AA686"/>
      <c r="AB686"/>
      <c r="AC686"/>
      <c r="AD686"/>
      <c r="AE686"/>
      <c r="AF686"/>
      <c r="AG686"/>
      <c r="AH686"/>
      <c r="AZ686" s="2"/>
      <c r="BA686" s="3"/>
      <c r="BB686" s="3"/>
      <c r="BC686" s="3"/>
      <c r="BD686" s="3"/>
    </row>
    <row r="687" spans="1:56" x14ac:dyDescent="0.3">
      <c r="A687"/>
      <c r="J687"/>
      <c r="AA687"/>
      <c r="AB687"/>
      <c r="AC687"/>
      <c r="AD687"/>
      <c r="AE687"/>
      <c r="AF687"/>
      <c r="AG687"/>
      <c r="AH687"/>
      <c r="AZ687" s="2"/>
      <c r="BA687" s="3"/>
      <c r="BB687" s="3"/>
      <c r="BC687" s="3"/>
      <c r="BD687" s="3"/>
    </row>
    <row r="688" spans="1:56" x14ac:dyDescent="0.3">
      <c r="A688"/>
      <c r="J688"/>
      <c r="AA688"/>
      <c r="AB688"/>
      <c r="AC688"/>
      <c r="AD688"/>
      <c r="AE688"/>
      <c r="AF688"/>
      <c r="AG688"/>
      <c r="AH688"/>
      <c r="AZ688" s="2"/>
      <c r="BA688" s="3"/>
      <c r="BB688" s="3"/>
      <c r="BC688" s="3"/>
      <c r="BD688" s="3"/>
    </row>
    <row r="689" spans="1:56" x14ac:dyDescent="0.3">
      <c r="A689"/>
      <c r="J689"/>
      <c r="AA689"/>
      <c r="AB689"/>
      <c r="AC689"/>
      <c r="AD689"/>
      <c r="AE689"/>
      <c r="AF689"/>
      <c r="AG689"/>
      <c r="AH689"/>
      <c r="AZ689" s="2"/>
      <c r="BA689" s="3"/>
      <c r="BB689" s="3"/>
      <c r="BC689" s="3"/>
      <c r="BD689" s="3"/>
    </row>
    <row r="690" spans="1:56" x14ac:dyDescent="0.3">
      <c r="A690"/>
      <c r="J690"/>
      <c r="AA690"/>
      <c r="AB690"/>
      <c r="AC690"/>
      <c r="AD690"/>
      <c r="AE690"/>
      <c r="AF690"/>
      <c r="AG690"/>
      <c r="AH690"/>
      <c r="AZ690" s="2"/>
      <c r="BA690" s="3"/>
      <c r="BB690" s="3"/>
      <c r="BC690" s="3"/>
      <c r="BD690" s="3"/>
    </row>
    <row r="691" spans="1:56" x14ac:dyDescent="0.3">
      <c r="A691"/>
      <c r="J691"/>
      <c r="AA691"/>
      <c r="AB691"/>
      <c r="AC691"/>
      <c r="AD691"/>
      <c r="AE691"/>
      <c r="AF691"/>
      <c r="AG691"/>
      <c r="AH691"/>
      <c r="AZ691" s="2"/>
      <c r="BA691" s="3"/>
      <c r="BB691" s="3"/>
      <c r="BC691" s="3"/>
      <c r="BD691" s="3"/>
    </row>
    <row r="692" spans="1:56" x14ac:dyDescent="0.3">
      <c r="A692"/>
      <c r="J692"/>
      <c r="AA692"/>
      <c r="AB692"/>
      <c r="AC692"/>
      <c r="AD692"/>
      <c r="AE692"/>
      <c r="AF692"/>
      <c r="AG692"/>
      <c r="AH692"/>
      <c r="AZ692" s="2"/>
      <c r="BA692" s="3"/>
      <c r="BB692" s="3"/>
      <c r="BC692" s="3"/>
      <c r="BD692" s="3"/>
    </row>
    <row r="693" spans="1:56" x14ac:dyDescent="0.3">
      <c r="A693"/>
      <c r="J693"/>
      <c r="AA693"/>
      <c r="AB693"/>
      <c r="AC693"/>
      <c r="AD693"/>
      <c r="AE693"/>
      <c r="AF693"/>
      <c r="AG693"/>
      <c r="AH693"/>
      <c r="AZ693" s="2"/>
      <c r="BA693" s="3"/>
      <c r="BB693" s="3"/>
      <c r="BC693" s="3"/>
      <c r="BD693" s="3"/>
    </row>
    <row r="694" spans="1:56" x14ac:dyDescent="0.3">
      <c r="A694"/>
      <c r="J694"/>
      <c r="AA694"/>
      <c r="AB694"/>
      <c r="AC694"/>
      <c r="AD694"/>
      <c r="AE694"/>
      <c r="AF694"/>
      <c r="AG694"/>
      <c r="AH694"/>
      <c r="AZ694" s="2"/>
      <c r="BA694" s="3"/>
      <c r="BB694" s="3"/>
      <c r="BC694" s="3"/>
      <c r="BD694" s="3"/>
    </row>
    <row r="695" spans="1:56" x14ac:dyDescent="0.3">
      <c r="A695"/>
      <c r="J695"/>
      <c r="AA695"/>
      <c r="AB695"/>
      <c r="AC695"/>
      <c r="AD695"/>
      <c r="AE695"/>
      <c r="AF695"/>
      <c r="AG695"/>
      <c r="AH695"/>
      <c r="AZ695" s="2"/>
      <c r="BA695" s="3"/>
      <c r="BB695" s="3"/>
      <c r="BC695" s="3"/>
      <c r="BD695" s="3"/>
    </row>
    <row r="696" spans="1:56" x14ac:dyDescent="0.3">
      <c r="A696"/>
      <c r="J696"/>
      <c r="AA696"/>
      <c r="AB696"/>
      <c r="AC696"/>
      <c r="AD696"/>
      <c r="AE696"/>
      <c r="AF696"/>
      <c r="AG696"/>
      <c r="AH696"/>
      <c r="AZ696" s="2"/>
      <c r="BA696" s="3"/>
      <c r="BB696" s="3"/>
      <c r="BC696" s="3"/>
      <c r="BD696" s="3"/>
    </row>
    <row r="697" spans="1:56" x14ac:dyDescent="0.3">
      <c r="A697"/>
      <c r="J697"/>
      <c r="AA697"/>
      <c r="AB697"/>
      <c r="AC697"/>
      <c r="AD697"/>
      <c r="AE697"/>
      <c r="AF697"/>
      <c r="AG697"/>
      <c r="AH697"/>
      <c r="AZ697" s="2"/>
      <c r="BA697" s="3"/>
      <c r="BB697" s="3"/>
      <c r="BC697" s="3"/>
      <c r="BD697" s="3"/>
    </row>
    <row r="698" spans="1:56" x14ac:dyDescent="0.3">
      <c r="A698"/>
      <c r="J698"/>
      <c r="AA698"/>
      <c r="AB698"/>
      <c r="AC698"/>
      <c r="AD698"/>
      <c r="AE698"/>
      <c r="AF698"/>
      <c r="AG698"/>
      <c r="AH698"/>
      <c r="AZ698" s="2"/>
      <c r="BA698" s="3"/>
      <c r="BB698" s="3"/>
      <c r="BC698" s="3"/>
      <c r="BD698" s="3"/>
    </row>
    <row r="699" spans="1:56" x14ac:dyDescent="0.3">
      <c r="A699"/>
      <c r="J699"/>
      <c r="AA699"/>
      <c r="AB699"/>
      <c r="AC699"/>
      <c r="AD699"/>
      <c r="AE699"/>
      <c r="AF699"/>
      <c r="AG699"/>
      <c r="AH699"/>
      <c r="AZ699" s="2"/>
      <c r="BA699" s="3"/>
      <c r="BB699" s="3"/>
      <c r="BC699" s="3"/>
      <c r="BD699" s="3"/>
    </row>
    <row r="700" spans="1:56" x14ac:dyDescent="0.3">
      <c r="A700"/>
      <c r="J700"/>
      <c r="AA700"/>
      <c r="AB700"/>
      <c r="AC700"/>
      <c r="AD700"/>
      <c r="AE700"/>
      <c r="AF700"/>
      <c r="AG700"/>
      <c r="AH700"/>
      <c r="AZ700" s="2"/>
      <c r="BA700" s="3"/>
      <c r="BB700" s="3"/>
      <c r="BC700" s="3"/>
      <c r="BD700" s="3"/>
    </row>
    <row r="701" spans="1:56" x14ac:dyDescent="0.3">
      <c r="A701"/>
      <c r="J701"/>
      <c r="AA701"/>
      <c r="AB701"/>
      <c r="AC701"/>
      <c r="AD701"/>
      <c r="AE701"/>
      <c r="AF701"/>
      <c r="AG701"/>
      <c r="AH701"/>
      <c r="AZ701" s="2"/>
      <c r="BA701" s="3"/>
      <c r="BB701" s="3"/>
      <c r="BC701" s="3"/>
      <c r="BD701" s="3"/>
    </row>
    <row r="702" spans="1:56" x14ac:dyDescent="0.3">
      <c r="A702"/>
      <c r="J702"/>
      <c r="AA702"/>
      <c r="AB702"/>
      <c r="AC702"/>
      <c r="AD702"/>
      <c r="AE702"/>
      <c r="AF702"/>
      <c r="AG702"/>
      <c r="AH702"/>
      <c r="AZ702" s="2"/>
      <c r="BA702" s="3"/>
      <c r="BB702" s="3"/>
      <c r="BC702" s="3"/>
      <c r="BD702" s="3"/>
    </row>
    <row r="703" spans="1:56" x14ac:dyDescent="0.3">
      <c r="A703"/>
      <c r="J703"/>
      <c r="AA703"/>
      <c r="AB703"/>
      <c r="AC703"/>
      <c r="AD703"/>
      <c r="AE703"/>
      <c r="AF703"/>
      <c r="AG703"/>
      <c r="AH703"/>
      <c r="AZ703" s="2"/>
      <c r="BA703" s="3"/>
      <c r="BB703" s="3"/>
      <c r="BC703" s="3"/>
      <c r="BD703" s="3"/>
    </row>
    <row r="704" spans="1:56" x14ac:dyDescent="0.3">
      <c r="A704"/>
      <c r="J704"/>
      <c r="AA704"/>
      <c r="AB704"/>
      <c r="AC704"/>
      <c r="AD704"/>
      <c r="AE704"/>
      <c r="AF704"/>
      <c r="AG704"/>
      <c r="AH704"/>
      <c r="AZ704" s="2"/>
      <c r="BA704" s="3"/>
      <c r="BB704" s="3"/>
      <c r="BC704" s="3"/>
      <c r="BD704" s="3"/>
    </row>
    <row r="705" spans="1:56" x14ac:dyDescent="0.3">
      <c r="A705"/>
      <c r="J705"/>
      <c r="AA705"/>
      <c r="AB705"/>
      <c r="AC705"/>
      <c r="AD705"/>
      <c r="AE705"/>
      <c r="AF705"/>
      <c r="AG705"/>
      <c r="AH705"/>
      <c r="AZ705" s="2"/>
      <c r="BA705" s="3"/>
      <c r="BB705" s="3"/>
      <c r="BC705" s="3"/>
      <c r="BD705" s="3"/>
    </row>
    <row r="706" spans="1:56" x14ac:dyDescent="0.3">
      <c r="A706"/>
      <c r="J706"/>
      <c r="AA706"/>
      <c r="AB706"/>
      <c r="AC706"/>
      <c r="AD706"/>
      <c r="AE706"/>
      <c r="AF706"/>
      <c r="AG706"/>
      <c r="AH706"/>
      <c r="AZ706" s="2"/>
      <c r="BA706" s="3"/>
      <c r="BB706" s="3"/>
      <c r="BC706" s="3"/>
      <c r="BD706" s="3"/>
    </row>
    <row r="707" spans="1:56" x14ac:dyDescent="0.3">
      <c r="A707"/>
      <c r="J707"/>
      <c r="AA707"/>
      <c r="AB707"/>
      <c r="AC707"/>
      <c r="AD707"/>
      <c r="AE707"/>
      <c r="AF707"/>
      <c r="AG707"/>
      <c r="AH707"/>
      <c r="AZ707" s="2"/>
      <c r="BA707" s="3"/>
      <c r="BB707" s="3"/>
      <c r="BC707" s="3"/>
      <c r="BD707" s="3"/>
    </row>
    <row r="708" spans="1:56" x14ac:dyDescent="0.3">
      <c r="A708"/>
      <c r="J708"/>
      <c r="AA708"/>
      <c r="AB708"/>
      <c r="AC708"/>
      <c r="AD708"/>
      <c r="AE708"/>
      <c r="AF708"/>
      <c r="AG708"/>
      <c r="AH708"/>
      <c r="AZ708" s="2"/>
      <c r="BA708" s="3"/>
      <c r="BB708" s="3"/>
      <c r="BC708" s="3"/>
      <c r="BD708" s="3"/>
    </row>
    <row r="709" spans="1:56" x14ac:dyDescent="0.3">
      <c r="A709"/>
      <c r="J709"/>
      <c r="AA709"/>
      <c r="AB709"/>
      <c r="AC709"/>
      <c r="AD709"/>
      <c r="AE709"/>
      <c r="AF709"/>
      <c r="AG709"/>
      <c r="AH709"/>
      <c r="AZ709" s="2"/>
      <c r="BA709" s="3"/>
      <c r="BB709" s="3"/>
      <c r="BC709" s="3"/>
      <c r="BD709" s="3"/>
    </row>
    <row r="710" spans="1:56" x14ac:dyDescent="0.3">
      <c r="A710"/>
      <c r="J710"/>
      <c r="AA710"/>
      <c r="AB710"/>
      <c r="AC710"/>
      <c r="AD710"/>
      <c r="AE710"/>
      <c r="AF710"/>
      <c r="AG710"/>
      <c r="AH710"/>
      <c r="AZ710" s="2"/>
      <c r="BA710" s="3"/>
      <c r="BB710" s="3"/>
      <c r="BC710" s="3"/>
      <c r="BD710" s="3"/>
    </row>
    <row r="711" spans="1:56" x14ac:dyDescent="0.3">
      <c r="A711"/>
      <c r="J711"/>
      <c r="AA711"/>
      <c r="AB711"/>
      <c r="AC711"/>
      <c r="AD711"/>
      <c r="AE711"/>
      <c r="AF711"/>
      <c r="AG711"/>
      <c r="AH711"/>
      <c r="AZ711" s="2"/>
      <c r="BA711" s="3"/>
      <c r="BB711" s="3"/>
      <c r="BC711" s="3"/>
      <c r="BD711" s="3"/>
    </row>
    <row r="712" spans="1:56" x14ac:dyDescent="0.3">
      <c r="A712"/>
      <c r="J712"/>
      <c r="AA712"/>
      <c r="AB712"/>
      <c r="AC712"/>
      <c r="AD712"/>
      <c r="AE712"/>
      <c r="AF712"/>
      <c r="AG712"/>
      <c r="AH712"/>
      <c r="AZ712" s="2"/>
      <c r="BA712" s="3"/>
      <c r="BB712" s="3"/>
      <c r="BC712" s="3"/>
      <c r="BD712" s="3"/>
    </row>
    <row r="713" spans="1:56" x14ac:dyDescent="0.3">
      <c r="A713"/>
      <c r="J713"/>
      <c r="AA713"/>
      <c r="AB713"/>
      <c r="AC713"/>
      <c r="AD713"/>
      <c r="AE713"/>
      <c r="AF713"/>
      <c r="AG713"/>
      <c r="AH713"/>
      <c r="AZ713" s="2"/>
      <c r="BA713" s="3"/>
      <c r="BB713" s="3"/>
      <c r="BC713" s="3"/>
      <c r="BD713" s="3"/>
    </row>
    <row r="714" spans="1:56" x14ac:dyDescent="0.3">
      <c r="A714"/>
      <c r="J714"/>
      <c r="AA714"/>
      <c r="AB714"/>
      <c r="AC714"/>
      <c r="AD714"/>
      <c r="AE714"/>
      <c r="AF714"/>
      <c r="AG714"/>
      <c r="AH714"/>
      <c r="AZ714" s="2"/>
      <c r="BA714" s="3"/>
      <c r="BB714" s="3"/>
      <c r="BC714" s="3"/>
      <c r="BD714" s="3"/>
    </row>
    <row r="715" spans="1:56" x14ac:dyDescent="0.3">
      <c r="A715"/>
      <c r="J715"/>
      <c r="AA715"/>
      <c r="AB715"/>
      <c r="AC715"/>
      <c r="AD715"/>
      <c r="AE715"/>
      <c r="AF715"/>
      <c r="AG715"/>
      <c r="AH715"/>
      <c r="AZ715" s="2"/>
      <c r="BA715" s="3"/>
      <c r="BB715" s="3"/>
      <c r="BC715" s="3"/>
      <c r="BD715" s="3"/>
    </row>
    <row r="716" spans="1:56" x14ac:dyDescent="0.3">
      <c r="A716"/>
      <c r="J716"/>
      <c r="AA716"/>
      <c r="AB716"/>
      <c r="AC716"/>
      <c r="AD716"/>
      <c r="AE716"/>
      <c r="AF716"/>
      <c r="AG716"/>
      <c r="AH716"/>
      <c r="AZ716" s="2"/>
      <c r="BA716" s="3"/>
      <c r="BB716" s="3"/>
      <c r="BC716" s="3"/>
      <c r="BD716" s="3"/>
    </row>
    <row r="717" spans="1:56" x14ac:dyDescent="0.3">
      <c r="A717"/>
      <c r="J717"/>
      <c r="AA717"/>
      <c r="AB717"/>
      <c r="AC717"/>
      <c r="AD717"/>
      <c r="AE717"/>
      <c r="AF717"/>
      <c r="AG717"/>
      <c r="AH717"/>
      <c r="AZ717" s="2"/>
      <c r="BA717" s="3"/>
      <c r="BB717" s="3"/>
      <c r="BC717" s="3"/>
      <c r="BD717" s="3"/>
    </row>
    <row r="718" spans="1:56" x14ac:dyDescent="0.3">
      <c r="A718"/>
      <c r="J718"/>
      <c r="AA718"/>
      <c r="AB718"/>
      <c r="AC718"/>
      <c r="AD718"/>
      <c r="AE718"/>
      <c r="AF718"/>
      <c r="AG718"/>
      <c r="AH718"/>
      <c r="AZ718" s="2"/>
      <c r="BA718" s="3"/>
      <c r="BB718" s="3"/>
      <c r="BC718" s="3"/>
      <c r="BD718" s="3"/>
    </row>
    <row r="719" spans="1:56" x14ac:dyDescent="0.3">
      <c r="A719"/>
      <c r="J719"/>
      <c r="AA719"/>
      <c r="AB719"/>
      <c r="AC719"/>
      <c r="AD719"/>
      <c r="AE719"/>
      <c r="AF719"/>
      <c r="AG719"/>
      <c r="AH719"/>
      <c r="AZ719" s="2"/>
      <c r="BA719" s="3"/>
      <c r="BB719" s="3"/>
      <c r="BC719" s="3"/>
      <c r="BD719" s="3"/>
    </row>
    <row r="720" spans="1:56" x14ac:dyDescent="0.3">
      <c r="A720"/>
      <c r="J720"/>
      <c r="AA720"/>
      <c r="AB720"/>
      <c r="AC720"/>
      <c r="AD720"/>
      <c r="AE720"/>
      <c r="AF720"/>
      <c r="AG720"/>
      <c r="AH720"/>
      <c r="AZ720" s="2"/>
      <c r="BA720" s="3"/>
      <c r="BB720" s="3"/>
      <c r="BC720" s="3"/>
      <c r="BD720" s="3"/>
    </row>
    <row r="721" spans="1:56" x14ac:dyDescent="0.3">
      <c r="A721"/>
      <c r="J721"/>
      <c r="AA721"/>
      <c r="AB721"/>
      <c r="AC721"/>
      <c r="AD721"/>
      <c r="AE721"/>
      <c r="AF721"/>
      <c r="AG721"/>
      <c r="AH721"/>
      <c r="AZ721" s="2"/>
      <c r="BA721" s="3"/>
      <c r="BB721" s="3"/>
      <c r="BC721" s="3"/>
      <c r="BD721" s="3"/>
    </row>
    <row r="722" spans="1:56" x14ac:dyDescent="0.3">
      <c r="A722"/>
      <c r="J722"/>
      <c r="AA722"/>
      <c r="AB722"/>
      <c r="AC722"/>
      <c r="AD722"/>
      <c r="AE722"/>
      <c r="AF722"/>
      <c r="AG722"/>
      <c r="AH722"/>
      <c r="AZ722" s="2"/>
      <c r="BA722" s="3"/>
      <c r="BB722" s="3"/>
      <c r="BC722" s="3"/>
      <c r="BD722" s="3"/>
    </row>
    <row r="723" spans="1:56" x14ac:dyDescent="0.3">
      <c r="A723"/>
      <c r="J723"/>
      <c r="AA723"/>
      <c r="AB723"/>
      <c r="AC723"/>
      <c r="AD723"/>
      <c r="AE723"/>
      <c r="AF723"/>
      <c r="AG723"/>
      <c r="AH723"/>
      <c r="AZ723" s="2"/>
      <c r="BA723" s="3"/>
      <c r="BB723" s="3"/>
      <c r="BC723" s="3"/>
      <c r="BD723" s="3"/>
    </row>
    <row r="724" spans="1:56" x14ac:dyDescent="0.3">
      <c r="A724"/>
      <c r="J724"/>
      <c r="AA724"/>
      <c r="AB724"/>
      <c r="AC724"/>
      <c r="AD724"/>
      <c r="AE724"/>
      <c r="AF724"/>
      <c r="AG724"/>
      <c r="AH724"/>
      <c r="AZ724" s="2"/>
      <c r="BA724" s="3"/>
      <c r="BB724" s="3"/>
      <c r="BC724" s="3"/>
      <c r="BD724" s="3"/>
    </row>
    <row r="725" spans="1:56" x14ac:dyDescent="0.3">
      <c r="A725"/>
      <c r="J725"/>
      <c r="AA725"/>
      <c r="AB725"/>
      <c r="AC725"/>
      <c r="AD725"/>
      <c r="AE725"/>
      <c r="AF725"/>
      <c r="AG725"/>
      <c r="AH725"/>
      <c r="AZ725" s="2"/>
      <c r="BA725" s="3"/>
      <c r="BB725" s="3"/>
      <c r="BC725" s="3"/>
      <c r="BD725" s="3"/>
    </row>
    <row r="726" spans="1:56" x14ac:dyDescent="0.3">
      <c r="A726"/>
      <c r="J726"/>
      <c r="AA726"/>
      <c r="AB726"/>
      <c r="AC726"/>
      <c r="AD726"/>
      <c r="AE726"/>
      <c r="AF726"/>
      <c r="AG726"/>
      <c r="AH726"/>
      <c r="AZ726" s="2"/>
      <c r="BA726" s="3"/>
      <c r="BB726" s="3"/>
      <c r="BC726" s="3"/>
      <c r="BD726" s="3"/>
    </row>
    <row r="727" spans="1:56" x14ac:dyDescent="0.3">
      <c r="A727"/>
      <c r="J727"/>
      <c r="AA727"/>
      <c r="AB727"/>
      <c r="AC727"/>
      <c r="AD727"/>
      <c r="AE727"/>
      <c r="AF727"/>
      <c r="AG727"/>
      <c r="AH727"/>
      <c r="AZ727" s="2"/>
      <c r="BA727" s="3"/>
      <c r="BB727" s="3"/>
      <c r="BC727" s="3"/>
      <c r="BD727" s="3"/>
    </row>
    <row r="728" spans="1:56" x14ac:dyDescent="0.3">
      <c r="A728"/>
      <c r="J728"/>
      <c r="AA728"/>
      <c r="AB728"/>
      <c r="AC728"/>
      <c r="AD728"/>
      <c r="AE728"/>
      <c r="AF728"/>
      <c r="AG728"/>
      <c r="AH728"/>
      <c r="AZ728" s="2"/>
      <c r="BA728" s="3"/>
      <c r="BB728" s="3"/>
      <c r="BC728" s="3"/>
      <c r="BD728" s="3"/>
    </row>
    <row r="729" spans="1:56" x14ac:dyDescent="0.3">
      <c r="A729"/>
      <c r="J729"/>
      <c r="AA729"/>
      <c r="AB729"/>
      <c r="AC729"/>
      <c r="AD729"/>
      <c r="AE729"/>
      <c r="AF729"/>
      <c r="AG729"/>
      <c r="AH729"/>
      <c r="AZ729" s="2"/>
      <c r="BA729" s="3"/>
      <c r="BB729" s="3"/>
      <c r="BC729" s="3"/>
      <c r="BD729" s="3"/>
    </row>
    <row r="730" spans="1:56" x14ac:dyDescent="0.3">
      <c r="A730"/>
      <c r="J730"/>
      <c r="AA730"/>
      <c r="AB730"/>
      <c r="AC730"/>
      <c r="AD730"/>
      <c r="AE730"/>
      <c r="AF730"/>
      <c r="AG730"/>
      <c r="AH730"/>
      <c r="AZ730" s="2"/>
      <c r="BA730" s="3"/>
      <c r="BB730" s="3"/>
      <c r="BC730" s="3"/>
      <c r="BD730" s="3"/>
    </row>
    <row r="731" spans="1:56" x14ac:dyDescent="0.3">
      <c r="A731"/>
      <c r="J731"/>
      <c r="AA731"/>
      <c r="AB731"/>
      <c r="AC731"/>
      <c r="AD731"/>
      <c r="AE731"/>
      <c r="AF731"/>
      <c r="AG731"/>
      <c r="AH731"/>
      <c r="AZ731" s="2"/>
      <c r="BA731" s="3"/>
      <c r="BB731" s="3"/>
      <c r="BC731" s="3"/>
      <c r="BD731" s="3"/>
    </row>
    <row r="732" spans="1:56" x14ac:dyDescent="0.3">
      <c r="A732"/>
      <c r="J732"/>
      <c r="AA732"/>
      <c r="AB732"/>
      <c r="AC732"/>
      <c r="AD732"/>
      <c r="AE732"/>
      <c r="AF732"/>
      <c r="AG732"/>
      <c r="AH732"/>
      <c r="AZ732" s="2"/>
      <c r="BA732" s="3"/>
      <c r="BB732" s="3"/>
      <c r="BC732" s="3"/>
      <c r="BD732" s="3"/>
    </row>
    <row r="733" spans="1:56" x14ac:dyDescent="0.3">
      <c r="A733"/>
      <c r="J733"/>
      <c r="AA733"/>
      <c r="AB733"/>
      <c r="AC733"/>
      <c r="AD733"/>
      <c r="AE733"/>
      <c r="AF733"/>
      <c r="AG733"/>
      <c r="AH733"/>
      <c r="AZ733" s="2"/>
      <c r="BA733" s="3"/>
      <c r="BB733" s="3"/>
      <c r="BC733" s="3"/>
      <c r="BD733" s="3"/>
    </row>
    <row r="734" spans="1:56" x14ac:dyDescent="0.3">
      <c r="A734"/>
      <c r="J734"/>
      <c r="AA734"/>
      <c r="AB734"/>
      <c r="AC734"/>
      <c r="AD734"/>
      <c r="AE734"/>
      <c r="AF734"/>
      <c r="AG734"/>
      <c r="AH734"/>
      <c r="AZ734" s="2"/>
      <c r="BA734" s="3"/>
      <c r="BB734" s="3"/>
      <c r="BC734" s="3"/>
      <c r="BD734" s="3"/>
    </row>
    <row r="735" spans="1:56" x14ac:dyDescent="0.3">
      <c r="A735"/>
      <c r="J735"/>
      <c r="AA735"/>
      <c r="AB735"/>
      <c r="AC735"/>
      <c r="AD735"/>
      <c r="AE735"/>
      <c r="AF735"/>
      <c r="AG735"/>
      <c r="AH735"/>
      <c r="AZ735" s="2"/>
      <c r="BA735" s="3"/>
      <c r="BB735" s="3"/>
      <c r="BC735" s="3"/>
      <c r="BD735" s="3"/>
    </row>
    <row r="736" spans="1:56" x14ac:dyDescent="0.3">
      <c r="A736"/>
      <c r="J736"/>
      <c r="AA736"/>
      <c r="AB736"/>
      <c r="AC736"/>
      <c r="AD736"/>
      <c r="AE736"/>
      <c r="AF736"/>
      <c r="AG736"/>
      <c r="AH736"/>
      <c r="AZ736" s="2"/>
      <c r="BA736" s="3"/>
      <c r="BB736" s="3"/>
      <c r="BC736" s="3"/>
      <c r="BD736" s="3"/>
    </row>
    <row r="737" spans="1:56" x14ac:dyDescent="0.3">
      <c r="A737"/>
      <c r="J737"/>
      <c r="AA737"/>
      <c r="AB737"/>
      <c r="AC737"/>
      <c r="AD737"/>
      <c r="AE737"/>
      <c r="AF737"/>
      <c r="AG737"/>
      <c r="AH737"/>
      <c r="AZ737" s="2"/>
      <c r="BA737" s="3"/>
      <c r="BB737" s="3"/>
      <c r="BC737" s="3"/>
      <c r="BD737" s="3"/>
    </row>
    <row r="738" spans="1:56" x14ac:dyDescent="0.3">
      <c r="A738"/>
      <c r="J738"/>
      <c r="AA738"/>
      <c r="AB738"/>
      <c r="AC738"/>
      <c r="AD738"/>
      <c r="AE738"/>
      <c r="AF738"/>
      <c r="AG738"/>
      <c r="AH738"/>
      <c r="AZ738" s="2"/>
      <c r="BA738" s="3"/>
      <c r="BB738" s="3"/>
      <c r="BC738" s="3"/>
      <c r="BD738" s="3"/>
    </row>
    <row r="739" spans="1:56" x14ac:dyDescent="0.3">
      <c r="A739"/>
      <c r="J739"/>
      <c r="AA739"/>
      <c r="AB739"/>
      <c r="AC739"/>
      <c r="AD739"/>
      <c r="AE739"/>
      <c r="AF739"/>
      <c r="AG739"/>
      <c r="AH739"/>
      <c r="AZ739" s="2"/>
      <c r="BA739" s="3"/>
      <c r="BB739" s="3"/>
      <c r="BC739" s="3"/>
      <c r="BD739" s="3"/>
    </row>
    <row r="740" spans="1:56" x14ac:dyDescent="0.3">
      <c r="A740"/>
      <c r="J740"/>
      <c r="AA740"/>
      <c r="AB740"/>
      <c r="AC740"/>
      <c r="AD740"/>
      <c r="AE740"/>
      <c r="AF740"/>
      <c r="AG740"/>
      <c r="AH740"/>
      <c r="AZ740" s="2"/>
      <c r="BA740" s="3"/>
      <c r="BB740" s="3"/>
      <c r="BC740" s="3"/>
      <c r="BD740" s="3"/>
    </row>
    <row r="741" spans="1:56" x14ac:dyDescent="0.3">
      <c r="A741"/>
      <c r="J741"/>
      <c r="AA741"/>
      <c r="AB741"/>
      <c r="AC741"/>
      <c r="AD741"/>
      <c r="AE741"/>
      <c r="AF741"/>
      <c r="AG741"/>
      <c r="AH741"/>
      <c r="AZ741" s="2"/>
      <c r="BA741" s="3"/>
      <c r="BB741" s="3"/>
      <c r="BC741" s="3"/>
      <c r="BD741" s="3"/>
    </row>
    <row r="742" spans="1:56" x14ac:dyDescent="0.3">
      <c r="A742"/>
      <c r="J742"/>
      <c r="AA742"/>
      <c r="AB742"/>
      <c r="AC742"/>
      <c r="AD742"/>
      <c r="AE742"/>
      <c r="AF742"/>
      <c r="AG742"/>
      <c r="AH742"/>
      <c r="AZ742" s="2"/>
      <c r="BA742" s="3"/>
      <c r="BB742" s="3"/>
      <c r="BC742" s="3"/>
      <c r="BD742" s="3"/>
    </row>
    <row r="743" spans="1:56" x14ac:dyDescent="0.3">
      <c r="A743"/>
      <c r="J743"/>
      <c r="AA743"/>
      <c r="AB743"/>
      <c r="AC743"/>
      <c r="AD743"/>
      <c r="AE743"/>
      <c r="AF743"/>
      <c r="AG743"/>
      <c r="AH743"/>
      <c r="AZ743" s="2"/>
      <c r="BA743" s="3"/>
      <c r="BB743" s="3"/>
      <c r="BC743" s="3"/>
      <c r="BD743" s="3"/>
    </row>
    <row r="744" spans="1:56" x14ac:dyDescent="0.3">
      <c r="A744"/>
      <c r="J744"/>
      <c r="AA744"/>
      <c r="AB744"/>
      <c r="AC744"/>
      <c r="AD744"/>
      <c r="AE744"/>
      <c r="AF744"/>
      <c r="AG744"/>
      <c r="AH744"/>
      <c r="AZ744" s="2"/>
      <c r="BA744" s="3"/>
      <c r="BB744" s="3"/>
      <c r="BC744" s="3"/>
      <c r="BD744" s="3"/>
    </row>
    <row r="745" spans="1:56" x14ac:dyDescent="0.3">
      <c r="A745"/>
      <c r="J745"/>
      <c r="AA745"/>
      <c r="AB745"/>
      <c r="AC745"/>
      <c r="AD745"/>
      <c r="AE745"/>
      <c r="AF745"/>
      <c r="AG745"/>
      <c r="AH745"/>
      <c r="AZ745" s="2"/>
      <c r="BA745" s="3"/>
      <c r="BB745" s="3"/>
      <c r="BC745" s="3"/>
      <c r="BD745" s="3"/>
    </row>
    <row r="746" spans="1:56" x14ac:dyDescent="0.3">
      <c r="A746"/>
      <c r="J746"/>
      <c r="AA746"/>
      <c r="AB746"/>
      <c r="AC746"/>
      <c r="AD746"/>
      <c r="AE746"/>
      <c r="AF746"/>
      <c r="AG746"/>
      <c r="AH746"/>
      <c r="AZ746" s="2"/>
      <c r="BA746" s="3"/>
      <c r="BB746" s="3"/>
      <c r="BC746" s="3"/>
      <c r="BD746" s="3"/>
    </row>
    <row r="747" spans="1:56" x14ac:dyDescent="0.3">
      <c r="A747"/>
      <c r="J747"/>
      <c r="AA747"/>
      <c r="AB747"/>
      <c r="AC747"/>
      <c r="AD747"/>
      <c r="AE747"/>
      <c r="AF747"/>
      <c r="AG747"/>
      <c r="AH747"/>
      <c r="AZ747" s="2"/>
      <c r="BA747" s="3"/>
      <c r="BB747" s="3"/>
      <c r="BC747" s="3"/>
      <c r="BD747" s="3"/>
    </row>
    <row r="748" spans="1:56" x14ac:dyDescent="0.3">
      <c r="A748"/>
      <c r="J748"/>
      <c r="AA748"/>
      <c r="AB748"/>
      <c r="AC748"/>
      <c r="AD748"/>
      <c r="AE748"/>
      <c r="AF748"/>
      <c r="AG748"/>
      <c r="AH748"/>
      <c r="AZ748" s="2"/>
      <c r="BA748" s="3"/>
      <c r="BB748" s="3"/>
      <c r="BC748" s="3"/>
      <c r="BD748" s="3"/>
    </row>
    <row r="749" spans="1:56" x14ac:dyDescent="0.3">
      <c r="A749"/>
      <c r="J749"/>
      <c r="AA749"/>
      <c r="AB749"/>
      <c r="AC749"/>
      <c r="AD749"/>
      <c r="AE749"/>
      <c r="AF749"/>
      <c r="AG749"/>
      <c r="AH749"/>
      <c r="AZ749" s="2"/>
      <c r="BA749" s="3"/>
      <c r="BB749" s="3"/>
      <c r="BC749" s="3"/>
      <c r="BD749" s="3"/>
    </row>
    <row r="750" spans="1:56" x14ac:dyDescent="0.3">
      <c r="A750"/>
      <c r="J750"/>
      <c r="AA750"/>
      <c r="AB750"/>
      <c r="AC750"/>
      <c r="AD750"/>
      <c r="AE750"/>
      <c r="AF750"/>
      <c r="AG750"/>
      <c r="AH750"/>
      <c r="AZ750" s="2"/>
      <c r="BA750" s="3"/>
      <c r="BB750" s="3"/>
      <c r="BC750" s="3"/>
      <c r="BD750" s="3"/>
    </row>
    <row r="751" spans="1:56" x14ac:dyDescent="0.3">
      <c r="A751"/>
      <c r="J751"/>
      <c r="AA751"/>
      <c r="AB751"/>
      <c r="AC751"/>
      <c r="AD751"/>
      <c r="AE751"/>
      <c r="AF751"/>
      <c r="AG751"/>
      <c r="AH751"/>
      <c r="AZ751" s="2"/>
      <c r="BA751" s="3"/>
      <c r="BB751" s="3"/>
      <c r="BC751" s="3"/>
      <c r="BD751" s="3"/>
    </row>
    <row r="752" spans="1:56" x14ac:dyDescent="0.3">
      <c r="A752"/>
      <c r="J752"/>
      <c r="AA752"/>
      <c r="AB752"/>
      <c r="AC752"/>
      <c r="AD752"/>
      <c r="AE752"/>
      <c r="AF752"/>
      <c r="AG752"/>
      <c r="AH752"/>
      <c r="AZ752" s="2"/>
      <c r="BA752" s="3"/>
      <c r="BB752" s="3"/>
      <c r="BC752" s="3"/>
      <c r="BD752" s="3"/>
    </row>
    <row r="753" spans="1:56" x14ac:dyDescent="0.3">
      <c r="A753"/>
      <c r="J753"/>
      <c r="AA753"/>
      <c r="AB753"/>
      <c r="AC753"/>
      <c r="AD753"/>
      <c r="AE753"/>
      <c r="AF753"/>
      <c r="AG753"/>
      <c r="AH753"/>
      <c r="AZ753" s="2"/>
      <c r="BA753" s="3"/>
      <c r="BB753" s="3"/>
      <c r="BC753" s="3"/>
      <c r="BD753" s="3"/>
    </row>
    <row r="754" spans="1:56" x14ac:dyDescent="0.3">
      <c r="A754"/>
      <c r="J754"/>
      <c r="AA754"/>
      <c r="AB754"/>
      <c r="AC754"/>
      <c r="AD754"/>
      <c r="AE754"/>
      <c r="AF754"/>
      <c r="AG754"/>
      <c r="AH754"/>
      <c r="AZ754" s="2"/>
      <c r="BA754" s="3"/>
      <c r="BB754" s="3"/>
      <c r="BC754" s="3"/>
      <c r="BD754" s="3"/>
    </row>
    <row r="755" spans="1:56" x14ac:dyDescent="0.3">
      <c r="A755"/>
      <c r="J755"/>
      <c r="AA755"/>
      <c r="AB755"/>
      <c r="AC755"/>
      <c r="AD755"/>
      <c r="AE755"/>
      <c r="AF755"/>
      <c r="AG755"/>
      <c r="AH755"/>
      <c r="AZ755" s="2"/>
      <c r="BA755" s="3"/>
      <c r="BB755" s="3"/>
      <c r="BC755" s="3"/>
      <c r="BD755" s="3"/>
    </row>
    <row r="756" spans="1:56" x14ac:dyDescent="0.3">
      <c r="A756"/>
      <c r="J756"/>
      <c r="AA756"/>
      <c r="AB756"/>
      <c r="AC756"/>
      <c r="AD756"/>
      <c r="AE756"/>
      <c r="AF756"/>
      <c r="AG756"/>
      <c r="AH756"/>
      <c r="AZ756" s="2"/>
      <c r="BA756" s="3"/>
      <c r="BB756" s="3"/>
      <c r="BC756" s="3"/>
      <c r="BD756" s="3"/>
    </row>
    <row r="757" spans="1:56" x14ac:dyDescent="0.3">
      <c r="A757"/>
      <c r="J757"/>
      <c r="AA757"/>
      <c r="AB757"/>
      <c r="AC757"/>
      <c r="AD757"/>
      <c r="AE757"/>
      <c r="AF757"/>
      <c r="AG757"/>
      <c r="AH757"/>
      <c r="AZ757" s="2"/>
      <c r="BA757" s="3"/>
      <c r="BB757" s="3"/>
      <c r="BC757" s="3"/>
      <c r="BD757" s="3"/>
    </row>
    <row r="758" spans="1:56" x14ac:dyDescent="0.3">
      <c r="A758"/>
      <c r="J758"/>
      <c r="AA758"/>
      <c r="AB758"/>
      <c r="AC758"/>
      <c r="AD758"/>
      <c r="AE758"/>
      <c r="AF758"/>
      <c r="AG758"/>
      <c r="AH758"/>
      <c r="AZ758" s="2"/>
      <c r="BA758" s="3"/>
      <c r="BB758" s="3"/>
      <c r="BC758" s="3"/>
      <c r="BD758" s="3"/>
    </row>
    <row r="759" spans="1:56" x14ac:dyDescent="0.3">
      <c r="A759"/>
      <c r="J759"/>
      <c r="AA759"/>
      <c r="AB759"/>
      <c r="AC759"/>
      <c r="AD759"/>
      <c r="AE759"/>
      <c r="AF759"/>
      <c r="AG759"/>
      <c r="AH759"/>
      <c r="AZ759" s="2"/>
      <c r="BA759" s="3"/>
      <c r="BB759" s="3"/>
      <c r="BC759" s="3"/>
      <c r="BD759" s="3"/>
    </row>
    <row r="760" spans="1:56" x14ac:dyDescent="0.3">
      <c r="A760"/>
      <c r="J760"/>
      <c r="AA760"/>
      <c r="AB760"/>
      <c r="AC760"/>
      <c r="AD760"/>
      <c r="AE760"/>
      <c r="AF760"/>
      <c r="AG760"/>
      <c r="AH760"/>
      <c r="AZ760" s="2"/>
      <c r="BA760" s="3"/>
      <c r="BB760" s="3"/>
      <c r="BC760" s="3"/>
      <c r="BD760" s="3"/>
    </row>
    <row r="761" spans="1:56" x14ac:dyDescent="0.3">
      <c r="A761"/>
      <c r="J761"/>
      <c r="AA761"/>
      <c r="AB761"/>
      <c r="AC761"/>
      <c r="AD761"/>
      <c r="AE761"/>
      <c r="AF761"/>
      <c r="AG761"/>
      <c r="AH761"/>
      <c r="AZ761" s="2"/>
      <c r="BA761" s="3"/>
      <c r="BB761" s="3"/>
      <c r="BC761" s="3"/>
      <c r="BD761" s="3"/>
    </row>
    <row r="762" spans="1:56" x14ac:dyDescent="0.3">
      <c r="A762"/>
      <c r="J762"/>
      <c r="AA762"/>
      <c r="AB762"/>
      <c r="AC762"/>
      <c r="AD762"/>
      <c r="AE762"/>
      <c r="AF762"/>
      <c r="AG762"/>
      <c r="AH762"/>
      <c r="AZ762" s="2"/>
      <c r="BA762" s="3"/>
      <c r="BB762" s="3"/>
      <c r="BC762" s="3"/>
      <c r="BD762" s="3"/>
    </row>
    <row r="763" spans="1:56" x14ac:dyDescent="0.3">
      <c r="A763"/>
      <c r="J763"/>
      <c r="AA763"/>
      <c r="AB763"/>
      <c r="AC763"/>
      <c r="AD763"/>
      <c r="AE763"/>
      <c r="AF763"/>
      <c r="AG763"/>
      <c r="AH763"/>
      <c r="AZ763" s="2"/>
      <c r="BA763" s="3"/>
      <c r="BB763" s="3"/>
      <c r="BC763" s="3"/>
      <c r="BD763" s="3"/>
    </row>
    <row r="764" spans="1:56" x14ac:dyDescent="0.3">
      <c r="A764"/>
      <c r="J764"/>
      <c r="AA764"/>
      <c r="AB764"/>
      <c r="AC764"/>
      <c r="AD764"/>
      <c r="AE764"/>
      <c r="AF764"/>
      <c r="AG764"/>
      <c r="AH764"/>
      <c r="AZ764" s="2"/>
      <c r="BA764" s="3"/>
      <c r="BB764" s="3"/>
      <c r="BC764" s="3"/>
      <c r="BD764" s="3"/>
    </row>
    <row r="765" spans="1:56" x14ac:dyDescent="0.3">
      <c r="A765"/>
      <c r="J765"/>
      <c r="AA765"/>
      <c r="AB765"/>
      <c r="AC765"/>
      <c r="AD765"/>
      <c r="AE765"/>
      <c r="AF765"/>
      <c r="AG765"/>
      <c r="AH765"/>
      <c r="AZ765" s="2"/>
      <c r="BA765" s="3"/>
      <c r="BB765" s="3"/>
      <c r="BC765" s="3"/>
      <c r="BD765" s="3"/>
    </row>
    <row r="766" spans="1:56" x14ac:dyDescent="0.3">
      <c r="A766"/>
      <c r="J766"/>
      <c r="AA766"/>
      <c r="AB766"/>
      <c r="AC766"/>
      <c r="AD766"/>
      <c r="AE766"/>
      <c r="AF766"/>
      <c r="AG766"/>
      <c r="AH766"/>
      <c r="AZ766" s="2"/>
      <c r="BA766" s="3"/>
      <c r="BB766" s="3"/>
      <c r="BC766" s="3"/>
      <c r="BD766" s="3"/>
    </row>
    <row r="767" spans="1:56" x14ac:dyDescent="0.3">
      <c r="A767"/>
      <c r="J767"/>
      <c r="AA767"/>
      <c r="AB767"/>
      <c r="AC767"/>
      <c r="AD767"/>
      <c r="AE767"/>
      <c r="AF767"/>
      <c r="AG767"/>
      <c r="AH767"/>
      <c r="AZ767" s="2"/>
      <c r="BA767" s="3"/>
      <c r="BB767" s="3"/>
      <c r="BC767" s="3"/>
      <c r="BD767" s="3"/>
    </row>
    <row r="768" spans="1:56" x14ac:dyDescent="0.3">
      <c r="A768"/>
      <c r="J768"/>
      <c r="AA768"/>
      <c r="AB768"/>
      <c r="AC768"/>
      <c r="AD768"/>
      <c r="AE768"/>
      <c r="AF768"/>
      <c r="AG768"/>
      <c r="AH768"/>
      <c r="AZ768" s="2"/>
      <c r="BA768" s="3"/>
      <c r="BB768" s="3"/>
      <c r="BC768" s="3"/>
      <c r="BD768" s="3"/>
    </row>
    <row r="769" spans="1:56" x14ac:dyDescent="0.3">
      <c r="A769"/>
      <c r="J769"/>
      <c r="AA769"/>
      <c r="AB769"/>
      <c r="AC769"/>
      <c r="AD769"/>
      <c r="AE769"/>
      <c r="AF769"/>
      <c r="AG769"/>
      <c r="AH769"/>
      <c r="AZ769" s="2"/>
      <c r="BA769" s="3"/>
      <c r="BB769" s="3"/>
      <c r="BC769" s="3"/>
      <c r="BD769" s="3"/>
    </row>
    <row r="770" spans="1:56" x14ac:dyDescent="0.3">
      <c r="A770"/>
      <c r="J770"/>
      <c r="AA770"/>
      <c r="AB770"/>
      <c r="AC770"/>
      <c r="AD770"/>
      <c r="AE770"/>
      <c r="AF770"/>
      <c r="AG770"/>
      <c r="AH770"/>
      <c r="AZ770" s="2"/>
      <c r="BA770" s="3"/>
      <c r="BB770" s="3"/>
      <c r="BC770" s="3"/>
      <c r="BD770" s="3"/>
    </row>
    <row r="771" spans="1:56" x14ac:dyDescent="0.3">
      <c r="A771"/>
      <c r="J771"/>
      <c r="AA771"/>
      <c r="AB771"/>
      <c r="AC771"/>
      <c r="AD771"/>
      <c r="AE771"/>
      <c r="AF771"/>
      <c r="AG771"/>
      <c r="AH771"/>
      <c r="AZ771" s="2"/>
      <c r="BA771" s="3"/>
      <c r="BB771" s="3"/>
      <c r="BC771" s="3"/>
      <c r="BD771" s="3"/>
    </row>
    <row r="772" spans="1:56" x14ac:dyDescent="0.3">
      <c r="A772"/>
      <c r="J772"/>
      <c r="AA772"/>
      <c r="AB772"/>
      <c r="AC772"/>
      <c r="AD772"/>
      <c r="AE772"/>
      <c r="AF772"/>
      <c r="AG772"/>
      <c r="AH772"/>
      <c r="AZ772" s="2"/>
      <c r="BA772" s="3"/>
      <c r="BB772" s="3"/>
      <c r="BC772" s="3"/>
      <c r="BD772" s="3"/>
    </row>
    <row r="773" spans="1:56" x14ac:dyDescent="0.3">
      <c r="A773"/>
      <c r="J773"/>
      <c r="AA773"/>
      <c r="AB773"/>
      <c r="AC773"/>
      <c r="AD773"/>
      <c r="AE773"/>
      <c r="AF773"/>
      <c r="AG773"/>
      <c r="AH773"/>
      <c r="AZ773" s="2"/>
      <c r="BA773" s="3"/>
      <c r="BB773" s="3"/>
      <c r="BC773" s="3"/>
      <c r="BD773" s="3"/>
    </row>
    <row r="774" spans="1:56" x14ac:dyDescent="0.3">
      <c r="A774"/>
      <c r="J774"/>
      <c r="AA774"/>
      <c r="AB774"/>
      <c r="AC774"/>
      <c r="AD774"/>
      <c r="AE774"/>
      <c r="AF774"/>
      <c r="AG774"/>
      <c r="AH774"/>
      <c r="AZ774" s="2"/>
      <c r="BA774" s="3"/>
      <c r="BB774" s="3"/>
      <c r="BC774" s="3"/>
      <c r="BD774" s="3"/>
    </row>
    <row r="775" spans="1:56" x14ac:dyDescent="0.3">
      <c r="A775"/>
      <c r="J775"/>
      <c r="AA775"/>
      <c r="AB775"/>
      <c r="AC775"/>
      <c r="AD775"/>
      <c r="AE775"/>
      <c r="AF775"/>
      <c r="AG775"/>
      <c r="AH775"/>
      <c r="AZ775" s="2"/>
      <c r="BA775" s="3"/>
      <c r="BB775" s="3"/>
      <c r="BC775" s="3"/>
      <c r="BD775" s="3"/>
    </row>
    <row r="776" spans="1:56" x14ac:dyDescent="0.3">
      <c r="A776"/>
      <c r="J776"/>
      <c r="AA776"/>
      <c r="AB776"/>
      <c r="AC776"/>
      <c r="AD776"/>
      <c r="AE776"/>
      <c r="AF776"/>
      <c r="AG776"/>
      <c r="AH776"/>
      <c r="AZ776" s="2"/>
      <c r="BA776" s="3"/>
      <c r="BB776" s="3"/>
      <c r="BC776" s="3"/>
      <c r="BD776" s="3"/>
    </row>
    <row r="777" spans="1:56" x14ac:dyDescent="0.3">
      <c r="A777"/>
      <c r="J777"/>
      <c r="AA777"/>
      <c r="AB777"/>
      <c r="AC777"/>
      <c r="AD777"/>
      <c r="AE777"/>
      <c r="AF777"/>
      <c r="AG777"/>
      <c r="AH777"/>
      <c r="AZ777" s="2"/>
      <c r="BA777" s="3"/>
      <c r="BB777" s="3"/>
      <c r="BC777" s="3"/>
      <c r="BD777" s="3"/>
    </row>
    <row r="778" spans="1:56" x14ac:dyDescent="0.3">
      <c r="A778"/>
      <c r="J778"/>
      <c r="AA778"/>
      <c r="AB778"/>
      <c r="AC778"/>
      <c r="AD778"/>
      <c r="AE778"/>
      <c r="AF778"/>
      <c r="AG778"/>
      <c r="AH778"/>
      <c r="AZ778" s="2"/>
      <c r="BA778" s="3"/>
      <c r="BB778" s="3"/>
      <c r="BC778" s="3"/>
      <c r="BD778" s="3"/>
    </row>
    <row r="779" spans="1:56" x14ac:dyDescent="0.3">
      <c r="A779"/>
      <c r="J779"/>
      <c r="AA779"/>
      <c r="AB779"/>
      <c r="AC779"/>
      <c r="AD779"/>
      <c r="AE779"/>
      <c r="AF779"/>
      <c r="AG779"/>
      <c r="AH779"/>
      <c r="AZ779" s="2"/>
      <c r="BA779" s="3"/>
      <c r="BB779" s="3"/>
      <c r="BC779" s="3"/>
      <c r="BD779" s="3"/>
    </row>
    <row r="780" spans="1:56" x14ac:dyDescent="0.3">
      <c r="A780"/>
      <c r="J780"/>
      <c r="AA780"/>
      <c r="AB780"/>
      <c r="AC780"/>
      <c r="AD780"/>
      <c r="AE780"/>
      <c r="AF780"/>
      <c r="AG780"/>
      <c r="AH780"/>
      <c r="AZ780" s="2"/>
      <c r="BA780" s="3"/>
      <c r="BB780" s="3"/>
      <c r="BC780" s="3"/>
      <c r="BD780" s="3"/>
    </row>
    <row r="781" spans="1:56" x14ac:dyDescent="0.3">
      <c r="A781"/>
      <c r="J781"/>
      <c r="AA781"/>
      <c r="AB781"/>
      <c r="AC781"/>
      <c r="AD781"/>
      <c r="AE781"/>
      <c r="AF781"/>
      <c r="AG781"/>
      <c r="AH781"/>
      <c r="AZ781" s="2"/>
      <c r="BA781" s="3"/>
      <c r="BB781" s="3"/>
      <c r="BC781" s="3"/>
      <c r="BD781" s="3"/>
    </row>
    <row r="782" spans="1:56" x14ac:dyDescent="0.3">
      <c r="A782"/>
      <c r="J782"/>
      <c r="AA782"/>
      <c r="AB782"/>
      <c r="AC782"/>
      <c r="AD782"/>
      <c r="AE782"/>
      <c r="AF782"/>
      <c r="AG782"/>
      <c r="AH782"/>
      <c r="AZ782" s="2"/>
      <c r="BA782" s="3"/>
      <c r="BB782" s="3"/>
      <c r="BC782" s="3"/>
      <c r="BD782" s="3"/>
    </row>
    <row r="783" spans="1:56" x14ac:dyDescent="0.3">
      <c r="A783"/>
      <c r="J783"/>
      <c r="AA783"/>
      <c r="AB783"/>
      <c r="AC783"/>
      <c r="AD783"/>
      <c r="AE783"/>
      <c r="AF783"/>
      <c r="AG783"/>
      <c r="AH783"/>
      <c r="AZ783" s="2"/>
      <c r="BA783" s="3"/>
      <c r="BB783" s="3"/>
      <c r="BC783" s="3"/>
      <c r="BD783" s="3"/>
    </row>
    <row r="784" spans="1:56" x14ac:dyDescent="0.3">
      <c r="A784"/>
      <c r="J784"/>
      <c r="AA784"/>
      <c r="AB784"/>
      <c r="AC784"/>
      <c r="AD784"/>
      <c r="AE784"/>
      <c r="AF784"/>
      <c r="AG784"/>
      <c r="AH784"/>
      <c r="AZ784" s="2"/>
      <c r="BA784" s="3"/>
      <c r="BB784" s="3"/>
      <c r="BC784" s="3"/>
      <c r="BD784" s="3"/>
    </row>
    <row r="785" spans="1:56" x14ac:dyDescent="0.3">
      <c r="A785"/>
      <c r="J785"/>
      <c r="AA785"/>
      <c r="AB785"/>
      <c r="AC785"/>
      <c r="AD785"/>
      <c r="AE785"/>
      <c r="AF785"/>
      <c r="AG785"/>
      <c r="AH785"/>
      <c r="AZ785" s="2"/>
      <c r="BA785" s="3"/>
      <c r="BB785" s="3"/>
      <c r="BC785" s="3"/>
      <c r="BD785" s="3"/>
    </row>
    <row r="786" spans="1:56" x14ac:dyDescent="0.3">
      <c r="A786"/>
      <c r="J786"/>
      <c r="AA786"/>
      <c r="AB786"/>
      <c r="AC786"/>
      <c r="AD786"/>
      <c r="AE786"/>
      <c r="AF786"/>
      <c r="AG786"/>
      <c r="AH786"/>
      <c r="AZ786" s="2"/>
      <c r="BA786" s="3"/>
      <c r="BB786" s="3"/>
      <c r="BC786" s="3"/>
      <c r="BD786" s="3"/>
    </row>
    <row r="787" spans="1:56" x14ac:dyDescent="0.3">
      <c r="A787"/>
      <c r="J787"/>
      <c r="AA787"/>
      <c r="AB787"/>
      <c r="AC787"/>
      <c r="AD787"/>
      <c r="AE787"/>
      <c r="AF787"/>
      <c r="AG787"/>
      <c r="AH787"/>
      <c r="AZ787" s="2"/>
      <c r="BA787" s="3"/>
      <c r="BB787" s="3"/>
      <c r="BC787" s="3"/>
      <c r="BD787" s="3"/>
    </row>
    <row r="788" spans="1:56" x14ac:dyDescent="0.3">
      <c r="A788"/>
      <c r="J788"/>
      <c r="AA788"/>
      <c r="AB788"/>
      <c r="AC788"/>
      <c r="AD788"/>
      <c r="AE788"/>
      <c r="AF788"/>
      <c r="AG788"/>
      <c r="AH788"/>
      <c r="AZ788" s="2"/>
      <c r="BA788" s="3"/>
      <c r="BB788" s="3"/>
      <c r="BC788" s="3"/>
      <c r="BD788" s="3"/>
    </row>
    <row r="789" spans="1:56" x14ac:dyDescent="0.3">
      <c r="A789"/>
      <c r="J789"/>
      <c r="AA789"/>
      <c r="AB789"/>
      <c r="AC789"/>
      <c r="AD789"/>
      <c r="AE789"/>
      <c r="AF789"/>
      <c r="AG789"/>
      <c r="AH789"/>
      <c r="AZ789" s="2"/>
      <c r="BA789" s="3"/>
      <c r="BB789" s="3"/>
      <c r="BC789" s="3"/>
      <c r="BD789" s="3"/>
    </row>
    <row r="790" spans="1:56" x14ac:dyDescent="0.3">
      <c r="A790"/>
      <c r="J790"/>
      <c r="AA790"/>
      <c r="AB790"/>
      <c r="AC790"/>
      <c r="AD790"/>
      <c r="AE790"/>
      <c r="AF790"/>
      <c r="AG790"/>
      <c r="AH790"/>
      <c r="AZ790" s="2"/>
      <c r="BA790" s="3"/>
      <c r="BB790" s="3"/>
      <c r="BC790" s="3"/>
      <c r="BD790" s="3"/>
    </row>
    <row r="791" spans="1:56" x14ac:dyDescent="0.3">
      <c r="A791"/>
      <c r="J791"/>
      <c r="AA791"/>
      <c r="AB791"/>
      <c r="AC791"/>
      <c r="AD791"/>
      <c r="AE791"/>
      <c r="AF791"/>
      <c r="AG791"/>
      <c r="AH791"/>
      <c r="AZ791" s="2"/>
      <c r="BA791" s="3"/>
      <c r="BB791" s="3"/>
      <c r="BC791" s="3"/>
      <c r="BD791" s="3"/>
    </row>
    <row r="792" spans="1:56" x14ac:dyDescent="0.3">
      <c r="A792"/>
      <c r="J792"/>
      <c r="AA792"/>
      <c r="AB792"/>
      <c r="AC792"/>
      <c r="AD792"/>
      <c r="AE792"/>
      <c r="AF792"/>
      <c r="AG792"/>
      <c r="AH792"/>
      <c r="AZ792" s="2"/>
      <c r="BA792" s="3"/>
      <c r="BB792" s="3"/>
      <c r="BC792" s="3"/>
      <c r="BD792" s="3"/>
    </row>
    <row r="793" spans="1:56" x14ac:dyDescent="0.3">
      <c r="A793"/>
      <c r="J793"/>
      <c r="AA793"/>
      <c r="AB793"/>
      <c r="AC793"/>
      <c r="AD793"/>
      <c r="AE793"/>
      <c r="AF793"/>
      <c r="AG793"/>
      <c r="AH793"/>
      <c r="AZ793" s="2"/>
      <c r="BA793" s="3"/>
      <c r="BB793" s="3"/>
      <c r="BC793" s="3"/>
      <c r="BD793" s="3"/>
    </row>
    <row r="794" spans="1:56" x14ac:dyDescent="0.3">
      <c r="A794"/>
      <c r="J794"/>
      <c r="AA794"/>
      <c r="AB794"/>
      <c r="AC794"/>
      <c r="AD794"/>
      <c r="AE794"/>
      <c r="AF794"/>
      <c r="AG794"/>
      <c r="AH794"/>
      <c r="AZ794" s="2"/>
      <c r="BA794" s="3"/>
      <c r="BB794" s="3"/>
      <c r="BC794" s="3"/>
      <c r="BD794" s="3"/>
    </row>
    <row r="795" spans="1:56" x14ac:dyDescent="0.3">
      <c r="A795"/>
      <c r="J795"/>
      <c r="AA795"/>
      <c r="AB795"/>
      <c r="AC795"/>
      <c r="AD795"/>
      <c r="AE795"/>
      <c r="AF795"/>
      <c r="AG795"/>
      <c r="AH795"/>
      <c r="AZ795" s="2"/>
      <c r="BA795" s="3"/>
      <c r="BB795" s="3"/>
      <c r="BC795" s="3"/>
      <c r="BD795" s="3"/>
    </row>
    <row r="796" spans="1:56" x14ac:dyDescent="0.3">
      <c r="A796"/>
      <c r="J796"/>
      <c r="AA796"/>
      <c r="AB796"/>
      <c r="AC796"/>
      <c r="AD796"/>
      <c r="AE796"/>
      <c r="AF796"/>
      <c r="AG796"/>
      <c r="AH796"/>
      <c r="AZ796" s="2"/>
      <c r="BA796" s="3"/>
      <c r="BB796" s="3"/>
      <c r="BC796" s="3"/>
      <c r="BD796" s="3"/>
    </row>
    <row r="797" spans="1:56" x14ac:dyDescent="0.3">
      <c r="A797"/>
      <c r="J797"/>
      <c r="AA797"/>
      <c r="AB797"/>
      <c r="AC797"/>
      <c r="AD797"/>
      <c r="AE797"/>
      <c r="AF797"/>
      <c r="AG797"/>
      <c r="AH797"/>
      <c r="AZ797" s="2"/>
      <c r="BA797" s="3"/>
      <c r="BB797" s="3"/>
      <c r="BC797" s="3"/>
      <c r="BD797" s="3"/>
    </row>
    <row r="798" spans="1:56" x14ac:dyDescent="0.3">
      <c r="A798"/>
      <c r="J798"/>
      <c r="AA798"/>
      <c r="AB798"/>
      <c r="AC798"/>
      <c r="AD798"/>
      <c r="AE798"/>
      <c r="AF798"/>
      <c r="AG798"/>
      <c r="AH798"/>
      <c r="AZ798" s="2"/>
      <c r="BA798" s="3"/>
      <c r="BB798" s="3"/>
      <c r="BC798" s="3"/>
      <c r="BD798" s="3"/>
    </row>
    <row r="799" spans="1:56" x14ac:dyDescent="0.3">
      <c r="A799"/>
      <c r="J799"/>
      <c r="AA799"/>
      <c r="AB799"/>
      <c r="AC799"/>
      <c r="AD799"/>
      <c r="AE799"/>
      <c r="AF799"/>
      <c r="AG799"/>
      <c r="AH799"/>
      <c r="AZ799" s="2"/>
      <c r="BA799" s="3"/>
      <c r="BB799" s="3"/>
      <c r="BC799" s="3"/>
      <c r="BD799" s="3"/>
    </row>
    <row r="800" spans="1:56" x14ac:dyDescent="0.3">
      <c r="A800"/>
      <c r="J800"/>
      <c r="AA800"/>
      <c r="AB800"/>
      <c r="AC800"/>
      <c r="AD800"/>
      <c r="AE800"/>
      <c r="AF800"/>
      <c r="AG800"/>
      <c r="AH800"/>
      <c r="AZ800" s="2"/>
      <c r="BA800" s="3"/>
      <c r="BB800" s="3"/>
      <c r="BC800" s="3"/>
      <c r="BD800" s="3"/>
    </row>
    <row r="801" spans="1:56" x14ac:dyDescent="0.3">
      <c r="A801"/>
      <c r="J801"/>
      <c r="AA801"/>
      <c r="AB801"/>
      <c r="AC801"/>
      <c r="AD801"/>
      <c r="AE801"/>
      <c r="AF801"/>
      <c r="AG801"/>
      <c r="AH801"/>
      <c r="AZ801" s="2"/>
      <c r="BA801" s="3"/>
      <c r="BB801" s="3"/>
      <c r="BC801" s="3"/>
      <c r="BD801" s="3"/>
    </row>
    <row r="802" spans="1:56" x14ac:dyDescent="0.3">
      <c r="A802"/>
      <c r="J802"/>
      <c r="AA802"/>
      <c r="AB802"/>
      <c r="AC802"/>
      <c r="AD802"/>
      <c r="AE802"/>
      <c r="AF802"/>
      <c r="AG802"/>
      <c r="AH802"/>
      <c r="AZ802" s="2"/>
      <c r="BA802" s="3"/>
      <c r="BB802" s="3"/>
      <c r="BC802" s="3"/>
      <c r="BD802" s="3"/>
    </row>
    <row r="803" spans="1:56" x14ac:dyDescent="0.3">
      <c r="A803"/>
      <c r="J803"/>
      <c r="AA803"/>
      <c r="AB803"/>
      <c r="AC803"/>
      <c r="AD803"/>
      <c r="AE803"/>
      <c r="AF803"/>
      <c r="AG803"/>
      <c r="AH803"/>
      <c r="AZ803" s="2"/>
      <c r="BA803" s="3"/>
      <c r="BB803" s="3"/>
      <c r="BC803" s="3"/>
      <c r="BD803" s="3"/>
    </row>
    <row r="804" spans="1:56" x14ac:dyDescent="0.3">
      <c r="A804"/>
      <c r="J804"/>
      <c r="AA804"/>
      <c r="AB804"/>
      <c r="AC804"/>
      <c r="AD804"/>
      <c r="AE804"/>
      <c r="AF804"/>
      <c r="AG804"/>
      <c r="AH804"/>
      <c r="AZ804" s="2"/>
      <c r="BA804" s="3"/>
      <c r="BB804" s="3"/>
      <c r="BC804" s="3"/>
      <c r="BD804" s="3"/>
    </row>
    <row r="805" spans="1:56" x14ac:dyDescent="0.3">
      <c r="A805"/>
      <c r="J805"/>
      <c r="AA805"/>
      <c r="AB805"/>
      <c r="AC805"/>
      <c r="AD805"/>
      <c r="AE805"/>
      <c r="AF805"/>
      <c r="AG805"/>
      <c r="AH805"/>
      <c r="AZ805" s="2"/>
      <c r="BA805" s="3"/>
      <c r="BB805" s="3"/>
      <c r="BC805" s="3"/>
      <c r="BD805" s="3"/>
    </row>
    <row r="806" spans="1:56" x14ac:dyDescent="0.3">
      <c r="A806"/>
      <c r="J806"/>
      <c r="AA806"/>
      <c r="AB806"/>
      <c r="AC806"/>
      <c r="AD806"/>
      <c r="AE806"/>
      <c r="AF806"/>
      <c r="AG806"/>
      <c r="AH806"/>
      <c r="AZ806" s="2"/>
      <c r="BA806" s="3"/>
      <c r="BB806" s="3"/>
      <c r="BC806" s="3"/>
      <c r="BD806" s="3"/>
    </row>
    <row r="807" spans="1:56" x14ac:dyDescent="0.3">
      <c r="A807"/>
      <c r="J807"/>
      <c r="AA807"/>
      <c r="AB807"/>
      <c r="AC807"/>
      <c r="AD807"/>
      <c r="AE807"/>
      <c r="AF807"/>
      <c r="AG807"/>
      <c r="AH807"/>
      <c r="AZ807" s="2"/>
      <c r="BA807" s="3"/>
      <c r="BB807" s="3"/>
      <c r="BC807" s="3"/>
      <c r="BD807" s="3"/>
    </row>
    <row r="808" spans="1:56" x14ac:dyDescent="0.3">
      <c r="A808"/>
      <c r="J808"/>
      <c r="AA808"/>
      <c r="AB808"/>
      <c r="AC808"/>
      <c r="AD808"/>
      <c r="AE808"/>
      <c r="AF808"/>
      <c r="AG808"/>
      <c r="AH808"/>
      <c r="AZ808" s="2"/>
      <c r="BA808" s="3"/>
      <c r="BB808" s="3"/>
      <c r="BC808" s="3"/>
      <c r="BD808" s="3"/>
    </row>
    <row r="809" spans="1:56" x14ac:dyDescent="0.3">
      <c r="A809"/>
      <c r="J809"/>
      <c r="AA809"/>
      <c r="AB809"/>
      <c r="AC809"/>
      <c r="AD809"/>
      <c r="AE809"/>
      <c r="AF809"/>
      <c r="AG809"/>
      <c r="AH809"/>
      <c r="AZ809" s="2"/>
      <c r="BA809" s="3"/>
      <c r="BB809" s="3"/>
      <c r="BC809" s="3"/>
      <c r="BD809" s="3"/>
    </row>
    <row r="810" spans="1:56" x14ac:dyDescent="0.3">
      <c r="A810"/>
      <c r="J810"/>
      <c r="AA810"/>
      <c r="AB810"/>
      <c r="AC810"/>
      <c r="AD810"/>
      <c r="AE810"/>
      <c r="AF810"/>
      <c r="AG810"/>
      <c r="AH810"/>
      <c r="AZ810" s="2"/>
      <c r="BA810" s="3"/>
      <c r="BB810" s="3"/>
      <c r="BC810" s="3"/>
      <c r="BD810" s="3"/>
    </row>
    <row r="811" spans="1:56" x14ac:dyDescent="0.3">
      <c r="A811"/>
      <c r="J811"/>
      <c r="AA811"/>
      <c r="AB811"/>
      <c r="AC811"/>
      <c r="AD811"/>
      <c r="AE811"/>
      <c r="AF811"/>
      <c r="AG811"/>
      <c r="AH811"/>
      <c r="AZ811" s="2"/>
      <c r="BA811" s="3"/>
      <c r="BB811" s="3"/>
      <c r="BC811" s="3"/>
      <c r="BD811" s="3"/>
    </row>
    <row r="812" spans="1:56" x14ac:dyDescent="0.3">
      <c r="A812"/>
      <c r="J812"/>
      <c r="AA812"/>
      <c r="AB812"/>
      <c r="AC812"/>
      <c r="AD812"/>
      <c r="AE812"/>
      <c r="AF812"/>
      <c r="AG812"/>
      <c r="AH812"/>
      <c r="AZ812" s="2"/>
      <c r="BA812" s="3"/>
      <c r="BB812" s="3"/>
      <c r="BC812" s="3"/>
      <c r="BD812" s="3"/>
    </row>
    <row r="813" spans="1:56" x14ac:dyDescent="0.3">
      <c r="A813"/>
      <c r="J813"/>
      <c r="AA813"/>
      <c r="AB813"/>
      <c r="AC813"/>
      <c r="AD813"/>
      <c r="AE813"/>
      <c r="AF813"/>
      <c r="AG813"/>
      <c r="AH813"/>
      <c r="AZ813" s="2"/>
      <c r="BA813" s="3"/>
      <c r="BB813" s="3"/>
      <c r="BC813" s="3"/>
      <c r="BD813" s="3"/>
    </row>
    <row r="814" spans="1:56" x14ac:dyDescent="0.3">
      <c r="A814"/>
      <c r="J814"/>
      <c r="AA814"/>
      <c r="AB814"/>
      <c r="AC814"/>
      <c r="AD814"/>
      <c r="AE814"/>
      <c r="AF814"/>
      <c r="AG814"/>
      <c r="AH814"/>
      <c r="AZ814" s="2"/>
      <c r="BA814" s="3"/>
      <c r="BB814" s="3"/>
      <c r="BC814" s="3"/>
      <c r="BD814" s="3"/>
    </row>
    <row r="815" spans="1:56" x14ac:dyDescent="0.3">
      <c r="A815"/>
      <c r="J815"/>
      <c r="AA815"/>
      <c r="AB815"/>
      <c r="AC815"/>
      <c r="AD815"/>
      <c r="AE815"/>
      <c r="AF815"/>
      <c r="AG815"/>
      <c r="AH815"/>
      <c r="AZ815" s="2"/>
      <c r="BA815" s="3"/>
      <c r="BB815" s="3"/>
      <c r="BC815" s="3"/>
      <c r="BD815" s="3"/>
    </row>
    <row r="816" spans="1:56" x14ac:dyDescent="0.3">
      <c r="A816"/>
      <c r="J816"/>
      <c r="AA816"/>
      <c r="AB816"/>
      <c r="AC816"/>
      <c r="AD816"/>
      <c r="AE816"/>
      <c r="AF816"/>
      <c r="AG816"/>
      <c r="AH816"/>
      <c r="AZ816" s="2"/>
      <c r="BA816" s="3"/>
      <c r="BB816" s="3"/>
      <c r="BC816" s="3"/>
      <c r="BD816" s="3"/>
    </row>
    <row r="817" spans="1:56" x14ac:dyDescent="0.3">
      <c r="A817"/>
      <c r="J817"/>
      <c r="AA817"/>
      <c r="AB817"/>
      <c r="AC817"/>
      <c r="AD817"/>
      <c r="AE817"/>
      <c r="AF817"/>
      <c r="AG817"/>
      <c r="AH817"/>
      <c r="AZ817" s="2"/>
      <c r="BA817" s="3"/>
      <c r="BB817" s="3"/>
      <c r="BC817" s="3"/>
      <c r="BD817" s="3"/>
    </row>
    <row r="818" spans="1:56" x14ac:dyDescent="0.3">
      <c r="A818"/>
      <c r="J818"/>
      <c r="AA818"/>
      <c r="AB818"/>
      <c r="AC818"/>
      <c r="AD818"/>
      <c r="AE818"/>
      <c r="AF818"/>
      <c r="AG818"/>
      <c r="AH818"/>
      <c r="AZ818" s="2"/>
      <c r="BA818" s="3"/>
      <c r="BB818" s="3"/>
      <c r="BC818" s="3"/>
      <c r="BD818" s="3"/>
    </row>
    <row r="819" spans="1:56" x14ac:dyDescent="0.3">
      <c r="A819"/>
      <c r="J819"/>
      <c r="AA819"/>
      <c r="AB819"/>
      <c r="AC819"/>
      <c r="AD819"/>
      <c r="AE819"/>
      <c r="AF819"/>
      <c r="AG819"/>
      <c r="AH819"/>
      <c r="AZ819" s="2"/>
      <c r="BA819" s="3"/>
      <c r="BB819" s="3"/>
      <c r="BC819" s="3"/>
      <c r="BD819" s="3"/>
    </row>
    <row r="820" spans="1:56" x14ac:dyDescent="0.3">
      <c r="A820"/>
      <c r="J820"/>
      <c r="AA820"/>
      <c r="AB820"/>
      <c r="AC820"/>
      <c r="AD820"/>
      <c r="AE820"/>
      <c r="AF820"/>
      <c r="AG820"/>
      <c r="AH820"/>
      <c r="AZ820" s="2"/>
      <c r="BA820" s="3"/>
      <c r="BB820" s="3"/>
      <c r="BC820" s="3"/>
      <c r="BD820" s="3"/>
    </row>
    <row r="821" spans="1:56" x14ac:dyDescent="0.3">
      <c r="A821"/>
      <c r="J821"/>
      <c r="AA821"/>
      <c r="AB821"/>
      <c r="AC821"/>
      <c r="AD821"/>
      <c r="AE821"/>
      <c r="AF821"/>
      <c r="AG821"/>
      <c r="AH821"/>
      <c r="AZ821" s="2"/>
      <c r="BA821" s="3"/>
      <c r="BB821" s="3"/>
      <c r="BC821" s="3"/>
      <c r="BD821" s="3"/>
    </row>
    <row r="822" spans="1:56" x14ac:dyDescent="0.3">
      <c r="A822"/>
      <c r="J822"/>
      <c r="AA822"/>
      <c r="AB822"/>
      <c r="AC822"/>
      <c r="AD822"/>
      <c r="AE822"/>
      <c r="AF822"/>
      <c r="AG822"/>
      <c r="AH822"/>
      <c r="AZ822" s="2"/>
      <c r="BA822" s="3"/>
      <c r="BB822" s="3"/>
      <c r="BC822" s="3"/>
      <c r="BD822" s="3"/>
    </row>
    <row r="823" spans="1:56" x14ac:dyDescent="0.3">
      <c r="A823"/>
      <c r="J823"/>
      <c r="AA823"/>
      <c r="AB823"/>
      <c r="AC823"/>
      <c r="AD823"/>
      <c r="AE823"/>
      <c r="AF823"/>
      <c r="AG823"/>
      <c r="AH823"/>
      <c r="AZ823" s="2"/>
      <c r="BA823" s="3"/>
      <c r="BB823" s="3"/>
      <c r="BC823" s="3"/>
      <c r="BD823" s="3"/>
    </row>
    <row r="824" spans="1:56" x14ac:dyDescent="0.3">
      <c r="A824"/>
      <c r="J824"/>
      <c r="AA824"/>
      <c r="AB824"/>
      <c r="AC824"/>
      <c r="AD824"/>
      <c r="AE824"/>
      <c r="AF824"/>
      <c r="AG824"/>
      <c r="AH824"/>
      <c r="AZ824" s="2"/>
      <c r="BA824" s="3"/>
      <c r="BB824" s="3"/>
      <c r="BC824" s="3"/>
      <c r="BD824" s="3"/>
    </row>
    <row r="825" spans="1:56" x14ac:dyDescent="0.3">
      <c r="A825"/>
      <c r="J825"/>
      <c r="AA825"/>
      <c r="AB825"/>
      <c r="AC825"/>
      <c r="AD825"/>
      <c r="AE825"/>
      <c r="AF825"/>
      <c r="AG825"/>
      <c r="AH825"/>
      <c r="AZ825" s="2"/>
      <c r="BA825" s="3"/>
      <c r="BB825" s="3"/>
      <c r="BC825" s="3"/>
      <c r="BD825" s="3"/>
    </row>
    <row r="826" spans="1:56" x14ac:dyDescent="0.3">
      <c r="A826"/>
      <c r="J826"/>
      <c r="AA826"/>
      <c r="AB826"/>
      <c r="AC826"/>
      <c r="AD826"/>
      <c r="AE826"/>
      <c r="AF826"/>
      <c r="AG826"/>
      <c r="AH826"/>
      <c r="AZ826" s="2"/>
      <c r="BA826" s="3"/>
      <c r="BB826" s="3"/>
      <c r="BC826" s="3"/>
      <c r="BD826" s="3"/>
    </row>
    <row r="827" spans="1:56" x14ac:dyDescent="0.3">
      <c r="A827"/>
      <c r="J827"/>
      <c r="AA827"/>
      <c r="AB827"/>
      <c r="AC827"/>
      <c r="AD827"/>
      <c r="AE827"/>
      <c r="AF827"/>
      <c r="AG827"/>
      <c r="AH827"/>
      <c r="AZ827" s="2"/>
      <c r="BA827" s="3"/>
      <c r="BB827" s="3"/>
      <c r="BC827" s="3"/>
      <c r="BD827" s="3"/>
    </row>
    <row r="828" spans="1:56" x14ac:dyDescent="0.3">
      <c r="A828"/>
      <c r="J828"/>
      <c r="AA828"/>
      <c r="AB828"/>
      <c r="AC828"/>
      <c r="AD828"/>
      <c r="AE828"/>
      <c r="AF828"/>
      <c r="AG828"/>
      <c r="AH828"/>
      <c r="AZ828" s="2"/>
      <c r="BA828" s="3"/>
      <c r="BB828" s="3"/>
      <c r="BC828" s="3"/>
      <c r="BD828" s="3"/>
    </row>
    <row r="829" spans="1:56" x14ac:dyDescent="0.3">
      <c r="A829"/>
      <c r="J829"/>
      <c r="AA829"/>
      <c r="AB829"/>
      <c r="AC829"/>
      <c r="AD829"/>
      <c r="AE829"/>
      <c r="AF829"/>
      <c r="AG829"/>
      <c r="AH829"/>
      <c r="AZ829" s="2"/>
      <c r="BA829" s="3"/>
      <c r="BB829" s="3"/>
      <c r="BC829" s="3"/>
      <c r="BD829" s="3"/>
    </row>
    <row r="830" spans="1:56" x14ac:dyDescent="0.3">
      <c r="A830"/>
      <c r="J830"/>
      <c r="AA830"/>
      <c r="AB830"/>
      <c r="AC830"/>
      <c r="AD830"/>
      <c r="AE830"/>
      <c r="AF830"/>
      <c r="AG830"/>
      <c r="AH830"/>
      <c r="AZ830" s="2"/>
      <c r="BA830" s="3"/>
      <c r="BB830" s="3"/>
      <c r="BC830" s="3"/>
      <c r="BD830" s="3"/>
    </row>
    <row r="831" spans="1:56" x14ac:dyDescent="0.3">
      <c r="A831"/>
      <c r="J831"/>
      <c r="AA831"/>
      <c r="AB831"/>
      <c r="AC831"/>
      <c r="AD831"/>
      <c r="AE831"/>
      <c r="AF831"/>
      <c r="AG831"/>
      <c r="AH831"/>
      <c r="AZ831" s="2"/>
      <c r="BA831" s="3"/>
      <c r="BB831" s="3"/>
      <c r="BC831" s="3"/>
      <c r="BD831" s="3"/>
    </row>
    <row r="832" spans="1:56" x14ac:dyDescent="0.3">
      <c r="A832"/>
      <c r="J832"/>
      <c r="AA832"/>
      <c r="AB832"/>
      <c r="AC832"/>
      <c r="AD832"/>
      <c r="AE832"/>
      <c r="AF832"/>
      <c r="AG832"/>
      <c r="AH832"/>
      <c r="AZ832" s="2"/>
      <c r="BA832" s="3"/>
      <c r="BB832" s="3"/>
      <c r="BC832" s="3"/>
      <c r="BD832" s="3"/>
    </row>
    <row r="833" spans="1:56" x14ac:dyDescent="0.3">
      <c r="A833"/>
      <c r="J833"/>
      <c r="AA833"/>
      <c r="AB833"/>
      <c r="AC833"/>
      <c r="AD833"/>
      <c r="AE833"/>
      <c r="AF833"/>
      <c r="AG833"/>
      <c r="AH833"/>
      <c r="AZ833" s="2"/>
      <c r="BA833" s="3"/>
      <c r="BB833" s="3"/>
      <c r="BC833" s="3"/>
      <c r="BD833" s="3"/>
    </row>
    <row r="834" spans="1:56" x14ac:dyDescent="0.3">
      <c r="A834"/>
      <c r="J834"/>
      <c r="AA834"/>
      <c r="AB834"/>
      <c r="AC834"/>
      <c r="AD834"/>
      <c r="AE834"/>
      <c r="AF834"/>
      <c r="AG834"/>
      <c r="AH834"/>
      <c r="AZ834" s="2"/>
      <c r="BA834" s="3"/>
      <c r="BB834" s="3"/>
      <c r="BC834" s="3"/>
      <c r="BD834" s="3"/>
    </row>
    <row r="835" spans="1:56" x14ac:dyDescent="0.3">
      <c r="A835"/>
      <c r="J835"/>
      <c r="AA835"/>
      <c r="AB835"/>
      <c r="AC835"/>
      <c r="AD835"/>
      <c r="AE835"/>
      <c r="AF835"/>
      <c r="AG835"/>
      <c r="AH835"/>
      <c r="AZ835" s="2"/>
      <c r="BA835" s="3"/>
      <c r="BB835" s="3"/>
      <c r="BC835" s="3"/>
      <c r="BD835" s="3"/>
    </row>
    <row r="836" spans="1:56" x14ac:dyDescent="0.3">
      <c r="A836"/>
      <c r="J836"/>
      <c r="AA836"/>
      <c r="AB836"/>
      <c r="AC836"/>
      <c r="AD836"/>
      <c r="AE836"/>
      <c r="AF836"/>
      <c r="AG836"/>
      <c r="AH836"/>
      <c r="AZ836" s="2"/>
      <c r="BA836" s="3"/>
      <c r="BB836" s="3"/>
      <c r="BC836" s="3"/>
      <c r="BD836" s="3"/>
    </row>
    <row r="837" spans="1:56" x14ac:dyDescent="0.3">
      <c r="A837"/>
      <c r="J837"/>
      <c r="AA837"/>
      <c r="AB837"/>
      <c r="AC837"/>
      <c r="AD837"/>
      <c r="AE837"/>
      <c r="AF837"/>
      <c r="AG837"/>
      <c r="AH837"/>
      <c r="AZ837" s="2"/>
      <c r="BA837" s="3"/>
      <c r="BB837" s="3"/>
      <c r="BC837" s="3"/>
      <c r="BD837" s="3"/>
    </row>
    <row r="838" spans="1:56" x14ac:dyDescent="0.3">
      <c r="A838"/>
      <c r="J838"/>
      <c r="AA838"/>
      <c r="AB838"/>
      <c r="AC838"/>
      <c r="AD838"/>
      <c r="AE838"/>
      <c r="AF838"/>
      <c r="AG838"/>
      <c r="AH838"/>
      <c r="AZ838" s="2"/>
      <c r="BA838" s="3"/>
      <c r="BB838" s="3"/>
      <c r="BC838" s="3"/>
      <c r="BD838" s="3"/>
    </row>
    <row r="839" spans="1:56" x14ac:dyDescent="0.3">
      <c r="A839"/>
      <c r="J839"/>
      <c r="AA839"/>
      <c r="AB839"/>
      <c r="AC839"/>
      <c r="AD839"/>
      <c r="AE839"/>
      <c r="AF839"/>
      <c r="AG839"/>
      <c r="AH839"/>
      <c r="AZ839" s="2"/>
      <c r="BA839" s="3"/>
      <c r="BB839" s="3"/>
      <c r="BC839" s="3"/>
      <c r="BD839" s="3"/>
    </row>
    <row r="840" spans="1:56" x14ac:dyDescent="0.3">
      <c r="A840"/>
      <c r="J840"/>
      <c r="AA840"/>
      <c r="AB840"/>
      <c r="AC840"/>
      <c r="AD840"/>
      <c r="AE840"/>
      <c r="AF840"/>
      <c r="AG840"/>
      <c r="AH840"/>
      <c r="AZ840" s="2"/>
      <c r="BA840" s="3"/>
      <c r="BB840" s="3"/>
      <c r="BC840" s="3"/>
      <c r="BD840" s="3"/>
    </row>
    <row r="841" spans="1:56" x14ac:dyDescent="0.3">
      <c r="A841"/>
      <c r="J841"/>
      <c r="AA841"/>
      <c r="AB841"/>
      <c r="AC841"/>
      <c r="AD841"/>
      <c r="AE841"/>
      <c r="AF841"/>
      <c r="AG841"/>
      <c r="AH841"/>
      <c r="AZ841" s="2"/>
      <c r="BA841" s="3"/>
      <c r="BB841" s="3"/>
      <c r="BC841" s="3"/>
      <c r="BD841" s="3"/>
    </row>
    <row r="842" spans="1:56" x14ac:dyDescent="0.3">
      <c r="A842"/>
      <c r="J842"/>
      <c r="AA842"/>
      <c r="AB842"/>
      <c r="AC842"/>
      <c r="AD842"/>
      <c r="AE842"/>
      <c r="AF842"/>
      <c r="AG842"/>
      <c r="AH842"/>
      <c r="AZ842" s="2"/>
      <c r="BA842" s="3"/>
      <c r="BB842" s="3"/>
      <c r="BC842" s="3"/>
      <c r="BD842" s="3"/>
    </row>
    <row r="843" spans="1:56" x14ac:dyDescent="0.3">
      <c r="A843"/>
      <c r="J843"/>
      <c r="AA843"/>
      <c r="AB843"/>
      <c r="AC843"/>
      <c r="AD843"/>
      <c r="AE843"/>
      <c r="AF843"/>
      <c r="AG843"/>
      <c r="AH843"/>
      <c r="AZ843" s="2"/>
      <c r="BA843" s="3"/>
      <c r="BB843" s="3"/>
      <c r="BC843" s="3"/>
      <c r="BD843" s="3"/>
    </row>
    <row r="844" spans="1:56" x14ac:dyDescent="0.3">
      <c r="A844"/>
      <c r="J844"/>
      <c r="AA844"/>
      <c r="AB844"/>
      <c r="AC844"/>
      <c r="AD844"/>
      <c r="AE844"/>
      <c r="AF844"/>
      <c r="AG844"/>
      <c r="AH844"/>
      <c r="AZ844" s="2"/>
      <c r="BA844" s="3"/>
      <c r="BB844" s="3"/>
      <c r="BC844" s="3"/>
      <c r="BD844" s="3"/>
    </row>
    <row r="845" spans="1:56" x14ac:dyDescent="0.3">
      <c r="A845"/>
      <c r="J845"/>
      <c r="AA845"/>
      <c r="AB845"/>
      <c r="AC845"/>
      <c r="AD845"/>
      <c r="AE845"/>
      <c r="AF845"/>
      <c r="AG845"/>
      <c r="AH845"/>
      <c r="AZ845" s="2"/>
      <c r="BA845" s="3"/>
      <c r="BB845" s="3"/>
      <c r="BC845" s="3"/>
      <c r="BD845" s="3"/>
    </row>
    <row r="846" spans="1:56" x14ac:dyDescent="0.3">
      <c r="A846"/>
      <c r="J846"/>
      <c r="AA846"/>
      <c r="AB846"/>
      <c r="AC846"/>
      <c r="AD846"/>
      <c r="AE846"/>
      <c r="AF846"/>
      <c r="AG846"/>
      <c r="AH846"/>
      <c r="AZ846" s="2"/>
      <c r="BA846" s="3"/>
      <c r="BB846" s="3"/>
      <c r="BC846" s="3"/>
      <c r="BD846" s="3"/>
    </row>
    <row r="847" spans="1:56" x14ac:dyDescent="0.3">
      <c r="A847"/>
      <c r="J847"/>
      <c r="AA847"/>
      <c r="AB847"/>
      <c r="AC847"/>
      <c r="AD847"/>
      <c r="AE847"/>
      <c r="AF847"/>
      <c r="AG847"/>
      <c r="AH847"/>
      <c r="AZ847" s="2"/>
      <c r="BA847" s="3"/>
      <c r="BB847" s="3"/>
      <c r="BC847" s="3"/>
      <c r="BD847" s="3"/>
    </row>
    <row r="848" spans="1:56" x14ac:dyDescent="0.3">
      <c r="A848"/>
      <c r="J848"/>
      <c r="AA848"/>
      <c r="AB848"/>
      <c r="AC848"/>
      <c r="AD848"/>
      <c r="AE848"/>
      <c r="AF848"/>
      <c r="AG848"/>
      <c r="AH848"/>
      <c r="AZ848" s="2"/>
      <c r="BA848" s="3"/>
      <c r="BB848" s="3"/>
      <c r="BC848" s="3"/>
      <c r="BD848" s="3"/>
    </row>
    <row r="849" spans="1:56" x14ac:dyDescent="0.3">
      <c r="A849"/>
      <c r="J849"/>
      <c r="AA849"/>
      <c r="AB849"/>
      <c r="AC849"/>
      <c r="AD849"/>
      <c r="AE849"/>
      <c r="AF849"/>
      <c r="AG849"/>
      <c r="AH849"/>
      <c r="AZ849" s="2"/>
      <c r="BA849" s="3"/>
      <c r="BB849" s="3"/>
      <c r="BC849" s="3"/>
      <c r="BD849" s="3"/>
    </row>
    <row r="850" spans="1:56" x14ac:dyDescent="0.3">
      <c r="A850"/>
      <c r="J850"/>
      <c r="AA850"/>
      <c r="AB850"/>
      <c r="AC850"/>
      <c r="AD850"/>
      <c r="AE850"/>
      <c r="AF850"/>
      <c r="AG850"/>
      <c r="AH850"/>
      <c r="AZ850" s="2"/>
      <c r="BA850" s="3"/>
      <c r="BB850" s="3"/>
      <c r="BC850" s="3"/>
      <c r="BD850" s="3"/>
    </row>
    <row r="851" spans="1:56" x14ac:dyDescent="0.3">
      <c r="A851"/>
      <c r="J851"/>
      <c r="AA851"/>
      <c r="AB851"/>
      <c r="AC851"/>
      <c r="AD851"/>
      <c r="AE851"/>
      <c r="AF851"/>
      <c r="AG851"/>
      <c r="AH851"/>
      <c r="AZ851" s="2"/>
      <c r="BA851" s="3"/>
      <c r="BB851" s="3"/>
      <c r="BC851" s="3"/>
      <c r="BD851" s="3"/>
    </row>
    <row r="852" spans="1:56" x14ac:dyDescent="0.3">
      <c r="A852"/>
      <c r="J852"/>
      <c r="AA852"/>
      <c r="AB852"/>
      <c r="AC852"/>
      <c r="AD852"/>
      <c r="AE852"/>
      <c r="AF852"/>
      <c r="AG852"/>
      <c r="AH852"/>
      <c r="AZ852" s="2"/>
      <c r="BA852" s="3"/>
      <c r="BB852" s="3"/>
      <c r="BC852" s="3"/>
      <c r="BD852" s="3"/>
    </row>
    <row r="853" spans="1:56" x14ac:dyDescent="0.3">
      <c r="A853"/>
      <c r="J853"/>
      <c r="AA853"/>
      <c r="AB853"/>
      <c r="AC853"/>
      <c r="AD853"/>
      <c r="AE853"/>
      <c r="AF853"/>
      <c r="AG853"/>
      <c r="AH853"/>
      <c r="AZ853" s="2"/>
      <c r="BA853" s="3"/>
      <c r="BB853" s="3"/>
      <c r="BC853" s="3"/>
      <c r="BD853" s="3"/>
    </row>
    <row r="854" spans="1:56" x14ac:dyDescent="0.3">
      <c r="A854"/>
      <c r="J854"/>
      <c r="AA854"/>
      <c r="AB854"/>
      <c r="AC854"/>
      <c r="AD854"/>
      <c r="AE854"/>
      <c r="AF854"/>
      <c r="AG854"/>
      <c r="AH854"/>
      <c r="AZ854" s="2"/>
      <c r="BA854" s="3"/>
      <c r="BB854" s="3"/>
      <c r="BC854" s="3"/>
      <c r="BD854" s="3"/>
    </row>
    <row r="855" spans="1:56" x14ac:dyDescent="0.3">
      <c r="A855"/>
      <c r="J855"/>
      <c r="AA855"/>
      <c r="AB855"/>
      <c r="AC855"/>
      <c r="AD855"/>
      <c r="AE855"/>
      <c r="AF855"/>
      <c r="AG855"/>
      <c r="AH855"/>
      <c r="AZ855" s="2"/>
      <c r="BA855" s="3"/>
      <c r="BB855" s="3"/>
      <c r="BC855" s="3"/>
      <c r="BD855" s="3"/>
    </row>
    <row r="856" spans="1:56" x14ac:dyDescent="0.3">
      <c r="A856"/>
      <c r="J856"/>
      <c r="AA856"/>
      <c r="AB856"/>
      <c r="AC856"/>
      <c r="AD856"/>
      <c r="AE856"/>
      <c r="AF856"/>
      <c r="AG856"/>
      <c r="AH856"/>
      <c r="AZ856" s="2"/>
      <c r="BA856" s="3"/>
      <c r="BB856" s="3"/>
      <c r="BC856" s="3"/>
      <c r="BD856" s="3"/>
    </row>
    <row r="857" spans="1:56" x14ac:dyDescent="0.3">
      <c r="A857"/>
      <c r="J857"/>
      <c r="AA857"/>
      <c r="AB857"/>
      <c r="AC857"/>
      <c r="AD857"/>
      <c r="AE857"/>
      <c r="AF857"/>
      <c r="AG857"/>
      <c r="AH857"/>
      <c r="AZ857" s="2"/>
      <c r="BA857" s="3"/>
      <c r="BB857" s="3"/>
      <c r="BC857" s="3"/>
      <c r="BD857" s="3"/>
    </row>
    <row r="858" spans="1:56" x14ac:dyDescent="0.3">
      <c r="A858"/>
      <c r="J858"/>
      <c r="AA858"/>
      <c r="AB858"/>
      <c r="AC858"/>
      <c r="AD858"/>
      <c r="AE858"/>
      <c r="AF858"/>
      <c r="AG858"/>
      <c r="AH858"/>
      <c r="AZ858" s="2"/>
      <c r="BA858" s="3"/>
      <c r="BB858" s="3"/>
      <c r="BC858" s="3"/>
      <c r="BD858" s="3"/>
    </row>
    <row r="859" spans="1:56" x14ac:dyDescent="0.3">
      <c r="A859"/>
      <c r="J859"/>
      <c r="AA859"/>
      <c r="AB859"/>
      <c r="AC859"/>
      <c r="AD859"/>
      <c r="AE859"/>
      <c r="AF859"/>
      <c r="AG859"/>
      <c r="AH859"/>
      <c r="AZ859" s="2"/>
      <c r="BA859" s="3"/>
      <c r="BB859" s="3"/>
      <c r="BC859" s="3"/>
      <c r="BD859" s="3"/>
    </row>
    <row r="860" spans="1:56" x14ac:dyDescent="0.3">
      <c r="A860"/>
      <c r="J860"/>
      <c r="AA860"/>
      <c r="AB860"/>
      <c r="AC860"/>
      <c r="AD860"/>
      <c r="AE860"/>
      <c r="AF860"/>
      <c r="AG860"/>
      <c r="AH860"/>
      <c r="AZ860" s="2"/>
      <c r="BA860" s="3"/>
      <c r="BB860" s="3"/>
      <c r="BC860" s="3"/>
      <c r="BD860" s="3"/>
    </row>
    <row r="861" spans="1:56" x14ac:dyDescent="0.3">
      <c r="A861"/>
      <c r="J861"/>
      <c r="AA861"/>
      <c r="AB861"/>
      <c r="AC861"/>
      <c r="AD861"/>
      <c r="AE861"/>
      <c r="AF861"/>
      <c r="AG861"/>
      <c r="AH861"/>
      <c r="AZ861" s="2"/>
      <c r="BA861" s="3"/>
      <c r="BB861" s="3"/>
      <c r="BC861" s="3"/>
      <c r="BD861" s="3"/>
    </row>
    <row r="862" spans="1:56" x14ac:dyDescent="0.3">
      <c r="A862"/>
      <c r="J862"/>
      <c r="AA862"/>
      <c r="AB862"/>
      <c r="AC862"/>
      <c r="AD862"/>
      <c r="AE862"/>
      <c r="AF862"/>
      <c r="AG862"/>
      <c r="AH862"/>
      <c r="AZ862" s="2"/>
      <c r="BA862" s="3"/>
      <c r="BB862" s="3"/>
      <c r="BC862" s="3"/>
      <c r="BD862" s="3"/>
    </row>
    <row r="863" spans="1:56" x14ac:dyDescent="0.3">
      <c r="A863"/>
      <c r="J863"/>
      <c r="AA863"/>
      <c r="AB863"/>
      <c r="AC863"/>
      <c r="AD863"/>
      <c r="AE863"/>
      <c r="AF863"/>
      <c r="AG863"/>
      <c r="AH863"/>
      <c r="AZ863" s="2"/>
      <c r="BA863" s="3"/>
      <c r="BB863" s="3"/>
      <c r="BC863" s="3"/>
      <c r="BD863" s="3"/>
    </row>
    <row r="864" spans="1:56" x14ac:dyDescent="0.3">
      <c r="A864"/>
      <c r="J864"/>
      <c r="AA864"/>
      <c r="AB864"/>
      <c r="AC864"/>
      <c r="AD864"/>
      <c r="AE864"/>
      <c r="AF864"/>
      <c r="AG864"/>
      <c r="AH864"/>
      <c r="AZ864" s="2"/>
      <c r="BA864" s="3"/>
      <c r="BB864" s="3"/>
      <c r="BC864" s="3"/>
      <c r="BD864" s="3"/>
    </row>
    <row r="865" spans="1:56" x14ac:dyDescent="0.3">
      <c r="A865"/>
      <c r="J865"/>
      <c r="AA865"/>
      <c r="AB865"/>
      <c r="AC865"/>
      <c r="AD865"/>
      <c r="AE865"/>
      <c r="AF865"/>
      <c r="AG865"/>
      <c r="AH865"/>
      <c r="AZ865" s="2"/>
      <c r="BA865" s="3"/>
      <c r="BB865" s="3"/>
      <c r="BC865" s="3"/>
      <c r="BD865" s="3"/>
    </row>
    <row r="866" spans="1:56" x14ac:dyDescent="0.3">
      <c r="A866"/>
      <c r="J866"/>
      <c r="AA866"/>
      <c r="AB866"/>
      <c r="AC866"/>
      <c r="AD866"/>
      <c r="AE866"/>
      <c r="AF866"/>
      <c r="AG866"/>
      <c r="AH866"/>
      <c r="AZ866" s="2"/>
      <c r="BA866" s="3"/>
      <c r="BB866" s="3"/>
      <c r="BC866" s="3"/>
      <c r="BD866" s="3"/>
    </row>
    <row r="867" spans="1:56" x14ac:dyDescent="0.3">
      <c r="A867"/>
      <c r="J867"/>
      <c r="AA867"/>
      <c r="AB867"/>
      <c r="AC867"/>
      <c r="AD867"/>
      <c r="AE867"/>
      <c r="AF867"/>
      <c r="AG867"/>
      <c r="AH867"/>
      <c r="AZ867" s="2"/>
      <c r="BA867" s="3"/>
      <c r="BB867" s="3"/>
      <c r="BC867" s="3"/>
      <c r="BD867" s="3"/>
    </row>
    <row r="868" spans="1:56" x14ac:dyDescent="0.3">
      <c r="A868"/>
      <c r="J868"/>
      <c r="AA868"/>
      <c r="AB868"/>
      <c r="AC868"/>
      <c r="AD868"/>
      <c r="AE868"/>
      <c r="AF868"/>
      <c r="AG868"/>
      <c r="AH868"/>
      <c r="AZ868" s="2"/>
      <c r="BA868" s="3"/>
      <c r="BB868" s="3"/>
      <c r="BC868" s="3"/>
      <c r="BD868" s="3"/>
    </row>
    <row r="869" spans="1:56" x14ac:dyDescent="0.3">
      <c r="A869"/>
      <c r="J869"/>
      <c r="AA869"/>
      <c r="AB869"/>
      <c r="AC869"/>
      <c r="AD869"/>
      <c r="AE869"/>
      <c r="AF869"/>
      <c r="AG869"/>
      <c r="AH869"/>
      <c r="AZ869" s="2"/>
      <c r="BA869" s="3"/>
      <c r="BB869" s="3"/>
      <c r="BC869" s="3"/>
      <c r="BD869" s="3"/>
    </row>
    <row r="870" spans="1:56" x14ac:dyDescent="0.3">
      <c r="A870"/>
      <c r="J870"/>
      <c r="AA870"/>
      <c r="AB870"/>
      <c r="AC870"/>
      <c r="AD870"/>
      <c r="AE870"/>
      <c r="AF870"/>
      <c r="AG870"/>
      <c r="AH870"/>
      <c r="AZ870" s="2"/>
      <c r="BA870" s="3"/>
      <c r="BB870" s="3"/>
      <c r="BC870" s="3"/>
      <c r="BD870" s="3"/>
    </row>
    <row r="871" spans="1:56" x14ac:dyDescent="0.3">
      <c r="A871"/>
      <c r="J871"/>
      <c r="AA871"/>
      <c r="AB871"/>
      <c r="AC871"/>
      <c r="AD871"/>
      <c r="AE871"/>
      <c r="AF871"/>
      <c r="AG871"/>
      <c r="AH871"/>
      <c r="AZ871" s="2"/>
      <c r="BA871" s="3"/>
      <c r="BB871" s="3"/>
      <c r="BC871" s="3"/>
      <c r="BD871" s="3"/>
    </row>
    <row r="872" spans="1:56" x14ac:dyDescent="0.3">
      <c r="A872"/>
      <c r="J872"/>
      <c r="AA872"/>
      <c r="AB872"/>
      <c r="AC872"/>
      <c r="AD872"/>
      <c r="AE872"/>
      <c r="AF872"/>
      <c r="AG872"/>
      <c r="AH872"/>
      <c r="AZ872" s="2"/>
      <c r="BA872" s="3"/>
      <c r="BB872" s="3"/>
      <c r="BC872" s="3"/>
      <c r="BD872" s="3"/>
    </row>
    <row r="873" spans="1:56" x14ac:dyDescent="0.3">
      <c r="A873"/>
      <c r="J873"/>
      <c r="AA873"/>
      <c r="AB873"/>
      <c r="AC873"/>
      <c r="AD873"/>
      <c r="AE873"/>
      <c r="AF873"/>
      <c r="AG873"/>
      <c r="AH873"/>
      <c r="AZ873" s="2"/>
      <c r="BA873" s="3"/>
      <c r="BB873" s="3"/>
      <c r="BC873" s="3"/>
      <c r="BD873" s="3"/>
    </row>
    <row r="874" spans="1:56" x14ac:dyDescent="0.3">
      <c r="A874"/>
      <c r="J874"/>
      <c r="AA874"/>
      <c r="AB874"/>
      <c r="AC874"/>
      <c r="AD874"/>
      <c r="AE874"/>
      <c r="AF874"/>
      <c r="AG874"/>
      <c r="AH874"/>
      <c r="AZ874" s="2"/>
      <c r="BA874" s="3"/>
      <c r="BB874" s="3"/>
      <c r="BC874" s="3"/>
      <c r="BD874" s="3"/>
    </row>
    <row r="875" spans="1:56" x14ac:dyDescent="0.3">
      <c r="A875"/>
      <c r="J875"/>
      <c r="AA875"/>
      <c r="AB875"/>
      <c r="AC875"/>
      <c r="AD875"/>
      <c r="AE875"/>
      <c r="AF875"/>
      <c r="AG875"/>
      <c r="AH875"/>
      <c r="AZ875" s="2"/>
      <c r="BA875" s="3"/>
      <c r="BB875" s="3"/>
      <c r="BC875" s="3"/>
      <c r="BD875" s="3"/>
    </row>
    <row r="876" spans="1:56" x14ac:dyDescent="0.3">
      <c r="A876"/>
      <c r="J876"/>
      <c r="AA876"/>
      <c r="AB876"/>
      <c r="AC876"/>
      <c r="AD876"/>
      <c r="AE876"/>
      <c r="AF876"/>
      <c r="AG876"/>
      <c r="AH876"/>
      <c r="AZ876" s="2"/>
      <c r="BA876" s="3"/>
      <c r="BB876" s="3"/>
      <c r="BC876" s="3"/>
      <c r="BD876" s="3"/>
    </row>
    <row r="877" spans="1:56" x14ac:dyDescent="0.3">
      <c r="A877"/>
      <c r="J877"/>
      <c r="AA877"/>
      <c r="AB877"/>
      <c r="AC877"/>
      <c r="AD877"/>
      <c r="AE877"/>
      <c r="AF877"/>
      <c r="AG877"/>
      <c r="AH877"/>
      <c r="AZ877" s="2"/>
      <c r="BA877" s="3"/>
      <c r="BB877" s="3"/>
      <c r="BC877" s="3"/>
      <c r="BD877" s="3"/>
    </row>
    <row r="878" spans="1:56" x14ac:dyDescent="0.3">
      <c r="A878"/>
      <c r="J878"/>
      <c r="AA878"/>
      <c r="AB878"/>
      <c r="AC878"/>
      <c r="AD878"/>
      <c r="AE878"/>
      <c r="AF878"/>
      <c r="AG878"/>
      <c r="AH878"/>
      <c r="AZ878" s="2"/>
      <c r="BA878" s="3"/>
      <c r="BB878" s="3"/>
      <c r="BC878" s="3"/>
      <c r="BD878" s="3"/>
    </row>
    <row r="879" spans="1:56" x14ac:dyDescent="0.3">
      <c r="A879"/>
      <c r="J879"/>
      <c r="AA879"/>
      <c r="AB879"/>
      <c r="AC879"/>
      <c r="AD879"/>
      <c r="AE879"/>
      <c r="AF879"/>
      <c r="AG879"/>
      <c r="AH879"/>
      <c r="AZ879" s="2"/>
      <c r="BA879" s="3"/>
      <c r="BB879" s="3"/>
      <c r="BC879" s="3"/>
      <c r="BD879" s="3"/>
    </row>
    <row r="880" spans="1:56" x14ac:dyDescent="0.3">
      <c r="A880"/>
      <c r="J880"/>
      <c r="AA880"/>
      <c r="AB880"/>
      <c r="AC880"/>
      <c r="AD880"/>
      <c r="AE880"/>
      <c r="AF880"/>
      <c r="AG880"/>
      <c r="AH880"/>
      <c r="AZ880" s="2"/>
      <c r="BA880" s="3"/>
      <c r="BB880" s="3"/>
      <c r="BC880" s="3"/>
      <c r="BD880" s="3"/>
    </row>
    <row r="881" spans="1:56" x14ac:dyDescent="0.3">
      <c r="A881"/>
      <c r="J881"/>
      <c r="AA881"/>
      <c r="AB881"/>
      <c r="AC881"/>
      <c r="AD881"/>
      <c r="AE881"/>
      <c r="AF881"/>
      <c r="AG881"/>
      <c r="AH881"/>
      <c r="AZ881" s="2"/>
      <c r="BA881" s="3"/>
      <c r="BB881" s="3"/>
      <c r="BC881" s="3"/>
      <c r="BD881" s="3"/>
    </row>
    <row r="882" spans="1:56" x14ac:dyDescent="0.3">
      <c r="A882"/>
      <c r="J882"/>
      <c r="AA882"/>
      <c r="AB882"/>
      <c r="AC882"/>
      <c r="AD882"/>
      <c r="AE882"/>
      <c r="AF882"/>
      <c r="AG882"/>
      <c r="AH882"/>
      <c r="AZ882" s="2"/>
      <c r="BA882" s="3"/>
      <c r="BB882" s="3"/>
      <c r="BC882" s="3"/>
      <c r="BD882" s="3"/>
    </row>
    <row r="883" spans="1:56" x14ac:dyDescent="0.3">
      <c r="A883"/>
      <c r="J883"/>
      <c r="AA883"/>
      <c r="AB883"/>
      <c r="AC883"/>
      <c r="AD883"/>
      <c r="AE883"/>
      <c r="AF883"/>
      <c r="AG883"/>
      <c r="AH883"/>
      <c r="AZ883" s="2"/>
      <c r="BA883" s="3"/>
      <c r="BB883" s="3"/>
      <c r="BC883" s="3"/>
      <c r="BD883" s="3"/>
    </row>
    <row r="884" spans="1:56" x14ac:dyDescent="0.3">
      <c r="A884"/>
      <c r="J884"/>
      <c r="AA884"/>
      <c r="AB884"/>
      <c r="AC884"/>
      <c r="AD884"/>
      <c r="AE884"/>
      <c r="AF884"/>
      <c r="AG884"/>
      <c r="AH884"/>
      <c r="AZ884" s="2"/>
      <c r="BA884" s="3"/>
      <c r="BB884" s="3"/>
      <c r="BC884" s="3"/>
      <c r="BD884" s="3"/>
    </row>
    <row r="885" spans="1:56" x14ac:dyDescent="0.3">
      <c r="A885"/>
      <c r="J885"/>
      <c r="AA885"/>
      <c r="AB885"/>
      <c r="AC885"/>
      <c r="AD885"/>
      <c r="AE885"/>
      <c r="AF885"/>
      <c r="AG885"/>
      <c r="AH885"/>
      <c r="AZ885" s="2"/>
      <c r="BA885" s="3"/>
      <c r="BB885" s="3"/>
      <c r="BC885" s="3"/>
      <c r="BD885" s="3"/>
    </row>
    <row r="886" spans="1:56" x14ac:dyDescent="0.3">
      <c r="A886"/>
      <c r="J886"/>
      <c r="AA886"/>
      <c r="AB886"/>
      <c r="AC886"/>
      <c r="AD886"/>
      <c r="AE886"/>
      <c r="AF886"/>
      <c r="AG886"/>
      <c r="AH886"/>
      <c r="AZ886" s="2"/>
      <c r="BA886" s="3"/>
      <c r="BB886" s="3"/>
      <c r="BC886" s="3"/>
      <c r="BD886" s="3"/>
    </row>
    <row r="887" spans="1:56" x14ac:dyDescent="0.3">
      <c r="A887"/>
      <c r="J887"/>
      <c r="AA887"/>
      <c r="AB887"/>
      <c r="AC887"/>
      <c r="AD887"/>
      <c r="AE887"/>
      <c r="AF887"/>
      <c r="AG887"/>
      <c r="AH887"/>
      <c r="AZ887" s="2"/>
      <c r="BA887" s="3"/>
      <c r="BB887" s="3"/>
      <c r="BC887" s="3"/>
      <c r="BD887" s="3"/>
    </row>
    <row r="888" spans="1:56" x14ac:dyDescent="0.3">
      <c r="A888"/>
      <c r="J888"/>
      <c r="AA888"/>
      <c r="AB888"/>
      <c r="AC888"/>
      <c r="AD888"/>
      <c r="AE888"/>
      <c r="AF888"/>
      <c r="AG888"/>
      <c r="AH888"/>
      <c r="AZ888" s="2"/>
      <c r="BA888" s="3"/>
      <c r="BB888" s="3"/>
      <c r="BC888" s="3"/>
      <c r="BD888" s="3"/>
    </row>
    <row r="889" spans="1:56" x14ac:dyDescent="0.3">
      <c r="A889"/>
      <c r="J889"/>
      <c r="AA889"/>
      <c r="AB889"/>
      <c r="AC889"/>
      <c r="AD889"/>
      <c r="AE889"/>
      <c r="AF889"/>
      <c r="AG889"/>
      <c r="AH889"/>
      <c r="AZ889" s="2"/>
      <c r="BA889" s="3"/>
      <c r="BB889" s="3"/>
      <c r="BC889" s="3"/>
      <c r="BD889" s="3"/>
    </row>
    <row r="890" spans="1:56" x14ac:dyDescent="0.3">
      <c r="A890"/>
      <c r="J890"/>
      <c r="AA890"/>
      <c r="AB890"/>
      <c r="AC890"/>
      <c r="AD890"/>
      <c r="AE890"/>
      <c r="AF890"/>
      <c r="AG890"/>
      <c r="AH890"/>
      <c r="AZ890" s="2"/>
      <c r="BA890" s="3"/>
      <c r="BB890" s="3"/>
      <c r="BC890" s="3"/>
      <c r="BD890" s="3"/>
    </row>
    <row r="891" spans="1:56" x14ac:dyDescent="0.3">
      <c r="A891"/>
      <c r="J891"/>
      <c r="AA891"/>
      <c r="AB891"/>
      <c r="AC891"/>
      <c r="AD891"/>
      <c r="AE891"/>
      <c r="AF891"/>
      <c r="AG891"/>
      <c r="AH891"/>
      <c r="AZ891" s="2"/>
      <c r="BA891" s="3"/>
      <c r="BB891" s="3"/>
      <c r="BC891" s="3"/>
      <c r="BD891" s="3"/>
    </row>
    <row r="892" spans="1:56" x14ac:dyDescent="0.3">
      <c r="A892"/>
      <c r="J892"/>
      <c r="AA892"/>
      <c r="AB892"/>
      <c r="AC892"/>
      <c r="AD892"/>
      <c r="AE892"/>
      <c r="AF892"/>
      <c r="AG892"/>
      <c r="AH892"/>
      <c r="AZ892" s="2"/>
      <c r="BA892" s="3"/>
      <c r="BB892" s="3"/>
      <c r="BC892" s="3"/>
      <c r="BD892" s="3"/>
    </row>
    <row r="893" spans="1:56" x14ac:dyDescent="0.3">
      <c r="A893"/>
      <c r="J893"/>
      <c r="AA893"/>
      <c r="AB893"/>
      <c r="AC893"/>
      <c r="AD893"/>
      <c r="AE893"/>
      <c r="AF893"/>
      <c r="AG893"/>
      <c r="AH893"/>
      <c r="AZ893" s="2"/>
      <c r="BA893" s="3"/>
      <c r="BB893" s="3"/>
      <c r="BC893" s="3"/>
      <c r="BD893" s="3"/>
    </row>
    <row r="894" spans="1:56" x14ac:dyDescent="0.3">
      <c r="A894"/>
      <c r="J894"/>
      <c r="AA894"/>
      <c r="AB894"/>
      <c r="AC894"/>
      <c r="AD894"/>
      <c r="AE894"/>
      <c r="AF894"/>
      <c r="AG894"/>
      <c r="AH894"/>
      <c r="AZ894" s="2"/>
      <c r="BA894" s="3"/>
      <c r="BB894" s="3"/>
      <c r="BC894" s="3"/>
      <c r="BD894" s="3"/>
    </row>
    <row r="895" spans="1:56" x14ac:dyDescent="0.3">
      <c r="A895"/>
      <c r="J895"/>
      <c r="AA895"/>
      <c r="AB895"/>
      <c r="AC895"/>
      <c r="AD895"/>
      <c r="AE895"/>
      <c r="AF895"/>
      <c r="AG895"/>
      <c r="AH895"/>
      <c r="AZ895" s="2"/>
      <c r="BA895" s="3"/>
      <c r="BB895" s="3"/>
      <c r="BC895" s="3"/>
      <c r="BD895" s="3"/>
    </row>
    <row r="896" spans="1:56" x14ac:dyDescent="0.3">
      <c r="A896"/>
      <c r="J896"/>
      <c r="AA896"/>
      <c r="AB896"/>
      <c r="AC896"/>
      <c r="AD896"/>
      <c r="AE896"/>
      <c r="AF896"/>
      <c r="AG896"/>
      <c r="AH896"/>
      <c r="AZ896" s="2"/>
      <c r="BA896" s="3"/>
      <c r="BB896" s="3"/>
      <c r="BC896" s="3"/>
      <c r="BD896" s="3"/>
    </row>
    <row r="897" spans="1:56" x14ac:dyDescent="0.3">
      <c r="A897"/>
      <c r="J897"/>
      <c r="AA897"/>
      <c r="AB897"/>
      <c r="AC897"/>
      <c r="AD897"/>
      <c r="AE897"/>
      <c r="AF897"/>
      <c r="AG897"/>
      <c r="AH897"/>
      <c r="AZ897" s="2"/>
      <c r="BA897" s="3"/>
      <c r="BB897" s="3"/>
      <c r="BC897" s="3"/>
      <c r="BD897" s="3"/>
    </row>
    <row r="898" spans="1:56" x14ac:dyDescent="0.3">
      <c r="A898"/>
      <c r="J898"/>
      <c r="AA898"/>
      <c r="AB898"/>
      <c r="AC898"/>
      <c r="AD898"/>
      <c r="AE898"/>
      <c r="AF898"/>
      <c r="AG898"/>
      <c r="AH898"/>
      <c r="AZ898" s="2"/>
      <c r="BA898" s="3"/>
      <c r="BB898" s="3"/>
      <c r="BC898" s="3"/>
      <c r="BD898" s="3"/>
    </row>
    <row r="899" spans="1:56" x14ac:dyDescent="0.3">
      <c r="A899"/>
      <c r="J899"/>
      <c r="AA899"/>
      <c r="AB899"/>
      <c r="AC899"/>
      <c r="AD899"/>
      <c r="AE899"/>
      <c r="AF899"/>
      <c r="AG899"/>
      <c r="AH899"/>
      <c r="AZ899" s="2"/>
      <c r="BA899" s="3"/>
      <c r="BB899" s="3"/>
      <c r="BC899" s="3"/>
      <c r="BD899" s="3"/>
    </row>
    <row r="900" spans="1:56" x14ac:dyDescent="0.3">
      <c r="A900"/>
      <c r="J900"/>
      <c r="AA900"/>
      <c r="AB900"/>
      <c r="AC900"/>
      <c r="AD900"/>
      <c r="AE900"/>
      <c r="AF900"/>
      <c r="AG900"/>
      <c r="AH900"/>
      <c r="AZ900" s="2"/>
      <c r="BA900" s="3"/>
      <c r="BB900" s="3"/>
      <c r="BC900" s="3"/>
      <c r="BD900" s="3"/>
    </row>
    <row r="901" spans="1:56" x14ac:dyDescent="0.3">
      <c r="A901"/>
      <c r="J901"/>
      <c r="AA901"/>
      <c r="AB901"/>
      <c r="AC901"/>
      <c r="AD901"/>
      <c r="AE901"/>
      <c r="AF901"/>
      <c r="AG901"/>
      <c r="AH901"/>
      <c r="AZ901" s="2"/>
      <c r="BA901" s="3"/>
      <c r="BB901" s="3"/>
      <c r="BC901" s="3"/>
      <c r="BD901" s="3"/>
    </row>
    <row r="902" spans="1:56" x14ac:dyDescent="0.3">
      <c r="A902"/>
      <c r="J902"/>
      <c r="AA902"/>
      <c r="AB902"/>
      <c r="AC902"/>
      <c r="AD902"/>
      <c r="AE902"/>
      <c r="AF902"/>
      <c r="AG902"/>
      <c r="AH902"/>
      <c r="AZ902" s="2"/>
      <c r="BA902" s="3"/>
      <c r="BB902" s="3"/>
      <c r="BC902" s="3"/>
      <c r="BD902" s="3"/>
    </row>
    <row r="903" spans="1:56" x14ac:dyDescent="0.3">
      <c r="A903"/>
      <c r="J903"/>
      <c r="AA903"/>
      <c r="AB903"/>
      <c r="AC903"/>
      <c r="AD903"/>
      <c r="AE903"/>
      <c r="AF903"/>
      <c r="AG903"/>
      <c r="AH903"/>
      <c r="AZ903" s="2"/>
      <c r="BA903" s="3"/>
      <c r="BB903" s="3"/>
      <c r="BC903" s="3"/>
      <c r="BD903" s="3"/>
    </row>
    <row r="904" spans="1:56" x14ac:dyDescent="0.3">
      <c r="A904"/>
      <c r="J904"/>
      <c r="AA904"/>
      <c r="AB904"/>
      <c r="AC904"/>
      <c r="AD904"/>
      <c r="AE904"/>
      <c r="AF904"/>
      <c r="AG904"/>
      <c r="AH904"/>
      <c r="AZ904" s="2"/>
      <c r="BA904" s="3"/>
      <c r="BB904" s="3"/>
      <c r="BC904" s="3"/>
      <c r="BD904" s="3"/>
    </row>
    <row r="905" spans="1:56" x14ac:dyDescent="0.3">
      <c r="A905"/>
      <c r="J905"/>
      <c r="AA905"/>
      <c r="AB905"/>
      <c r="AC905"/>
      <c r="AD905"/>
      <c r="AE905"/>
      <c r="AF905"/>
      <c r="AG905"/>
      <c r="AH905"/>
      <c r="AZ905" s="2"/>
      <c r="BA905" s="3"/>
      <c r="BB905" s="3"/>
      <c r="BC905" s="3"/>
      <c r="BD905" s="3"/>
    </row>
    <row r="906" spans="1:56" x14ac:dyDescent="0.3">
      <c r="A906"/>
      <c r="J906"/>
      <c r="AA906"/>
      <c r="AB906"/>
      <c r="AC906"/>
      <c r="AD906"/>
      <c r="AE906"/>
      <c r="AF906"/>
      <c r="AG906"/>
      <c r="AH906"/>
      <c r="AZ906" s="2"/>
      <c r="BA906" s="3"/>
      <c r="BB906" s="3"/>
      <c r="BC906" s="3"/>
      <c r="BD906" s="3"/>
    </row>
    <row r="907" spans="1:56" x14ac:dyDescent="0.3">
      <c r="A907"/>
      <c r="J907"/>
      <c r="AA907"/>
      <c r="AB907"/>
      <c r="AC907"/>
      <c r="AD907"/>
      <c r="AE907"/>
      <c r="AF907"/>
      <c r="AG907"/>
      <c r="AH907"/>
      <c r="AZ907" s="2"/>
      <c r="BA907" s="3"/>
      <c r="BB907" s="3"/>
      <c r="BC907" s="3"/>
      <c r="BD907" s="3"/>
    </row>
    <row r="908" spans="1:56" x14ac:dyDescent="0.3">
      <c r="A908"/>
      <c r="J908"/>
      <c r="AA908"/>
      <c r="AB908"/>
      <c r="AC908"/>
      <c r="AD908"/>
      <c r="AE908"/>
      <c r="AF908"/>
      <c r="AG908"/>
      <c r="AH908"/>
      <c r="AZ908" s="2"/>
      <c r="BA908" s="3"/>
      <c r="BB908" s="3"/>
      <c r="BC908" s="3"/>
      <c r="BD908" s="3"/>
    </row>
    <row r="909" spans="1:56" x14ac:dyDescent="0.3">
      <c r="A909"/>
      <c r="J909"/>
      <c r="AA909"/>
      <c r="AB909"/>
      <c r="AC909"/>
      <c r="AD909"/>
      <c r="AE909"/>
      <c r="AF909"/>
      <c r="AG909"/>
      <c r="AH909"/>
      <c r="AZ909" s="2"/>
      <c r="BA909" s="3"/>
      <c r="BB909" s="3"/>
      <c r="BC909" s="3"/>
      <c r="BD909" s="3"/>
    </row>
    <row r="910" spans="1:56" x14ac:dyDescent="0.3">
      <c r="A910"/>
      <c r="J910"/>
      <c r="AA910"/>
      <c r="AB910"/>
      <c r="AC910"/>
      <c r="AD910"/>
      <c r="AE910"/>
      <c r="AF910"/>
      <c r="AG910"/>
      <c r="AH910"/>
      <c r="AZ910" s="2"/>
      <c r="BA910" s="3"/>
      <c r="BB910" s="3"/>
      <c r="BC910" s="3"/>
      <c r="BD910" s="3"/>
    </row>
    <row r="911" spans="1:56" x14ac:dyDescent="0.3">
      <c r="A911"/>
      <c r="J911"/>
      <c r="AA911"/>
      <c r="AB911"/>
      <c r="AC911"/>
      <c r="AD911"/>
      <c r="AE911"/>
      <c r="AF911"/>
      <c r="AG911"/>
      <c r="AH911"/>
      <c r="AZ911" s="2"/>
      <c r="BA911" s="3"/>
      <c r="BB911" s="3"/>
      <c r="BC911" s="3"/>
      <c r="BD911" s="3"/>
    </row>
    <row r="912" spans="1:56" x14ac:dyDescent="0.3">
      <c r="A912"/>
      <c r="J912"/>
      <c r="AA912"/>
      <c r="AB912"/>
      <c r="AC912"/>
      <c r="AD912"/>
      <c r="AE912"/>
      <c r="AF912"/>
      <c r="AG912"/>
      <c r="AH912"/>
      <c r="AZ912" s="2"/>
      <c r="BA912" s="3"/>
      <c r="BB912" s="3"/>
      <c r="BC912" s="3"/>
      <c r="BD912" s="3"/>
    </row>
    <row r="913" spans="1:56" x14ac:dyDescent="0.3">
      <c r="A913"/>
      <c r="J913"/>
      <c r="AA913"/>
      <c r="AB913"/>
      <c r="AC913"/>
      <c r="AD913"/>
      <c r="AE913"/>
      <c r="AF913"/>
      <c r="AG913"/>
      <c r="AH913"/>
      <c r="AZ913" s="2"/>
      <c r="BA913" s="3"/>
      <c r="BB913" s="3"/>
      <c r="BC913" s="3"/>
      <c r="BD913" s="3"/>
    </row>
    <row r="914" spans="1:56" x14ac:dyDescent="0.3">
      <c r="A914"/>
      <c r="J914"/>
      <c r="AA914"/>
      <c r="AB914"/>
      <c r="AC914"/>
      <c r="AD914"/>
      <c r="AE914"/>
      <c r="AF914"/>
      <c r="AG914"/>
      <c r="AH914"/>
      <c r="AZ914" s="2"/>
      <c r="BA914" s="3"/>
      <c r="BB914" s="3"/>
      <c r="BC914" s="3"/>
      <c r="BD914" s="3"/>
    </row>
    <row r="915" spans="1:56" x14ac:dyDescent="0.3">
      <c r="A915"/>
      <c r="J915"/>
      <c r="AA915"/>
      <c r="AB915"/>
      <c r="AC915"/>
      <c r="AD915"/>
      <c r="AE915"/>
      <c r="AF915"/>
      <c r="AG915"/>
      <c r="AH915"/>
      <c r="AZ915" s="2"/>
      <c r="BA915" s="3"/>
      <c r="BB915" s="3"/>
      <c r="BC915" s="3"/>
      <c r="BD915" s="3"/>
    </row>
    <row r="916" spans="1:56" x14ac:dyDescent="0.3">
      <c r="A916"/>
      <c r="J916"/>
      <c r="AA916"/>
      <c r="AB916"/>
      <c r="AC916"/>
      <c r="AD916"/>
      <c r="AE916"/>
      <c r="AF916"/>
      <c r="AG916"/>
      <c r="AH916"/>
      <c r="AZ916" s="2"/>
      <c r="BA916" s="3"/>
      <c r="BB916" s="3"/>
      <c r="BC916" s="3"/>
      <c r="BD916" s="3"/>
    </row>
    <row r="917" spans="1:56" x14ac:dyDescent="0.3">
      <c r="A917"/>
      <c r="J917"/>
      <c r="AA917"/>
      <c r="AB917"/>
      <c r="AC917"/>
      <c r="AD917"/>
      <c r="AE917"/>
      <c r="AF917"/>
      <c r="AG917"/>
      <c r="AH917"/>
      <c r="AZ917" s="2"/>
      <c r="BA917" s="3"/>
      <c r="BB917" s="3"/>
      <c r="BC917" s="3"/>
      <c r="BD917" s="3"/>
    </row>
    <row r="918" spans="1:56" x14ac:dyDescent="0.3">
      <c r="A918"/>
      <c r="J918"/>
      <c r="AA918"/>
      <c r="AB918"/>
      <c r="AC918"/>
      <c r="AD918"/>
      <c r="AE918"/>
      <c r="AF918"/>
      <c r="AG918"/>
      <c r="AH918"/>
      <c r="AZ918" s="2"/>
      <c r="BA918" s="3"/>
      <c r="BB918" s="3"/>
      <c r="BC918" s="3"/>
      <c r="BD918" s="3"/>
    </row>
    <row r="919" spans="1:56" x14ac:dyDescent="0.3">
      <c r="A919"/>
      <c r="J919"/>
      <c r="AA919"/>
      <c r="AB919"/>
      <c r="AC919"/>
      <c r="AD919"/>
      <c r="AE919"/>
      <c r="AF919"/>
      <c r="AG919"/>
      <c r="AH919"/>
      <c r="AZ919" s="2"/>
      <c r="BA919" s="3"/>
      <c r="BB919" s="3"/>
      <c r="BC919" s="3"/>
      <c r="BD919" s="3"/>
    </row>
    <row r="920" spans="1:56" x14ac:dyDescent="0.3">
      <c r="A920"/>
      <c r="J920"/>
      <c r="AA920"/>
      <c r="AB920"/>
      <c r="AC920"/>
      <c r="AD920"/>
      <c r="AE920"/>
      <c r="AF920"/>
      <c r="AG920"/>
      <c r="AH920"/>
      <c r="AZ920" s="2"/>
      <c r="BA920" s="3"/>
      <c r="BB920" s="3"/>
      <c r="BC920" s="3"/>
      <c r="BD920" s="3"/>
    </row>
    <row r="921" spans="1:56" x14ac:dyDescent="0.3">
      <c r="A921"/>
      <c r="J921"/>
      <c r="AA921"/>
      <c r="AB921"/>
      <c r="AC921"/>
      <c r="AD921"/>
      <c r="AE921"/>
      <c r="AF921"/>
      <c r="AG921"/>
      <c r="AH921"/>
      <c r="AZ921" s="2"/>
      <c r="BA921" s="3"/>
      <c r="BB921" s="3"/>
      <c r="BC921" s="3"/>
      <c r="BD921" s="3"/>
    </row>
    <row r="922" spans="1:56" x14ac:dyDescent="0.3">
      <c r="A922"/>
      <c r="J922"/>
      <c r="AA922"/>
      <c r="AB922"/>
      <c r="AC922"/>
      <c r="AD922"/>
      <c r="AE922"/>
      <c r="AF922"/>
      <c r="AG922"/>
      <c r="AH922"/>
      <c r="AZ922" s="2"/>
      <c r="BA922" s="3"/>
      <c r="BB922" s="3"/>
      <c r="BC922" s="3"/>
      <c r="BD922" s="3"/>
    </row>
    <row r="923" spans="1:56" x14ac:dyDescent="0.3">
      <c r="A923"/>
      <c r="J923"/>
      <c r="AA923"/>
      <c r="AB923"/>
      <c r="AC923"/>
      <c r="AD923"/>
      <c r="AE923"/>
      <c r="AF923"/>
      <c r="AG923"/>
      <c r="AH923"/>
      <c r="AZ923" s="2"/>
      <c r="BA923" s="3"/>
      <c r="BB923" s="3"/>
      <c r="BC923" s="3"/>
      <c r="BD923" s="3"/>
    </row>
    <row r="924" spans="1:56" x14ac:dyDescent="0.3">
      <c r="A924"/>
      <c r="J924"/>
      <c r="AA924"/>
      <c r="AB924"/>
      <c r="AC924"/>
      <c r="AD924"/>
      <c r="AE924"/>
      <c r="AF924"/>
      <c r="AG924"/>
      <c r="AH924"/>
      <c r="AZ924" s="2"/>
      <c r="BA924" s="3"/>
      <c r="BB924" s="3"/>
      <c r="BC924" s="3"/>
      <c r="BD924" s="3"/>
    </row>
    <row r="925" spans="1:56" x14ac:dyDescent="0.3">
      <c r="A925"/>
      <c r="J925"/>
      <c r="AA925"/>
      <c r="AB925"/>
      <c r="AC925"/>
      <c r="AD925"/>
      <c r="AE925"/>
      <c r="AF925"/>
      <c r="AG925"/>
      <c r="AH925"/>
      <c r="AZ925" s="2"/>
      <c r="BA925" s="3"/>
      <c r="BB925" s="3"/>
      <c r="BC925" s="3"/>
      <c r="BD925" s="3"/>
    </row>
    <row r="926" spans="1:56" x14ac:dyDescent="0.3">
      <c r="A926"/>
      <c r="J926"/>
      <c r="AA926"/>
      <c r="AB926"/>
      <c r="AC926"/>
      <c r="AD926"/>
      <c r="AE926"/>
      <c r="AF926"/>
      <c r="AG926"/>
      <c r="AH926"/>
      <c r="AZ926" s="2"/>
      <c r="BA926" s="3"/>
      <c r="BB926" s="3"/>
      <c r="BC926" s="3"/>
      <c r="BD926" s="3"/>
    </row>
    <row r="927" spans="1:56" x14ac:dyDescent="0.3">
      <c r="A927"/>
      <c r="J927"/>
      <c r="AA927"/>
      <c r="AB927"/>
      <c r="AC927"/>
      <c r="AD927"/>
      <c r="AE927"/>
      <c r="AF927"/>
      <c r="AG927"/>
      <c r="AH927"/>
      <c r="AZ927" s="2"/>
      <c r="BA927" s="3"/>
      <c r="BB927" s="3"/>
      <c r="BC927" s="3"/>
      <c r="BD927" s="3"/>
    </row>
    <row r="928" spans="1:56" x14ac:dyDescent="0.3">
      <c r="A928"/>
      <c r="J928"/>
      <c r="AA928"/>
      <c r="AB928"/>
      <c r="AC928"/>
      <c r="AD928"/>
      <c r="AE928"/>
      <c r="AF928"/>
      <c r="AG928"/>
      <c r="AH928"/>
      <c r="AZ928" s="2"/>
      <c r="BA928" s="3"/>
      <c r="BB928" s="3"/>
      <c r="BC928" s="3"/>
      <c r="BD928" s="3"/>
    </row>
    <row r="929" spans="1:56" x14ac:dyDescent="0.3">
      <c r="A929"/>
      <c r="J929"/>
      <c r="AA929"/>
      <c r="AB929"/>
      <c r="AC929"/>
      <c r="AD929"/>
      <c r="AE929"/>
      <c r="AF929"/>
      <c r="AG929"/>
      <c r="AH929"/>
      <c r="AZ929" s="2"/>
      <c r="BA929" s="3"/>
      <c r="BB929" s="3"/>
      <c r="BC929" s="3"/>
      <c r="BD929" s="3"/>
    </row>
    <row r="930" spans="1:56" x14ac:dyDescent="0.3">
      <c r="A930"/>
      <c r="J930"/>
      <c r="AA930"/>
      <c r="AB930"/>
      <c r="AC930"/>
      <c r="AD930"/>
      <c r="AE930"/>
      <c r="AF930"/>
      <c r="AG930"/>
      <c r="AH930"/>
      <c r="AZ930" s="2"/>
      <c r="BA930" s="3"/>
      <c r="BB930" s="3"/>
      <c r="BC930" s="3"/>
      <c r="BD930" s="3"/>
    </row>
    <row r="931" spans="1:56" x14ac:dyDescent="0.3">
      <c r="A931"/>
      <c r="J931"/>
      <c r="AA931"/>
      <c r="AB931"/>
      <c r="AC931"/>
      <c r="AD931"/>
      <c r="AE931"/>
      <c r="AF931"/>
      <c r="AG931"/>
      <c r="AH931"/>
      <c r="AZ931" s="2"/>
      <c r="BA931" s="3"/>
      <c r="BB931" s="3"/>
      <c r="BC931" s="3"/>
      <c r="BD931" s="3"/>
    </row>
    <row r="932" spans="1:56" x14ac:dyDescent="0.3">
      <c r="A932"/>
      <c r="J932"/>
      <c r="AA932"/>
      <c r="AB932"/>
      <c r="AC932"/>
      <c r="AD932"/>
      <c r="AE932"/>
      <c r="AF932"/>
      <c r="AG932"/>
      <c r="AH932"/>
      <c r="AZ932" s="2"/>
      <c r="BA932" s="3"/>
      <c r="BB932" s="3"/>
      <c r="BC932" s="3"/>
      <c r="BD932" s="3"/>
    </row>
    <row r="933" spans="1:56" x14ac:dyDescent="0.3">
      <c r="A933"/>
      <c r="J933"/>
      <c r="AA933"/>
      <c r="AB933"/>
      <c r="AC933"/>
      <c r="AD933"/>
      <c r="AE933"/>
      <c r="AF933"/>
      <c r="AG933"/>
      <c r="AH933"/>
      <c r="AZ933" s="2"/>
      <c r="BA933" s="3"/>
      <c r="BB933" s="3"/>
      <c r="BC933" s="3"/>
      <c r="BD933" s="3"/>
    </row>
    <row r="934" spans="1:56" x14ac:dyDescent="0.3">
      <c r="A934"/>
      <c r="J934"/>
      <c r="AA934"/>
      <c r="AB934"/>
      <c r="AC934"/>
      <c r="AD934"/>
      <c r="AE934"/>
      <c r="AF934"/>
      <c r="AG934"/>
      <c r="AH934"/>
      <c r="AZ934" s="2"/>
      <c r="BA934" s="3"/>
      <c r="BB934" s="3"/>
      <c r="BC934" s="3"/>
      <c r="BD934" s="3"/>
    </row>
    <row r="935" spans="1:56" x14ac:dyDescent="0.3">
      <c r="A935"/>
      <c r="J935"/>
      <c r="AA935"/>
      <c r="AB935"/>
      <c r="AC935"/>
      <c r="AD935"/>
      <c r="AE935"/>
      <c r="AF935"/>
      <c r="AG935"/>
      <c r="AH935"/>
      <c r="AZ935" s="2"/>
      <c r="BA935" s="3"/>
      <c r="BB935" s="3"/>
      <c r="BC935" s="3"/>
      <c r="BD935" s="3"/>
    </row>
    <row r="936" spans="1:56" x14ac:dyDescent="0.3">
      <c r="A936"/>
      <c r="J936"/>
      <c r="AA936"/>
      <c r="AB936"/>
      <c r="AC936"/>
      <c r="AD936"/>
      <c r="AE936"/>
      <c r="AF936"/>
      <c r="AG936"/>
      <c r="AH936"/>
      <c r="AZ936" s="2"/>
      <c r="BA936" s="3"/>
      <c r="BB936" s="3"/>
      <c r="BC936" s="3"/>
      <c r="BD936" s="3"/>
    </row>
    <row r="937" spans="1:56" x14ac:dyDescent="0.3">
      <c r="A937"/>
      <c r="J937"/>
      <c r="AA937"/>
      <c r="AB937"/>
      <c r="AC937"/>
      <c r="AD937"/>
      <c r="AE937"/>
      <c r="AF937"/>
      <c r="AG937"/>
      <c r="AH937"/>
      <c r="AZ937" s="2"/>
      <c r="BA937" s="3"/>
      <c r="BB937" s="3"/>
      <c r="BC937" s="3"/>
      <c r="BD937" s="3"/>
    </row>
    <row r="938" spans="1:56" x14ac:dyDescent="0.3">
      <c r="A938"/>
      <c r="J938"/>
      <c r="AA938"/>
      <c r="AB938"/>
      <c r="AC938"/>
      <c r="AD938"/>
      <c r="AE938"/>
      <c r="AF938"/>
      <c r="AG938"/>
      <c r="AH938"/>
      <c r="AZ938" s="2"/>
      <c r="BA938" s="3"/>
      <c r="BB938" s="3"/>
      <c r="BC938" s="3"/>
      <c r="BD938" s="3"/>
    </row>
    <row r="939" spans="1:56" x14ac:dyDescent="0.3">
      <c r="A939"/>
      <c r="J939"/>
      <c r="AA939"/>
      <c r="AB939"/>
      <c r="AC939"/>
      <c r="AD939"/>
      <c r="AE939"/>
      <c r="AF939"/>
      <c r="AG939"/>
      <c r="AH939"/>
      <c r="AZ939" s="2"/>
      <c r="BA939" s="3"/>
      <c r="BB939" s="3"/>
      <c r="BC939" s="3"/>
      <c r="BD939" s="3"/>
    </row>
    <row r="940" spans="1:56" x14ac:dyDescent="0.3">
      <c r="A940"/>
      <c r="J940"/>
      <c r="AA940"/>
      <c r="AB940"/>
      <c r="AC940"/>
      <c r="AD940"/>
      <c r="AE940"/>
      <c r="AF940"/>
      <c r="AG940"/>
      <c r="AH940"/>
      <c r="AZ940" s="2"/>
      <c r="BA940" s="3"/>
      <c r="BB940" s="3"/>
      <c r="BC940" s="3"/>
      <c r="BD940" s="3"/>
    </row>
    <row r="941" spans="1:56" x14ac:dyDescent="0.3">
      <c r="A941"/>
      <c r="J941"/>
      <c r="AA941"/>
      <c r="AB941"/>
      <c r="AC941"/>
      <c r="AD941"/>
      <c r="AE941"/>
      <c r="AF941"/>
      <c r="AG941"/>
      <c r="AH941"/>
      <c r="AZ941" s="2"/>
      <c r="BA941" s="3"/>
      <c r="BB941" s="3"/>
      <c r="BC941" s="3"/>
      <c r="BD941" s="3"/>
    </row>
    <row r="942" spans="1:56" x14ac:dyDescent="0.3">
      <c r="A942"/>
      <c r="J942"/>
      <c r="AA942"/>
      <c r="AB942"/>
      <c r="AC942"/>
      <c r="AD942"/>
      <c r="AE942"/>
      <c r="AF942"/>
      <c r="AG942"/>
      <c r="AH942"/>
      <c r="AZ942" s="2"/>
      <c r="BA942" s="3"/>
      <c r="BB942" s="3"/>
      <c r="BC942" s="3"/>
      <c r="BD942" s="3"/>
    </row>
    <row r="943" spans="1:56" x14ac:dyDescent="0.3">
      <c r="A943"/>
      <c r="J943"/>
      <c r="AA943"/>
      <c r="AB943"/>
      <c r="AC943"/>
      <c r="AD943"/>
      <c r="AE943"/>
      <c r="AF943"/>
      <c r="AG943"/>
      <c r="AH943"/>
      <c r="AZ943" s="2"/>
      <c r="BA943" s="3"/>
      <c r="BB943" s="3"/>
      <c r="BC943" s="3"/>
      <c r="BD943" s="3"/>
    </row>
    <row r="944" spans="1:56" x14ac:dyDescent="0.3">
      <c r="A944"/>
      <c r="J944"/>
      <c r="AA944"/>
      <c r="AB944"/>
      <c r="AC944"/>
      <c r="AD944"/>
      <c r="AE944"/>
      <c r="AF944"/>
      <c r="AG944"/>
      <c r="AH944"/>
      <c r="AZ944" s="2"/>
      <c r="BA944" s="3"/>
      <c r="BB944" s="3"/>
      <c r="BC944" s="3"/>
      <c r="BD944" s="3"/>
    </row>
    <row r="945" spans="1:56" x14ac:dyDescent="0.3">
      <c r="A945"/>
      <c r="J945"/>
      <c r="AA945"/>
      <c r="AB945"/>
      <c r="AC945"/>
      <c r="AD945"/>
      <c r="AE945"/>
      <c r="AF945"/>
      <c r="AG945"/>
      <c r="AH945"/>
      <c r="AZ945" s="2"/>
      <c r="BA945" s="3"/>
      <c r="BB945" s="3"/>
      <c r="BC945" s="3"/>
      <c r="BD945" s="3"/>
    </row>
    <row r="946" spans="1:56" x14ac:dyDescent="0.3">
      <c r="A946"/>
      <c r="J946"/>
      <c r="AA946"/>
      <c r="AB946"/>
      <c r="AC946"/>
      <c r="AD946"/>
      <c r="AE946"/>
      <c r="AF946"/>
      <c r="AG946"/>
      <c r="AH946"/>
      <c r="AZ946" s="2"/>
      <c r="BA946" s="3"/>
      <c r="BB946" s="3"/>
      <c r="BC946" s="3"/>
      <c r="BD946" s="3"/>
    </row>
    <row r="947" spans="1:56" x14ac:dyDescent="0.3">
      <c r="A947"/>
      <c r="J947"/>
      <c r="AA947"/>
      <c r="AB947"/>
      <c r="AC947"/>
      <c r="AD947"/>
      <c r="AE947"/>
      <c r="AF947"/>
      <c r="AG947"/>
      <c r="AH947"/>
      <c r="AZ947" s="2"/>
      <c r="BA947" s="3"/>
      <c r="BB947" s="3"/>
      <c r="BC947" s="3"/>
      <c r="BD947" s="3"/>
    </row>
    <row r="948" spans="1:56" x14ac:dyDescent="0.3">
      <c r="A948"/>
      <c r="J948"/>
      <c r="AA948"/>
      <c r="AB948"/>
      <c r="AC948"/>
      <c r="AD948"/>
      <c r="AE948"/>
      <c r="AF948"/>
      <c r="AG948"/>
      <c r="AH948"/>
      <c r="AZ948" s="2"/>
      <c r="BA948" s="3"/>
      <c r="BB948" s="3"/>
      <c r="BC948" s="3"/>
      <c r="BD948" s="3"/>
    </row>
    <row r="949" spans="1:56" x14ac:dyDescent="0.3">
      <c r="A949"/>
      <c r="J949"/>
      <c r="AA949"/>
      <c r="AB949"/>
      <c r="AC949"/>
      <c r="AD949"/>
      <c r="AE949"/>
      <c r="AF949"/>
      <c r="AG949"/>
      <c r="AH949"/>
      <c r="AZ949" s="2"/>
      <c r="BA949" s="3"/>
      <c r="BB949" s="3"/>
      <c r="BC949" s="3"/>
      <c r="BD949" s="3"/>
    </row>
    <row r="950" spans="1:56" x14ac:dyDescent="0.3">
      <c r="A950"/>
      <c r="J950"/>
      <c r="AA950"/>
      <c r="AB950"/>
      <c r="AC950"/>
      <c r="AD950"/>
      <c r="AE950"/>
      <c r="AF950"/>
      <c r="AG950"/>
      <c r="AH950"/>
      <c r="AZ950" s="2"/>
      <c r="BA950" s="3"/>
      <c r="BB950" s="3"/>
      <c r="BC950" s="3"/>
      <c r="BD950" s="3"/>
    </row>
    <row r="951" spans="1:56" x14ac:dyDescent="0.3">
      <c r="A951"/>
      <c r="J951"/>
      <c r="AA951"/>
      <c r="AB951"/>
      <c r="AC951"/>
      <c r="AD951"/>
      <c r="AE951"/>
      <c r="AF951"/>
      <c r="AG951"/>
      <c r="AH951"/>
      <c r="AZ951" s="2"/>
      <c r="BA951" s="3"/>
      <c r="BB951" s="3"/>
      <c r="BC951" s="3"/>
      <c r="BD951" s="3"/>
    </row>
    <row r="952" spans="1:56" x14ac:dyDescent="0.3">
      <c r="A952"/>
      <c r="J952"/>
      <c r="AA952"/>
      <c r="AB952"/>
      <c r="AC952"/>
      <c r="AD952"/>
      <c r="AE952"/>
      <c r="AF952"/>
      <c r="AG952"/>
      <c r="AH952"/>
      <c r="AZ952" s="2"/>
      <c r="BA952" s="3"/>
      <c r="BB952" s="3"/>
      <c r="BC952" s="3"/>
      <c r="BD952" s="3"/>
    </row>
    <row r="953" spans="1:56" x14ac:dyDescent="0.3">
      <c r="A953"/>
      <c r="J953"/>
      <c r="AA953"/>
      <c r="AB953"/>
      <c r="AC953"/>
      <c r="AD953"/>
      <c r="AE953"/>
      <c r="AF953"/>
      <c r="AG953"/>
      <c r="AH953"/>
      <c r="AZ953" s="2"/>
      <c r="BA953" s="3"/>
      <c r="BB953" s="3"/>
      <c r="BC953" s="3"/>
      <c r="BD953" s="3"/>
    </row>
    <row r="954" spans="1:56" x14ac:dyDescent="0.3">
      <c r="A954"/>
      <c r="J954"/>
      <c r="AA954"/>
      <c r="AB954"/>
      <c r="AC954"/>
      <c r="AD954"/>
      <c r="AE954"/>
      <c r="AF954"/>
      <c r="AG954"/>
      <c r="AH954"/>
      <c r="AZ954" s="2"/>
      <c r="BA954" s="3"/>
      <c r="BB954" s="3"/>
      <c r="BC954" s="3"/>
      <c r="BD954" s="3"/>
    </row>
    <row r="955" spans="1:56" x14ac:dyDescent="0.3">
      <c r="A955"/>
      <c r="J955"/>
      <c r="AA955"/>
      <c r="AB955"/>
      <c r="AC955"/>
      <c r="AD955"/>
      <c r="AE955"/>
      <c r="AF955"/>
      <c r="AG955"/>
      <c r="AH955"/>
      <c r="AZ955" s="2"/>
      <c r="BA955" s="3"/>
      <c r="BB955" s="3"/>
      <c r="BC955" s="3"/>
      <c r="BD955" s="3"/>
    </row>
    <row r="956" spans="1:56" x14ac:dyDescent="0.3">
      <c r="A956"/>
      <c r="J956"/>
      <c r="AA956"/>
      <c r="AB956"/>
      <c r="AC956"/>
      <c r="AD956"/>
      <c r="AE956"/>
      <c r="AF956"/>
      <c r="AG956"/>
      <c r="AH956"/>
      <c r="AZ956" s="2"/>
      <c r="BA956" s="3"/>
      <c r="BB956" s="3"/>
      <c r="BC956" s="3"/>
      <c r="BD956" s="3"/>
    </row>
    <row r="957" spans="1:56" x14ac:dyDescent="0.3">
      <c r="A957"/>
      <c r="J957"/>
      <c r="AA957"/>
      <c r="AB957"/>
      <c r="AC957"/>
      <c r="AD957"/>
      <c r="AE957"/>
      <c r="AF957"/>
      <c r="AG957"/>
      <c r="AH957"/>
      <c r="AZ957" s="2"/>
      <c r="BA957" s="3"/>
      <c r="BB957" s="3"/>
      <c r="BC957" s="3"/>
      <c r="BD957" s="3"/>
    </row>
    <row r="958" spans="1:56" x14ac:dyDescent="0.3">
      <c r="A958"/>
      <c r="J958"/>
      <c r="AA958"/>
      <c r="AB958"/>
      <c r="AC958"/>
      <c r="AD958"/>
      <c r="AE958"/>
      <c r="AF958"/>
      <c r="AG958"/>
      <c r="AH958"/>
      <c r="AZ958" s="2"/>
      <c r="BA958" s="3"/>
      <c r="BB958" s="3"/>
      <c r="BC958" s="3"/>
      <c r="BD958" s="3"/>
    </row>
    <row r="959" spans="1:56" x14ac:dyDescent="0.3">
      <c r="A959"/>
      <c r="J959"/>
      <c r="AA959"/>
      <c r="AB959"/>
      <c r="AC959"/>
      <c r="AD959"/>
      <c r="AE959"/>
      <c r="AF959"/>
      <c r="AG959"/>
      <c r="AH959"/>
      <c r="AZ959" s="2"/>
      <c r="BA959" s="3"/>
      <c r="BB959" s="3"/>
      <c r="BC959" s="3"/>
      <c r="BD959" s="3"/>
    </row>
    <row r="960" spans="1:56" x14ac:dyDescent="0.3">
      <c r="A960"/>
      <c r="J960"/>
      <c r="AA960"/>
      <c r="AB960"/>
      <c r="AC960"/>
      <c r="AD960"/>
      <c r="AE960"/>
      <c r="AF960"/>
      <c r="AG960"/>
      <c r="AH960"/>
      <c r="AZ960" s="2"/>
      <c r="BA960" s="3"/>
      <c r="BB960" s="3"/>
      <c r="BC960" s="3"/>
      <c r="BD960" s="3"/>
    </row>
    <row r="961" spans="1:56" x14ac:dyDescent="0.3">
      <c r="A961"/>
      <c r="J961"/>
      <c r="AA961"/>
      <c r="AB961"/>
      <c r="AC961"/>
      <c r="AD961"/>
      <c r="AE961"/>
      <c r="AF961"/>
      <c r="AG961"/>
      <c r="AH961"/>
      <c r="AZ961" s="2"/>
      <c r="BA961" s="3"/>
      <c r="BB961" s="3"/>
      <c r="BC961" s="3"/>
      <c r="BD961" s="3"/>
    </row>
    <row r="962" spans="1:56" x14ac:dyDescent="0.3">
      <c r="A962"/>
      <c r="J962"/>
      <c r="AA962"/>
      <c r="AB962"/>
      <c r="AC962"/>
      <c r="AD962"/>
      <c r="AE962"/>
      <c r="AF962"/>
      <c r="AG962"/>
      <c r="AH962"/>
      <c r="AZ962" s="2"/>
      <c r="BA962" s="3"/>
      <c r="BB962" s="3"/>
      <c r="BC962" s="3"/>
      <c r="BD962" s="3"/>
    </row>
    <row r="963" spans="1:56" x14ac:dyDescent="0.3">
      <c r="A963"/>
      <c r="J963"/>
      <c r="AA963"/>
      <c r="AB963"/>
      <c r="AC963"/>
      <c r="AD963"/>
      <c r="AE963"/>
      <c r="AF963"/>
      <c r="AG963"/>
      <c r="AH963"/>
      <c r="AZ963" s="2"/>
      <c r="BA963" s="3"/>
      <c r="BB963" s="3"/>
      <c r="BC963" s="3"/>
      <c r="BD963" s="3"/>
    </row>
    <row r="964" spans="1:56" x14ac:dyDescent="0.3">
      <c r="A964"/>
      <c r="J964"/>
      <c r="AA964"/>
      <c r="AB964"/>
      <c r="AC964"/>
      <c r="AD964"/>
      <c r="AE964"/>
      <c r="AF964"/>
      <c r="AG964"/>
      <c r="AH964"/>
      <c r="AZ964" s="2"/>
      <c r="BA964" s="3"/>
      <c r="BB964" s="3"/>
      <c r="BC964" s="3"/>
      <c r="BD964" s="3"/>
    </row>
    <row r="965" spans="1:56" x14ac:dyDescent="0.3">
      <c r="A965"/>
      <c r="J965"/>
      <c r="AA965"/>
      <c r="AB965"/>
      <c r="AC965"/>
      <c r="AD965"/>
      <c r="AE965"/>
      <c r="AF965"/>
      <c r="AG965"/>
      <c r="AH965"/>
      <c r="AZ965" s="2"/>
      <c r="BA965" s="3"/>
      <c r="BB965" s="3"/>
      <c r="BC965" s="3"/>
      <c r="BD965" s="3"/>
    </row>
    <row r="966" spans="1:56" x14ac:dyDescent="0.3">
      <c r="A966"/>
      <c r="J966"/>
      <c r="AA966"/>
      <c r="AB966"/>
      <c r="AC966"/>
      <c r="AD966"/>
      <c r="AE966"/>
      <c r="AF966"/>
      <c r="AG966"/>
      <c r="AH966"/>
      <c r="AZ966" s="2"/>
      <c r="BA966" s="3"/>
      <c r="BB966" s="3"/>
      <c r="BC966" s="3"/>
      <c r="BD966" s="3"/>
    </row>
    <row r="967" spans="1:56" x14ac:dyDescent="0.3">
      <c r="A967"/>
      <c r="J967"/>
      <c r="AA967"/>
      <c r="AB967"/>
      <c r="AC967"/>
      <c r="AD967"/>
      <c r="AE967"/>
      <c r="AF967"/>
      <c r="AG967"/>
      <c r="AH967"/>
      <c r="AZ967" s="2"/>
      <c r="BA967" s="3"/>
      <c r="BB967" s="3"/>
      <c r="BC967" s="3"/>
      <c r="BD967" s="3"/>
    </row>
    <row r="968" spans="1:56" x14ac:dyDescent="0.3">
      <c r="A968"/>
      <c r="J968"/>
      <c r="AA968"/>
      <c r="AB968"/>
      <c r="AC968"/>
      <c r="AD968"/>
      <c r="AE968"/>
      <c r="AF968"/>
      <c r="AG968"/>
      <c r="AH968"/>
      <c r="AZ968" s="2"/>
      <c r="BA968" s="3"/>
      <c r="BB968" s="3"/>
      <c r="BC968" s="3"/>
      <c r="BD968" s="3"/>
    </row>
    <row r="969" spans="1:56" x14ac:dyDescent="0.3">
      <c r="A969"/>
      <c r="J969"/>
      <c r="AA969"/>
      <c r="AB969"/>
      <c r="AC969"/>
      <c r="AD969"/>
      <c r="AE969"/>
      <c r="AF969"/>
      <c r="AG969"/>
      <c r="AH969"/>
      <c r="AZ969" s="2"/>
      <c r="BA969" s="3"/>
      <c r="BB969" s="3"/>
      <c r="BC969" s="3"/>
      <c r="BD969" s="3"/>
    </row>
    <row r="970" spans="1:56" x14ac:dyDescent="0.3">
      <c r="A970"/>
      <c r="J970"/>
      <c r="AA970"/>
      <c r="AB970"/>
      <c r="AC970"/>
      <c r="AD970"/>
      <c r="AE970"/>
      <c r="AF970"/>
      <c r="AG970"/>
      <c r="AH970"/>
      <c r="AZ970" s="2"/>
      <c r="BA970" s="3"/>
      <c r="BB970" s="3"/>
      <c r="BC970" s="3"/>
      <c r="BD970" s="3"/>
    </row>
    <row r="971" spans="1:56" x14ac:dyDescent="0.3">
      <c r="A971"/>
      <c r="J971"/>
      <c r="AA971"/>
      <c r="AB971"/>
      <c r="AC971"/>
      <c r="AD971"/>
      <c r="AE971"/>
      <c r="AF971"/>
      <c r="AG971"/>
      <c r="AH971"/>
      <c r="AZ971" s="2"/>
      <c r="BA971" s="3"/>
      <c r="BB971" s="3"/>
      <c r="BC971" s="3"/>
      <c r="BD971" s="3"/>
    </row>
    <row r="972" spans="1:56" x14ac:dyDescent="0.3">
      <c r="A972"/>
      <c r="J972"/>
      <c r="AA972"/>
      <c r="AB972"/>
      <c r="AC972"/>
      <c r="AD972"/>
      <c r="AE972"/>
      <c r="AF972"/>
      <c r="AG972"/>
      <c r="AH972"/>
      <c r="AZ972" s="2"/>
      <c r="BA972" s="3"/>
      <c r="BB972" s="3"/>
      <c r="BC972" s="3"/>
      <c r="BD972" s="3"/>
    </row>
    <row r="973" spans="1:56" x14ac:dyDescent="0.3">
      <c r="A973"/>
      <c r="J973"/>
      <c r="AA973"/>
      <c r="AB973"/>
      <c r="AC973"/>
      <c r="AD973"/>
      <c r="AE973"/>
      <c r="AF973"/>
      <c r="AG973"/>
      <c r="AH973"/>
      <c r="AZ973" s="2"/>
      <c r="BA973" s="3"/>
      <c r="BB973" s="3"/>
      <c r="BC973" s="3"/>
      <c r="BD973" s="3"/>
    </row>
    <row r="974" spans="1:56" x14ac:dyDescent="0.3">
      <c r="A974"/>
      <c r="J974"/>
      <c r="AA974"/>
      <c r="AB974"/>
      <c r="AC974"/>
      <c r="AD974"/>
      <c r="AE974"/>
      <c r="AF974"/>
      <c r="AG974"/>
      <c r="AH974"/>
      <c r="AZ974" s="2"/>
      <c r="BA974" s="3"/>
      <c r="BB974" s="3"/>
      <c r="BC974" s="3"/>
      <c r="BD974" s="3"/>
    </row>
    <row r="975" spans="1:56" x14ac:dyDescent="0.3">
      <c r="A975"/>
      <c r="J975"/>
      <c r="AA975"/>
      <c r="AB975"/>
      <c r="AC975"/>
      <c r="AD975"/>
      <c r="AE975"/>
      <c r="AF975"/>
      <c r="AG975"/>
      <c r="AH975"/>
      <c r="AZ975" s="2"/>
      <c r="BA975" s="3"/>
      <c r="BB975" s="3"/>
      <c r="BC975" s="3"/>
      <c r="BD975" s="3"/>
    </row>
    <row r="976" spans="1:56" x14ac:dyDescent="0.3">
      <c r="A976"/>
      <c r="J976"/>
      <c r="AA976"/>
      <c r="AB976"/>
      <c r="AC976"/>
      <c r="AD976"/>
      <c r="AE976"/>
      <c r="AF976"/>
      <c r="AG976"/>
      <c r="AH976"/>
      <c r="AZ976" s="2"/>
      <c r="BA976" s="3"/>
      <c r="BB976" s="3"/>
      <c r="BC976" s="3"/>
      <c r="BD976" s="3"/>
    </row>
    <row r="977" spans="1:56" x14ac:dyDescent="0.3">
      <c r="A977"/>
      <c r="J977"/>
      <c r="AA977"/>
      <c r="AB977"/>
      <c r="AC977"/>
      <c r="AD977"/>
      <c r="AE977"/>
      <c r="AF977"/>
      <c r="AG977"/>
      <c r="AH977"/>
      <c r="AZ977" s="2"/>
      <c r="BA977" s="3"/>
      <c r="BB977" s="3"/>
      <c r="BC977" s="3"/>
      <c r="BD977" s="3"/>
    </row>
    <row r="978" spans="1:56" x14ac:dyDescent="0.3">
      <c r="A978"/>
      <c r="J978"/>
      <c r="AA978"/>
      <c r="AB978"/>
      <c r="AC978"/>
      <c r="AD978"/>
      <c r="AE978"/>
      <c r="AF978"/>
      <c r="AG978"/>
      <c r="AH978"/>
      <c r="AZ978" s="2"/>
      <c r="BA978" s="3"/>
      <c r="BB978" s="3"/>
      <c r="BC978" s="3"/>
      <c r="BD978" s="3"/>
    </row>
    <row r="979" spans="1:56" x14ac:dyDescent="0.3">
      <c r="A979"/>
      <c r="J979"/>
      <c r="AA979"/>
      <c r="AB979"/>
      <c r="AC979"/>
      <c r="AD979"/>
      <c r="AE979"/>
      <c r="AF979"/>
      <c r="AG979"/>
      <c r="AH979"/>
      <c r="AZ979" s="2"/>
      <c r="BA979" s="3"/>
      <c r="BB979" s="3"/>
      <c r="BC979" s="3"/>
      <c r="BD979" s="3"/>
    </row>
    <row r="980" spans="1:56" x14ac:dyDescent="0.3">
      <c r="A980"/>
      <c r="J980"/>
      <c r="AA980"/>
      <c r="AB980"/>
      <c r="AC980"/>
      <c r="AD980"/>
      <c r="AE980"/>
      <c r="AF980"/>
      <c r="AG980"/>
      <c r="AH980"/>
      <c r="AZ980" s="2"/>
      <c r="BA980" s="3"/>
      <c r="BB980" s="3"/>
      <c r="BC980" s="3"/>
      <c r="BD980" s="3"/>
    </row>
    <row r="981" spans="1:56" x14ac:dyDescent="0.3">
      <c r="A981"/>
      <c r="J981"/>
      <c r="AA981"/>
      <c r="AB981"/>
      <c r="AC981"/>
      <c r="AD981"/>
      <c r="AE981"/>
      <c r="AF981"/>
      <c r="AG981"/>
      <c r="AH981"/>
      <c r="AZ981" s="2"/>
      <c r="BA981" s="3"/>
      <c r="BB981" s="3"/>
      <c r="BC981" s="3"/>
      <c r="BD981" s="3"/>
    </row>
    <row r="982" spans="1:56" x14ac:dyDescent="0.3">
      <c r="A982"/>
      <c r="J982"/>
      <c r="AA982"/>
      <c r="AB982"/>
      <c r="AC982"/>
      <c r="AD982"/>
      <c r="AE982"/>
      <c r="AF982"/>
      <c r="AG982"/>
      <c r="AH982"/>
      <c r="AZ982" s="2"/>
      <c r="BA982" s="3"/>
      <c r="BB982" s="3"/>
      <c r="BC982" s="3"/>
      <c r="BD982" s="3"/>
    </row>
    <row r="983" spans="1:56" x14ac:dyDescent="0.3">
      <c r="A983"/>
      <c r="J983"/>
      <c r="AA983"/>
      <c r="AB983"/>
      <c r="AC983"/>
      <c r="AD983"/>
      <c r="AE983"/>
      <c r="AF983"/>
      <c r="AG983"/>
      <c r="AH983"/>
      <c r="AZ983" s="2"/>
      <c r="BA983" s="3"/>
      <c r="BB983" s="3"/>
      <c r="BC983" s="3"/>
      <c r="BD983" s="3"/>
    </row>
    <row r="984" spans="1:56" x14ac:dyDescent="0.3">
      <c r="A984"/>
      <c r="J984"/>
      <c r="AA984"/>
      <c r="AB984"/>
      <c r="AC984"/>
      <c r="AD984"/>
      <c r="AE984"/>
      <c r="AF984"/>
      <c r="AG984"/>
      <c r="AH984"/>
      <c r="AZ984" s="2"/>
      <c r="BA984" s="3"/>
      <c r="BB984" s="3"/>
      <c r="BC984" s="3"/>
      <c r="BD984" s="3"/>
    </row>
    <row r="985" spans="1:56" x14ac:dyDescent="0.3">
      <c r="A985"/>
      <c r="J985"/>
      <c r="AA985"/>
      <c r="AB985"/>
      <c r="AC985"/>
      <c r="AD985"/>
      <c r="AE985"/>
      <c r="AF985"/>
      <c r="AG985"/>
      <c r="AH985"/>
      <c r="AZ985" s="2"/>
      <c r="BA985" s="3"/>
      <c r="BB985" s="3"/>
      <c r="BC985" s="3"/>
      <c r="BD985" s="3"/>
    </row>
    <row r="986" spans="1:56" x14ac:dyDescent="0.3">
      <c r="A986"/>
      <c r="J986"/>
      <c r="AA986"/>
      <c r="AB986"/>
      <c r="AC986"/>
      <c r="AD986"/>
      <c r="AE986"/>
      <c r="AF986"/>
      <c r="AG986"/>
      <c r="AH986"/>
      <c r="AZ986" s="2"/>
      <c r="BA986" s="3"/>
      <c r="BB986" s="3"/>
      <c r="BC986" s="3"/>
      <c r="BD986" s="3"/>
    </row>
    <row r="987" spans="1:56" x14ac:dyDescent="0.3">
      <c r="A987"/>
      <c r="J987"/>
      <c r="AA987"/>
      <c r="AB987"/>
      <c r="AC987"/>
      <c r="AD987"/>
      <c r="AE987"/>
      <c r="AF987"/>
      <c r="AG987"/>
      <c r="AH987"/>
      <c r="AZ987" s="2"/>
      <c r="BA987" s="3"/>
      <c r="BB987" s="3"/>
      <c r="BC987" s="3"/>
      <c r="BD987" s="3"/>
    </row>
    <row r="988" spans="1:56" x14ac:dyDescent="0.3">
      <c r="A988"/>
      <c r="J988"/>
      <c r="AA988"/>
      <c r="AB988"/>
      <c r="AC988"/>
      <c r="AD988"/>
      <c r="AE988"/>
      <c r="AF988"/>
      <c r="AG988"/>
      <c r="AH988"/>
      <c r="AZ988" s="2"/>
      <c r="BA988" s="3"/>
      <c r="BB988" s="3"/>
      <c r="BC988" s="3"/>
      <c r="BD988" s="3"/>
    </row>
    <row r="989" spans="1:56" x14ac:dyDescent="0.3">
      <c r="A989"/>
      <c r="J989"/>
      <c r="AA989"/>
      <c r="AB989"/>
      <c r="AC989"/>
      <c r="AD989"/>
      <c r="AE989"/>
      <c r="AF989"/>
      <c r="AG989"/>
      <c r="AH989"/>
      <c r="AZ989" s="2"/>
      <c r="BA989" s="3"/>
      <c r="BB989" s="3"/>
      <c r="BC989" s="3"/>
      <c r="BD989" s="3"/>
    </row>
    <row r="990" spans="1:56" x14ac:dyDescent="0.3">
      <c r="A990"/>
      <c r="J990"/>
      <c r="AA990"/>
      <c r="AB990"/>
      <c r="AC990"/>
      <c r="AD990"/>
      <c r="AE990"/>
      <c r="AF990"/>
      <c r="AG990"/>
      <c r="AH990"/>
      <c r="AZ990" s="2"/>
      <c r="BA990" s="3"/>
      <c r="BB990" s="3"/>
      <c r="BC990" s="3"/>
      <c r="BD990" s="3"/>
    </row>
    <row r="991" spans="1:56" x14ac:dyDescent="0.3">
      <c r="A991"/>
      <c r="J991"/>
      <c r="AA991"/>
      <c r="AB991"/>
      <c r="AC991"/>
      <c r="AD991"/>
      <c r="AE991"/>
      <c r="AF991"/>
      <c r="AG991"/>
      <c r="AH991"/>
      <c r="AZ991" s="2"/>
      <c r="BA991" s="3"/>
      <c r="BB991" s="3"/>
      <c r="BC991" s="3"/>
      <c r="BD991" s="3"/>
    </row>
    <row r="992" spans="1:56" x14ac:dyDescent="0.3">
      <c r="A992"/>
      <c r="J992"/>
      <c r="AA992"/>
      <c r="AB992"/>
      <c r="AC992"/>
      <c r="AD992"/>
      <c r="AE992"/>
      <c r="AF992"/>
      <c r="AG992"/>
      <c r="AH992"/>
      <c r="AZ992" s="2"/>
      <c r="BA992" s="3"/>
      <c r="BB992" s="3"/>
      <c r="BC992" s="3"/>
      <c r="BD992" s="3"/>
    </row>
    <row r="993" spans="1:56" x14ac:dyDescent="0.3">
      <c r="A993"/>
      <c r="J993"/>
      <c r="AA993"/>
      <c r="AB993"/>
      <c r="AC993"/>
      <c r="AD993"/>
      <c r="AE993"/>
      <c r="AF993"/>
      <c r="AG993"/>
      <c r="AH993"/>
      <c r="AZ993" s="2"/>
      <c r="BA993" s="3"/>
      <c r="BB993" s="3"/>
      <c r="BC993" s="3"/>
      <c r="BD993" s="3"/>
    </row>
    <row r="994" spans="1:56" x14ac:dyDescent="0.3">
      <c r="A994"/>
      <c r="J994"/>
      <c r="AA994"/>
      <c r="AB994"/>
      <c r="AC994"/>
      <c r="AD994"/>
      <c r="AE994"/>
      <c r="AF994"/>
      <c r="AG994"/>
      <c r="AH994"/>
      <c r="AZ994" s="2"/>
      <c r="BA994" s="3"/>
      <c r="BB994" s="3"/>
      <c r="BC994" s="3"/>
      <c r="BD994" s="3"/>
    </row>
    <row r="995" spans="1:56" x14ac:dyDescent="0.3">
      <c r="A995"/>
      <c r="J995"/>
      <c r="AA995"/>
      <c r="AB995"/>
      <c r="AC995"/>
      <c r="AD995"/>
      <c r="AE995"/>
      <c r="AF995"/>
      <c r="AG995"/>
      <c r="AH995"/>
      <c r="AZ995" s="2"/>
      <c r="BA995" s="3"/>
      <c r="BB995" s="3"/>
      <c r="BC995" s="3"/>
      <c r="BD995" s="3"/>
    </row>
    <row r="996" spans="1:56" x14ac:dyDescent="0.3">
      <c r="A996"/>
      <c r="J996"/>
      <c r="AA996"/>
      <c r="AB996"/>
      <c r="AC996"/>
      <c r="AD996"/>
      <c r="AE996"/>
      <c r="AF996"/>
      <c r="AG996"/>
      <c r="AH996"/>
      <c r="AZ996" s="2"/>
      <c r="BA996" s="3"/>
      <c r="BB996" s="3"/>
      <c r="BC996" s="3"/>
      <c r="BD996" s="3"/>
    </row>
    <row r="997" spans="1:56" x14ac:dyDescent="0.3">
      <c r="A997"/>
      <c r="J997"/>
      <c r="AA997"/>
      <c r="AB997"/>
      <c r="AC997"/>
      <c r="AD997"/>
      <c r="AE997"/>
      <c r="AF997"/>
      <c r="AG997"/>
      <c r="AH997"/>
      <c r="AZ997" s="2"/>
      <c r="BA997" s="3"/>
      <c r="BB997" s="3"/>
      <c r="BC997" s="3"/>
      <c r="BD997" s="3"/>
    </row>
    <row r="998" spans="1:56" x14ac:dyDescent="0.3">
      <c r="A998"/>
      <c r="J998"/>
      <c r="AA998"/>
      <c r="AB998"/>
      <c r="AC998"/>
      <c r="AD998"/>
      <c r="AE998"/>
      <c r="AF998"/>
      <c r="AG998"/>
      <c r="AH998"/>
      <c r="AZ998" s="2"/>
      <c r="BA998" s="3"/>
      <c r="BB998" s="3"/>
      <c r="BC998" s="3"/>
      <c r="BD998" s="3"/>
    </row>
    <row r="999" spans="1:56" x14ac:dyDescent="0.3">
      <c r="A999"/>
      <c r="J999"/>
      <c r="AA999"/>
      <c r="AB999"/>
      <c r="AC999"/>
      <c r="AD999"/>
      <c r="AE999"/>
      <c r="AF999"/>
      <c r="AG999"/>
      <c r="AH999"/>
      <c r="AZ999" s="2"/>
      <c r="BA999" s="3"/>
      <c r="BB999" s="3"/>
      <c r="BC999" s="3"/>
      <c r="BD999" s="3"/>
    </row>
    <row r="1000" spans="1:56" x14ac:dyDescent="0.3">
      <c r="A1000"/>
      <c r="J1000"/>
      <c r="AA1000"/>
      <c r="AB1000"/>
      <c r="AC1000"/>
      <c r="AD1000"/>
      <c r="AE1000"/>
      <c r="AF1000"/>
      <c r="AG1000"/>
      <c r="AH1000"/>
      <c r="AZ1000" s="2"/>
      <c r="BA1000" s="3"/>
      <c r="BB1000" s="3"/>
      <c r="BC1000" s="3"/>
      <c r="BD1000" s="3"/>
    </row>
    <row r="1001" spans="1:56" x14ac:dyDescent="0.3">
      <c r="A1001"/>
      <c r="J1001"/>
      <c r="AA1001"/>
      <c r="AB1001"/>
      <c r="AC1001"/>
      <c r="AD1001"/>
      <c r="AE1001"/>
      <c r="AF1001"/>
      <c r="AG1001"/>
      <c r="AH1001"/>
      <c r="AZ1001" s="2"/>
      <c r="BA1001" s="3"/>
      <c r="BB1001" s="3"/>
      <c r="BC1001" s="3"/>
      <c r="BD1001" s="3"/>
    </row>
    <row r="1002" spans="1:56" x14ac:dyDescent="0.3">
      <c r="A1002"/>
      <c r="J1002"/>
      <c r="AA1002"/>
      <c r="AB1002"/>
      <c r="AC1002"/>
      <c r="AD1002"/>
      <c r="AE1002"/>
      <c r="AF1002"/>
      <c r="AG1002"/>
      <c r="AH1002"/>
      <c r="AZ1002" s="2"/>
      <c r="BA1002" s="3"/>
      <c r="BB1002" s="3"/>
      <c r="BC1002" s="3"/>
      <c r="BD1002" s="3"/>
    </row>
    <row r="1003" spans="1:56" x14ac:dyDescent="0.3">
      <c r="A1003"/>
      <c r="J1003"/>
      <c r="AA1003"/>
      <c r="AB1003"/>
      <c r="AC1003"/>
      <c r="AD1003"/>
      <c r="AE1003"/>
      <c r="AF1003"/>
      <c r="AG1003"/>
      <c r="AH1003"/>
      <c r="AZ1003" s="2"/>
      <c r="BA1003" s="3"/>
      <c r="BB1003" s="3"/>
      <c r="BC1003" s="3"/>
      <c r="BD1003" s="3"/>
    </row>
    <row r="1004" spans="1:56" x14ac:dyDescent="0.3">
      <c r="A1004"/>
      <c r="J1004"/>
      <c r="AA1004"/>
      <c r="AB1004"/>
      <c r="AC1004"/>
      <c r="AD1004"/>
      <c r="AE1004"/>
      <c r="AF1004"/>
      <c r="AG1004"/>
      <c r="AH1004"/>
      <c r="AZ1004" s="2"/>
      <c r="BA1004" s="3"/>
      <c r="BB1004" s="3"/>
      <c r="BC1004" s="3"/>
      <c r="BD1004" s="3"/>
    </row>
    <row r="1005" spans="1:56" x14ac:dyDescent="0.3">
      <c r="A1005"/>
      <c r="J1005"/>
      <c r="AA1005"/>
      <c r="AB1005"/>
      <c r="AC1005"/>
      <c r="AD1005"/>
      <c r="AE1005"/>
      <c r="AF1005"/>
      <c r="AG1005"/>
      <c r="AH1005"/>
      <c r="AZ1005" s="2"/>
      <c r="BA1005" s="3"/>
      <c r="BB1005" s="3"/>
      <c r="BC1005" s="3"/>
      <c r="BD1005" s="3"/>
    </row>
    <row r="1006" spans="1:56" x14ac:dyDescent="0.3">
      <c r="A1006"/>
      <c r="J1006"/>
      <c r="AA1006"/>
      <c r="AB1006"/>
      <c r="AC1006"/>
      <c r="AD1006"/>
      <c r="AE1006"/>
      <c r="AF1006"/>
      <c r="AG1006"/>
      <c r="AH1006"/>
      <c r="AZ1006" s="2"/>
      <c r="BA1006" s="3"/>
      <c r="BB1006" s="3"/>
      <c r="BC1006" s="3"/>
      <c r="BD1006" s="3"/>
    </row>
    <row r="1007" spans="1:56" x14ac:dyDescent="0.3">
      <c r="A1007"/>
      <c r="J1007"/>
      <c r="AA1007"/>
      <c r="AB1007"/>
      <c r="AC1007"/>
      <c r="AD1007"/>
      <c r="AE1007"/>
      <c r="AF1007"/>
      <c r="AG1007"/>
      <c r="AH1007"/>
      <c r="AZ1007" s="2"/>
      <c r="BA1007" s="3"/>
      <c r="BB1007" s="3"/>
      <c r="BC1007" s="3"/>
      <c r="BD1007" s="3"/>
    </row>
    <row r="1008" spans="1:56" x14ac:dyDescent="0.3">
      <c r="A1008"/>
      <c r="J1008"/>
      <c r="AA1008"/>
      <c r="AB1008"/>
      <c r="AC1008"/>
      <c r="AD1008"/>
      <c r="AE1008"/>
      <c r="AF1008"/>
      <c r="AG1008"/>
      <c r="AH1008"/>
      <c r="AZ1008" s="2"/>
      <c r="BA1008" s="3"/>
      <c r="BB1008" s="3"/>
      <c r="BC1008" s="3"/>
      <c r="BD1008" s="3"/>
    </row>
    <row r="1009" spans="1:56" x14ac:dyDescent="0.3">
      <c r="A1009"/>
      <c r="J1009"/>
      <c r="AA1009"/>
      <c r="AB1009"/>
      <c r="AC1009"/>
      <c r="AD1009"/>
      <c r="AE1009"/>
      <c r="AF1009"/>
      <c r="AG1009"/>
      <c r="AH1009"/>
      <c r="AZ1009" s="2"/>
      <c r="BA1009" s="3"/>
      <c r="BB1009" s="3"/>
      <c r="BC1009" s="3"/>
      <c r="BD1009" s="3"/>
    </row>
    <row r="1010" spans="1:56" x14ac:dyDescent="0.3">
      <c r="A1010"/>
      <c r="J1010"/>
      <c r="AA1010"/>
      <c r="AB1010"/>
      <c r="AC1010"/>
      <c r="AD1010"/>
      <c r="AE1010"/>
      <c r="AF1010"/>
      <c r="AG1010"/>
      <c r="AH1010"/>
      <c r="AZ1010" s="2"/>
      <c r="BA1010" s="3"/>
      <c r="BB1010" s="3"/>
      <c r="BC1010" s="3"/>
      <c r="BD1010" s="3"/>
    </row>
    <row r="1011" spans="1:56" x14ac:dyDescent="0.3">
      <c r="A1011"/>
      <c r="J1011"/>
      <c r="AA1011"/>
      <c r="AB1011"/>
      <c r="AC1011"/>
      <c r="AD1011"/>
      <c r="AE1011"/>
      <c r="AF1011"/>
      <c r="AG1011"/>
      <c r="AH1011"/>
      <c r="AZ1011" s="2"/>
      <c r="BA1011" s="3"/>
      <c r="BB1011" s="3"/>
      <c r="BC1011" s="3"/>
      <c r="BD1011" s="3"/>
    </row>
    <row r="1012" spans="1:56" x14ac:dyDescent="0.3">
      <c r="A1012"/>
      <c r="J1012"/>
      <c r="AA1012"/>
      <c r="AB1012"/>
      <c r="AC1012"/>
      <c r="AD1012"/>
      <c r="AE1012"/>
      <c r="AF1012"/>
      <c r="AG1012"/>
      <c r="AH1012"/>
      <c r="AZ1012" s="2"/>
      <c r="BA1012" s="3"/>
      <c r="BB1012" s="3"/>
      <c r="BC1012" s="3"/>
      <c r="BD1012" s="3"/>
    </row>
    <row r="1013" spans="1:56" x14ac:dyDescent="0.3">
      <c r="A1013"/>
      <c r="J1013"/>
      <c r="AA1013"/>
      <c r="AB1013"/>
      <c r="AC1013"/>
      <c r="AD1013"/>
      <c r="AE1013"/>
      <c r="AF1013"/>
      <c r="AG1013"/>
      <c r="AH1013"/>
      <c r="AZ1013" s="2"/>
      <c r="BA1013" s="3"/>
      <c r="BB1013" s="3"/>
      <c r="BC1013" s="3"/>
      <c r="BD1013" s="3"/>
    </row>
    <row r="1014" spans="1:56" x14ac:dyDescent="0.3">
      <c r="A1014"/>
      <c r="J1014"/>
      <c r="AA1014"/>
      <c r="AB1014"/>
      <c r="AC1014"/>
      <c r="AD1014"/>
      <c r="AE1014"/>
      <c r="AF1014"/>
      <c r="AG1014"/>
      <c r="AH1014"/>
      <c r="AZ1014" s="2"/>
      <c r="BA1014" s="3"/>
      <c r="BB1014" s="3"/>
      <c r="BC1014" s="3"/>
      <c r="BD1014" s="3"/>
    </row>
    <row r="1015" spans="1:56" x14ac:dyDescent="0.3">
      <c r="A1015"/>
      <c r="J1015"/>
      <c r="AA1015"/>
      <c r="AB1015"/>
      <c r="AC1015"/>
      <c r="AD1015"/>
      <c r="AE1015"/>
      <c r="AF1015"/>
      <c r="AG1015"/>
      <c r="AH1015"/>
      <c r="AZ1015" s="2"/>
      <c r="BA1015" s="3"/>
      <c r="BB1015" s="3"/>
      <c r="BC1015" s="3"/>
      <c r="BD1015" s="3"/>
    </row>
    <row r="1016" spans="1:56" x14ac:dyDescent="0.3">
      <c r="A1016"/>
      <c r="J1016"/>
      <c r="AA1016"/>
      <c r="AB1016"/>
      <c r="AC1016"/>
      <c r="AD1016"/>
      <c r="AE1016"/>
      <c r="AF1016"/>
      <c r="AG1016"/>
      <c r="AH1016"/>
      <c r="AZ1016" s="2"/>
      <c r="BA1016" s="3"/>
      <c r="BB1016" s="3"/>
      <c r="BC1016" s="3"/>
      <c r="BD1016" s="3"/>
    </row>
    <row r="1017" spans="1:56" x14ac:dyDescent="0.3">
      <c r="A1017"/>
      <c r="J1017"/>
      <c r="AA1017"/>
      <c r="AB1017"/>
      <c r="AC1017"/>
      <c r="AD1017"/>
      <c r="AE1017"/>
      <c r="AF1017"/>
      <c r="AG1017"/>
      <c r="AH1017"/>
      <c r="AZ1017" s="2"/>
      <c r="BA1017" s="3"/>
      <c r="BB1017" s="3"/>
      <c r="BC1017" s="3"/>
      <c r="BD1017" s="3"/>
    </row>
    <row r="1018" spans="1:56" x14ac:dyDescent="0.3">
      <c r="A1018"/>
      <c r="J1018"/>
      <c r="AA1018"/>
      <c r="AB1018"/>
      <c r="AC1018"/>
      <c r="AD1018"/>
      <c r="AE1018"/>
      <c r="AF1018"/>
      <c r="AG1018"/>
      <c r="AH1018"/>
      <c r="AZ1018" s="2"/>
      <c r="BA1018" s="3"/>
      <c r="BB1018" s="3"/>
      <c r="BC1018" s="3"/>
      <c r="BD1018" s="3"/>
    </row>
    <row r="1019" spans="1:56" x14ac:dyDescent="0.3">
      <c r="A1019"/>
      <c r="J1019"/>
      <c r="AA1019"/>
      <c r="AB1019"/>
      <c r="AC1019"/>
      <c r="AD1019"/>
      <c r="AE1019"/>
      <c r="AF1019"/>
      <c r="AG1019"/>
      <c r="AH1019"/>
      <c r="AZ1019" s="2"/>
      <c r="BA1019" s="3"/>
      <c r="BB1019" s="3"/>
      <c r="BC1019" s="3"/>
      <c r="BD1019" s="3"/>
    </row>
    <row r="1020" spans="1:56" x14ac:dyDescent="0.3">
      <c r="A1020"/>
      <c r="J1020"/>
      <c r="AA1020"/>
      <c r="AB1020"/>
      <c r="AC1020"/>
      <c r="AD1020"/>
      <c r="AE1020"/>
      <c r="AF1020"/>
      <c r="AG1020"/>
      <c r="AH1020"/>
      <c r="AZ1020" s="2"/>
      <c r="BA1020" s="3"/>
      <c r="BB1020" s="3"/>
      <c r="BC1020" s="3"/>
      <c r="BD1020" s="3"/>
    </row>
    <row r="1021" spans="1:56" x14ac:dyDescent="0.3">
      <c r="A1021"/>
      <c r="J1021"/>
      <c r="AA1021"/>
      <c r="AB1021"/>
      <c r="AC1021"/>
      <c r="AD1021"/>
      <c r="AE1021"/>
      <c r="AF1021"/>
      <c r="AG1021"/>
      <c r="AH1021"/>
      <c r="AZ1021" s="2"/>
      <c r="BA1021" s="3"/>
      <c r="BB1021" s="3"/>
      <c r="BC1021" s="3"/>
      <c r="BD1021" s="3"/>
    </row>
    <row r="1022" spans="1:56" x14ac:dyDescent="0.3">
      <c r="A1022"/>
      <c r="J1022"/>
      <c r="AA1022"/>
      <c r="AB1022"/>
      <c r="AC1022"/>
      <c r="AD1022"/>
      <c r="AE1022"/>
      <c r="AF1022"/>
      <c r="AG1022"/>
      <c r="AH1022"/>
      <c r="AZ1022" s="2"/>
      <c r="BA1022" s="3"/>
      <c r="BB1022" s="3"/>
      <c r="BC1022" s="3"/>
      <c r="BD1022" s="3"/>
    </row>
    <row r="1023" spans="1:56" x14ac:dyDescent="0.3">
      <c r="A1023"/>
      <c r="J1023"/>
      <c r="AA1023"/>
      <c r="AB1023"/>
      <c r="AC1023"/>
      <c r="AD1023"/>
      <c r="AE1023"/>
      <c r="AF1023"/>
      <c r="AG1023"/>
      <c r="AH1023"/>
      <c r="AZ1023" s="2"/>
      <c r="BA1023" s="3"/>
      <c r="BB1023" s="3"/>
      <c r="BC1023" s="3"/>
      <c r="BD1023" s="3"/>
    </row>
    <row r="1024" spans="1:56" x14ac:dyDescent="0.3">
      <c r="A1024"/>
      <c r="J1024"/>
      <c r="AA1024"/>
      <c r="AB1024"/>
      <c r="AC1024"/>
      <c r="AD1024"/>
      <c r="AE1024"/>
      <c r="AF1024"/>
      <c r="AG1024"/>
      <c r="AH1024"/>
      <c r="AZ1024" s="2"/>
      <c r="BA1024" s="3"/>
      <c r="BB1024" s="3"/>
      <c r="BC1024" s="3"/>
      <c r="BD1024" s="3"/>
    </row>
    <row r="1025" spans="1:56" x14ac:dyDescent="0.3">
      <c r="A1025"/>
      <c r="J1025"/>
      <c r="AA1025"/>
      <c r="AB1025"/>
      <c r="AC1025"/>
      <c r="AD1025"/>
      <c r="AE1025"/>
      <c r="AF1025"/>
      <c r="AG1025"/>
      <c r="AH1025"/>
      <c r="AZ1025" s="2"/>
      <c r="BA1025" s="3"/>
      <c r="BB1025" s="3"/>
      <c r="BC1025" s="3"/>
      <c r="BD1025" s="3"/>
    </row>
    <row r="1026" spans="1:56" x14ac:dyDescent="0.3">
      <c r="A1026"/>
      <c r="J1026"/>
      <c r="AA1026"/>
      <c r="AB1026"/>
      <c r="AC1026"/>
      <c r="AD1026"/>
      <c r="AE1026"/>
      <c r="AF1026"/>
      <c r="AG1026"/>
      <c r="AH1026"/>
      <c r="AZ1026" s="2"/>
      <c r="BA1026" s="3"/>
      <c r="BB1026" s="3"/>
      <c r="BC1026" s="3"/>
      <c r="BD1026" s="3"/>
    </row>
    <row r="1027" spans="1:56" x14ac:dyDescent="0.3">
      <c r="A1027"/>
      <c r="J1027"/>
      <c r="AA1027"/>
      <c r="AB1027"/>
      <c r="AC1027"/>
      <c r="AD1027"/>
      <c r="AE1027"/>
      <c r="AF1027"/>
      <c r="AG1027"/>
      <c r="AH1027"/>
      <c r="AZ1027" s="2"/>
      <c r="BA1027" s="3"/>
      <c r="BB1027" s="3"/>
      <c r="BC1027" s="3"/>
      <c r="BD1027" s="3"/>
    </row>
    <row r="1028" spans="1:56" x14ac:dyDescent="0.3">
      <c r="A1028"/>
      <c r="J1028"/>
      <c r="AA1028"/>
      <c r="AB1028"/>
      <c r="AC1028"/>
      <c r="AD1028"/>
      <c r="AE1028"/>
      <c r="AF1028"/>
      <c r="AG1028"/>
      <c r="AH1028"/>
      <c r="AZ1028" s="2"/>
      <c r="BA1028" s="3"/>
      <c r="BB1028" s="3"/>
      <c r="BC1028" s="3"/>
      <c r="BD1028" s="3"/>
    </row>
    <row r="1029" spans="1:56" x14ac:dyDescent="0.3">
      <c r="A1029"/>
      <c r="J1029"/>
      <c r="AA1029"/>
      <c r="AB1029"/>
      <c r="AC1029"/>
      <c r="AD1029"/>
      <c r="AE1029"/>
      <c r="AF1029"/>
      <c r="AG1029"/>
      <c r="AH1029"/>
      <c r="AZ1029" s="2"/>
      <c r="BA1029" s="3"/>
      <c r="BB1029" s="3"/>
      <c r="BC1029" s="3"/>
      <c r="BD1029" s="3"/>
    </row>
    <row r="1030" spans="1:56" x14ac:dyDescent="0.3">
      <c r="A1030"/>
      <c r="J1030"/>
      <c r="AA1030"/>
      <c r="AB1030"/>
      <c r="AC1030"/>
      <c r="AD1030"/>
      <c r="AE1030"/>
      <c r="AF1030"/>
      <c r="AG1030"/>
      <c r="AH1030"/>
      <c r="AZ1030" s="2"/>
      <c r="BA1030" s="3"/>
      <c r="BB1030" s="3"/>
      <c r="BC1030" s="3"/>
      <c r="BD1030" s="3"/>
    </row>
    <row r="1031" spans="1:56" x14ac:dyDescent="0.3">
      <c r="A1031"/>
      <c r="J1031"/>
      <c r="AA1031"/>
      <c r="AB1031"/>
      <c r="AC1031"/>
      <c r="AD1031"/>
      <c r="AE1031"/>
      <c r="AF1031"/>
      <c r="AG1031"/>
      <c r="AH1031"/>
      <c r="AZ1031" s="2"/>
      <c r="BA1031" s="3"/>
      <c r="BB1031" s="3"/>
      <c r="BC1031" s="3"/>
      <c r="BD1031" s="3"/>
    </row>
    <row r="1032" spans="1:56" x14ac:dyDescent="0.3">
      <c r="A1032"/>
      <c r="J1032"/>
      <c r="AA1032"/>
      <c r="AB1032"/>
      <c r="AC1032"/>
      <c r="AD1032"/>
      <c r="AE1032"/>
      <c r="AF1032"/>
      <c r="AG1032"/>
      <c r="AH1032"/>
      <c r="AZ1032" s="2"/>
      <c r="BA1032" s="3"/>
      <c r="BB1032" s="3"/>
      <c r="BC1032" s="3"/>
      <c r="BD1032" s="3"/>
    </row>
    <row r="1033" spans="1:56" x14ac:dyDescent="0.3">
      <c r="A1033"/>
      <c r="J1033"/>
      <c r="AA1033"/>
      <c r="AB1033"/>
      <c r="AC1033"/>
      <c r="AD1033"/>
      <c r="AE1033"/>
      <c r="AF1033"/>
      <c r="AG1033"/>
      <c r="AH1033"/>
      <c r="AZ1033" s="2"/>
      <c r="BA1033" s="3"/>
      <c r="BB1033" s="3"/>
      <c r="BC1033" s="3"/>
      <c r="BD1033" s="3"/>
    </row>
    <row r="1034" spans="1:56" x14ac:dyDescent="0.3">
      <c r="A1034"/>
      <c r="J1034"/>
      <c r="AA1034"/>
      <c r="AB1034"/>
      <c r="AC1034"/>
      <c r="AD1034"/>
      <c r="AE1034"/>
      <c r="AF1034"/>
      <c r="AG1034"/>
      <c r="AH1034"/>
      <c r="AZ1034" s="2"/>
      <c r="BA1034" s="3"/>
      <c r="BB1034" s="3"/>
      <c r="BC1034" s="3"/>
      <c r="BD1034" s="3"/>
    </row>
    <row r="1035" spans="1:56" x14ac:dyDescent="0.3">
      <c r="A1035"/>
      <c r="J1035"/>
      <c r="AA1035"/>
      <c r="AB1035"/>
      <c r="AC1035"/>
      <c r="AD1035"/>
      <c r="AE1035"/>
      <c r="AF1035"/>
      <c r="AG1035"/>
      <c r="AH1035"/>
      <c r="AZ1035" s="2"/>
      <c r="BA1035" s="3"/>
      <c r="BB1035" s="3"/>
      <c r="BC1035" s="3"/>
      <c r="BD1035" s="3"/>
    </row>
    <row r="1036" spans="1:56" x14ac:dyDescent="0.3">
      <c r="A1036"/>
      <c r="J1036"/>
      <c r="AA1036"/>
      <c r="AB1036"/>
      <c r="AC1036"/>
      <c r="AD1036"/>
      <c r="AE1036"/>
      <c r="AF1036"/>
      <c r="AG1036"/>
      <c r="AH1036"/>
      <c r="AZ1036" s="2"/>
      <c r="BA1036" s="3"/>
      <c r="BB1036" s="3"/>
      <c r="BC1036" s="3"/>
      <c r="BD1036" s="3"/>
    </row>
    <row r="1037" spans="1:56" x14ac:dyDescent="0.3">
      <c r="A1037"/>
      <c r="J1037"/>
      <c r="AA1037"/>
      <c r="AB1037"/>
      <c r="AC1037"/>
      <c r="AD1037"/>
      <c r="AE1037"/>
      <c r="AF1037"/>
      <c r="AG1037"/>
      <c r="AH1037"/>
      <c r="AZ1037" s="2"/>
      <c r="BA1037" s="3"/>
      <c r="BB1037" s="3"/>
      <c r="BC1037" s="3"/>
      <c r="BD1037" s="3"/>
    </row>
    <row r="1038" spans="1:56" x14ac:dyDescent="0.3">
      <c r="A1038"/>
      <c r="J1038"/>
      <c r="AA1038"/>
      <c r="AB1038"/>
      <c r="AC1038"/>
      <c r="AD1038"/>
      <c r="AE1038"/>
      <c r="AF1038"/>
      <c r="AG1038"/>
      <c r="AH1038"/>
      <c r="AZ1038" s="2"/>
      <c r="BA1038" s="3"/>
      <c r="BB1038" s="3"/>
      <c r="BC1038" s="3"/>
      <c r="BD1038" s="3"/>
    </row>
    <row r="1039" spans="1:56" x14ac:dyDescent="0.3">
      <c r="A1039"/>
      <c r="J1039"/>
      <c r="AA1039"/>
      <c r="AB1039"/>
      <c r="AC1039"/>
      <c r="AD1039"/>
      <c r="AE1039"/>
      <c r="AF1039"/>
      <c r="AG1039"/>
      <c r="AH1039"/>
      <c r="AZ1039" s="2"/>
      <c r="BA1039" s="3"/>
      <c r="BB1039" s="3"/>
      <c r="BC1039" s="3"/>
      <c r="BD1039" s="3"/>
    </row>
    <row r="1040" spans="1:56" x14ac:dyDescent="0.3">
      <c r="A1040"/>
      <c r="J1040"/>
      <c r="AA1040"/>
      <c r="AB1040"/>
      <c r="AC1040"/>
      <c r="AD1040"/>
      <c r="AE1040"/>
      <c r="AF1040"/>
      <c r="AG1040"/>
      <c r="AH1040"/>
      <c r="AZ1040" s="2"/>
      <c r="BA1040" s="3"/>
      <c r="BB1040" s="3"/>
      <c r="BC1040" s="3"/>
      <c r="BD1040" s="3"/>
    </row>
    <row r="1041" spans="1:56" x14ac:dyDescent="0.3">
      <c r="A1041"/>
      <c r="J1041"/>
      <c r="AA1041"/>
      <c r="AB1041"/>
      <c r="AC1041"/>
      <c r="AD1041"/>
      <c r="AE1041"/>
      <c r="AF1041"/>
      <c r="AG1041"/>
      <c r="AH1041"/>
      <c r="AZ1041" s="2"/>
      <c r="BA1041" s="3"/>
      <c r="BB1041" s="3"/>
      <c r="BC1041" s="3"/>
      <c r="BD1041" s="3"/>
    </row>
    <row r="1042" spans="1:56" x14ac:dyDescent="0.3">
      <c r="A1042"/>
      <c r="J1042"/>
      <c r="AA1042"/>
      <c r="AB1042"/>
      <c r="AC1042"/>
      <c r="AD1042"/>
      <c r="AE1042"/>
      <c r="AF1042"/>
      <c r="AG1042"/>
      <c r="AH1042"/>
      <c r="AZ1042" s="2"/>
      <c r="BA1042" s="3"/>
      <c r="BB1042" s="3"/>
      <c r="BC1042" s="3"/>
      <c r="BD1042" s="3"/>
    </row>
    <row r="1043" spans="1:56" x14ac:dyDescent="0.3">
      <c r="A1043"/>
      <c r="J1043"/>
      <c r="AA1043"/>
      <c r="AB1043"/>
      <c r="AC1043"/>
      <c r="AD1043"/>
      <c r="AE1043"/>
      <c r="AF1043"/>
      <c r="AG1043"/>
      <c r="AH1043"/>
      <c r="AZ1043" s="2"/>
      <c r="BA1043" s="3"/>
      <c r="BB1043" s="3"/>
      <c r="BC1043" s="3"/>
      <c r="BD1043" s="3"/>
    </row>
    <row r="1044" spans="1:56" x14ac:dyDescent="0.3">
      <c r="A1044"/>
      <c r="J1044"/>
      <c r="AA1044"/>
      <c r="AB1044"/>
      <c r="AC1044"/>
      <c r="AD1044"/>
      <c r="AE1044"/>
      <c r="AF1044"/>
      <c r="AG1044"/>
      <c r="AH1044"/>
      <c r="AZ1044" s="2"/>
      <c r="BA1044" s="3"/>
      <c r="BB1044" s="3"/>
      <c r="BC1044" s="3"/>
      <c r="BD1044" s="3"/>
    </row>
    <row r="1045" spans="1:56" x14ac:dyDescent="0.3">
      <c r="A1045"/>
      <c r="J1045"/>
      <c r="AA1045"/>
      <c r="AB1045"/>
      <c r="AC1045"/>
      <c r="AD1045"/>
      <c r="AE1045"/>
      <c r="AF1045"/>
      <c r="AG1045"/>
      <c r="AH1045"/>
      <c r="AZ1045" s="2"/>
      <c r="BA1045" s="3"/>
      <c r="BB1045" s="3"/>
      <c r="BC1045" s="3"/>
      <c r="BD1045" s="3"/>
    </row>
    <row r="1046" spans="1:56" x14ac:dyDescent="0.3">
      <c r="A1046"/>
      <c r="J1046"/>
      <c r="AA1046"/>
      <c r="AB1046"/>
      <c r="AC1046"/>
      <c r="AD1046"/>
      <c r="AE1046"/>
      <c r="AF1046"/>
      <c r="AG1046"/>
      <c r="AH1046"/>
      <c r="AZ1046" s="2"/>
      <c r="BA1046" s="3"/>
      <c r="BB1046" s="3"/>
      <c r="BC1046" s="3"/>
      <c r="BD1046" s="3"/>
    </row>
    <row r="1047" spans="1:56" x14ac:dyDescent="0.3">
      <c r="A1047"/>
      <c r="J1047"/>
      <c r="AA1047"/>
      <c r="AB1047"/>
      <c r="AC1047"/>
      <c r="AD1047"/>
      <c r="AE1047"/>
      <c r="AF1047"/>
      <c r="AG1047"/>
      <c r="AH1047"/>
      <c r="AZ1047" s="2"/>
      <c r="BA1047" s="3"/>
      <c r="BB1047" s="3"/>
      <c r="BC1047" s="3"/>
      <c r="BD1047" s="3"/>
    </row>
    <row r="1048" spans="1:56" x14ac:dyDescent="0.3">
      <c r="A1048"/>
      <c r="J1048"/>
      <c r="AA1048"/>
      <c r="AB1048"/>
      <c r="AC1048"/>
      <c r="AD1048"/>
      <c r="AE1048"/>
      <c r="AF1048"/>
      <c r="AG1048"/>
      <c r="AH1048"/>
      <c r="AZ1048" s="2"/>
      <c r="BA1048" s="3"/>
      <c r="BB1048" s="3"/>
      <c r="BC1048" s="3"/>
      <c r="BD1048" s="3"/>
    </row>
    <row r="1049" spans="1:56" x14ac:dyDescent="0.3">
      <c r="A1049"/>
      <c r="J1049"/>
      <c r="AA1049"/>
      <c r="AB1049"/>
      <c r="AC1049"/>
      <c r="AD1049"/>
      <c r="AE1049"/>
      <c r="AF1049"/>
      <c r="AG1049"/>
      <c r="AH1049"/>
      <c r="AZ1049" s="2"/>
      <c r="BA1049" s="3"/>
      <c r="BB1049" s="3"/>
      <c r="BC1049" s="3"/>
      <c r="BD1049" s="3"/>
    </row>
    <row r="1050" spans="1:56" x14ac:dyDescent="0.3">
      <c r="A1050"/>
      <c r="J1050"/>
      <c r="AA1050"/>
      <c r="AB1050"/>
      <c r="AC1050"/>
      <c r="AD1050"/>
      <c r="AE1050"/>
      <c r="AF1050"/>
      <c r="AG1050"/>
      <c r="AH1050"/>
      <c r="AZ1050" s="2"/>
      <c r="BA1050" s="3"/>
      <c r="BB1050" s="3"/>
      <c r="BC1050" s="3"/>
      <c r="BD1050" s="3"/>
    </row>
    <row r="1051" spans="1:56" x14ac:dyDescent="0.3">
      <c r="A1051"/>
      <c r="J1051"/>
      <c r="AA1051"/>
      <c r="AB1051"/>
      <c r="AC1051"/>
      <c r="AD1051"/>
      <c r="AE1051"/>
      <c r="AF1051"/>
      <c r="AG1051"/>
      <c r="AH1051"/>
      <c r="AZ1051" s="2"/>
      <c r="BA1051" s="3"/>
      <c r="BB1051" s="3"/>
      <c r="BC1051" s="3"/>
      <c r="BD1051" s="3"/>
    </row>
    <row r="1052" spans="1:56" x14ac:dyDescent="0.3">
      <c r="A1052"/>
      <c r="J1052"/>
      <c r="AA1052"/>
      <c r="AB1052"/>
      <c r="AC1052"/>
      <c r="AD1052"/>
      <c r="AE1052"/>
      <c r="AF1052"/>
      <c r="AG1052"/>
      <c r="AH1052"/>
      <c r="AZ1052" s="2"/>
      <c r="BA1052" s="3"/>
      <c r="BB1052" s="3"/>
      <c r="BC1052" s="3"/>
      <c r="BD1052" s="3"/>
    </row>
    <row r="1053" spans="1:56" x14ac:dyDescent="0.3">
      <c r="A1053"/>
      <c r="J1053"/>
      <c r="AA1053"/>
      <c r="AB1053"/>
      <c r="AC1053"/>
      <c r="AD1053"/>
      <c r="AE1053"/>
      <c r="AF1053"/>
      <c r="AG1053"/>
      <c r="AH1053"/>
      <c r="AZ1053" s="2"/>
      <c r="BA1053" s="3"/>
      <c r="BB1053" s="3"/>
      <c r="BC1053" s="3"/>
      <c r="BD1053" s="3"/>
    </row>
    <row r="1054" spans="1:56" x14ac:dyDescent="0.3">
      <c r="A1054"/>
      <c r="J1054"/>
      <c r="AA1054"/>
      <c r="AB1054"/>
      <c r="AC1054"/>
      <c r="AD1054"/>
      <c r="AE1054"/>
      <c r="AF1054"/>
      <c r="AG1054"/>
      <c r="AH1054"/>
      <c r="AZ1054" s="2"/>
      <c r="BA1054" s="3"/>
      <c r="BB1054" s="3"/>
      <c r="BC1054" s="3"/>
      <c r="BD1054" s="3"/>
    </row>
    <row r="1055" spans="1:56" x14ac:dyDescent="0.3">
      <c r="A1055"/>
      <c r="J1055"/>
      <c r="AA1055"/>
      <c r="AB1055"/>
      <c r="AC1055"/>
      <c r="AD1055"/>
      <c r="AE1055"/>
      <c r="AF1055"/>
      <c r="AG1055"/>
      <c r="AH1055"/>
      <c r="AZ1055" s="2"/>
      <c r="BA1055" s="3"/>
      <c r="BB1055" s="3"/>
      <c r="BC1055" s="3"/>
      <c r="BD1055" s="3"/>
    </row>
    <row r="1056" spans="1:56" x14ac:dyDescent="0.3">
      <c r="A1056"/>
      <c r="J1056"/>
      <c r="AA1056"/>
      <c r="AB1056"/>
      <c r="AC1056"/>
      <c r="AD1056"/>
      <c r="AE1056"/>
      <c r="AF1056"/>
      <c r="AG1056"/>
      <c r="AH1056"/>
      <c r="AZ1056" s="2"/>
      <c r="BA1056" s="3"/>
      <c r="BB1056" s="3"/>
      <c r="BC1056" s="3"/>
      <c r="BD1056" s="3"/>
    </row>
    <row r="1057" spans="1:56" x14ac:dyDescent="0.3">
      <c r="A1057"/>
      <c r="J1057"/>
      <c r="AA1057"/>
      <c r="AB1057"/>
      <c r="AC1057"/>
      <c r="AD1057"/>
      <c r="AE1057"/>
      <c r="AF1057"/>
      <c r="AG1057"/>
      <c r="AH1057"/>
      <c r="AZ1057" s="2"/>
      <c r="BA1057" s="3"/>
      <c r="BB1057" s="3"/>
      <c r="BC1057" s="3"/>
      <c r="BD1057" s="3"/>
    </row>
    <row r="1058" spans="1:56" x14ac:dyDescent="0.3">
      <c r="A1058"/>
      <c r="J1058"/>
      <c r="AA1058"/>
      <c r="AB1058"/>
      <c r="AC1058"/>
      <c r="AD1058"/>
      <c r="AE1058"/>
      <c r="AF1058"/>
      <c r="AG1058"/>
      <c r="AH1058"/>
      <c r="AZ1058" s="2"/>
      <c r="BA1058" s="3"/>
      <c r="BB1058" s="3"/>
      <c r="BC1058" s="3"/>
      <c r="BD1058" s="3"/>
    </row>
    <row r="1059" spans="1:56" x14ac:dyDescent="0.3">
      <c r="A1059"/>
      <c r="J1059"/>
      <c r="AA1059"/>
      <c r="AB1059"/>
      <c r="AC1059"/>
      <c r="AD1059"/>
      <c r="AE1059"/>
      <c r="AF1059"/>
      <c r="AG1059"/>
      <c r="AH1059"/>
      <c r="AZ1059" s="2"/>
      <c r="BA1059" s="3"/>
      <c r="BB1059" s="3"/>
      <c r="BC1059" s="3"/>
      <c r="BD1059" s="3"/>
    </row>
    <row r="1060" spans="1:56" x14ac:dyDescent="0.3">
      <c r="A1060"/>
      <c r="J1060"/>
      <c r="AA1060"/>
      <c r="AB1060"/>
      <c r="AC1060"/>
      <c r="AD1060"/>
      <c r="AE1060"/>
      <c r="AF1060"/>
      <c r="AG1060"/>
      <c r="AH1060"/>
      <c r="AZ1060" s="2"/>
      <c r="BA1060" s="3"/>
      <c r="BB1060" s="3"/>
      <c r="BC1060" s="3"/>
      <c r="BD1060" s="3"/>
    </row>
    <row r="1061" spans="1:56" x14ac:dyDescent="0.3">
      <c r="A1061"/>
      <c r="J1061"/>
      <c r="AA1061"/>
      <c r="AB1061"/>
      <c r="AC1061"/>
      <c r="AD1061"/>
      <c r="AE1061"/>
      <c r="AF1061"/>
      <c r="AG1061"/>
      <c r="AH1061"/>
      <c r="AZ1061" s="2"/>
      <c r="BA1061" s="3"/>
      <c r="BB1061" s="3"/>
      <c r="BC1061" s="3"/>
      <c r="BD1061" s="3"/>
    </row>
    <row r="1062" spans="1:56" x14ac:dyDescent="0.3">
      <c r="A1062"/>
      <c r="J1062"/>
      <c r="AA1062"/>
      <c r="AB1062"/>
      <c r="AC1062"/>
      <c r="AD1062"/>
      <c r="AE1062"/>
      <c r="AF1062"/>
      <c r="AG1062"/>
      <c r="AH1062"/>
      <c r="AZ1062" s="2"/>
      <c r="BA1062" s="3"/>
      <c r="BB1062" s="3"/>
      <c r="BC1062" s="3"/>
      <c r="BD1062" s="3"/>
    </row>
    <row r="1063" spans="1:56" x14ac:dyDescent="0.3">
      <c r="A1063"/>
      <c r="J1063"/>
      <c r="AA1063"/>
      <c r="AB1063"/>
      <c r="AC1063"/>
      <c r="AD1063"/>
      <c r="AE1063"/>
      <c r="AF1063"/>
      <c r="AG1063"/>
      <c r="AH1063"/>
      <c r="AZ1063" s="2"/>
      <c r="BA1063" s="3"/>
      <c r="BB1063" s="3"/>
      <c r="BC1063" s="3"/>
      <c r="BD1063" s="3"/>
    </row>
    <row r="1064" spans="1:56" x14ac:dyDescent="0.3">
      <c r="A1064"/>
      <c r="J1064"/>
      <c r="AA1064"/>
      <c r="AB1064"/>
      <c r="AC1064"/>
      <c r="AD1064"/>
      <c r="AE1064"/>
      <c r="AF1064"/>
      <c r="AG1064"/>
      <c r="AH1064"/>
      <c r="AZ1064" s="2"/>
      <c r="BA1064" s="3"/>
      <c r="BB1064" s="3"/>
      <c r="BC1064" s="3"/>
      <c r="BD1064" s="3"/>
    </row>
    <row r="1065" spans="1:56" x14ac:dyDescent="0.3">
      <c r="A1065"/>
      <c r="J1065"/>
      <c r="AA1065"/>
      <c r="AB1065"/>
      <c r="AC1065"/>
      <c r="AD1065"/>
      <c r="AE1065"/>
      <c r="AF1065"/>
      <c r="AG1065"/>
      <c r="AH1065"/>
      <c r="AZ1065" s="2"/>
      <c r="BA1065" s="3"/>
      <c r="BB1065" s="3"/>
      <c r="BC1065" s="3"/>
      <c r="BD1065" s="3"/>
    </row>
    <row r="1066" spans="1:56" x14ac:dyDescent="0.3">
      <c r="A1066"/>
      <c r="J1066"/>
      <c r="AA1066"/>
      <c r="AB1066"/>
      <c r="AC1066"/>
      <c r="AD1066"/>
      <c r="AE1066"/>
      <c r="AF1066"/>
      <c r="AG1066"/>
      <c r="AH1066"/>
      <c r="AZ1066" s="2"/>
      <c r="BA1066" s="3"/>
      <c r="BB1066" s="3"/>
      <c r="BC1066" s="3"/>
      <c r="BD1066" s="3"/>
    </row>
    <row r="1067" spans="1:56" x14ac:dyDescent="0.3">
      <c r="A1067"/>
      <c r="J1067"/>
      <c r="AA1067"/>
      <c r="AB1067"/>
      <c r="AC1067"/>
      <c r="AD1067"/>
      <c r="AE1067"/>
      <c r="AF1067"/>
      <c r="AG1067"/>
      <c r="AH1067"/>
      <c r="AZ1067" s="2"/>
      <c r="BA1067" s="3"/>
      <c r="BB1067" s="3"/>
      <c r="BC1067" s="3"/>
      <c r="BD1067" s="3"/>
    </row>
    <row r="1068" spans="1:56" x14ac:dyDescent="0.3">
      <c r="A1068"/>
      <c r="J1068"/>
      <c r="AA1068"/>
      <c r="AB1068"/>
      <c r="AC1068"/>
      <c r="AD1068"/>
      <c r="AE1068"/>
      <c r="AF1068"/>
      <c r="AG1068"/>
      <c r="AH1068"/>
      <c r="AZ1068" s="2"/>
      <c r="BA1068" s="3"/>
      <c r="BB1068" s="3"/>
      <c r="BC1068" s="3"/>
      <c r="BD1068" s="3"/>
    </row>
    <row r="1069" spans="1:56" x14ac:dyDescent="0.3">
      <c r="A1069"/>
      <c r="J1069"/>
      <c r="AA1069"/>
      <c r="AB1069"/>
      <c r="AC1069"/>
      <c r="AD1069"/>
      <c r="AE1069"/>
      <c r="AF1069"/>
      <c r="AG1069"/>
      <c r="AH1069"/>
      <c r="AZ1069" s="2"/>
      <c r="BA1069" s="3"/>
      <c r="BB1069" s="3"/>
      <c r="BC1069" s="3"/>
      <c r="BD1069" s="3"/>
    </row>
    <row r="1070" spans="1:56" x14ac:dyDescent="0.3">
      <c r="A1070"/>
      <c r="J1070"/>
      <c r="AA1070"/>
      <c r="AB1070"/>
      <c r="AC1070"/>
      <c r="AD1070"/>
      <c r="AE1070"/>
      <c r="AF1070"/>
      <c r="AG1070"/>
      <c r="AH1070"/>
      <c r="AZ1070" s="2"/>
      <c r="BA1070" s="3"/>
      <c r="BB1070" s="3"/>
      <c r="BC1070" s="3"/>
      <c r="BD1070" s="3"/>
    </row>
    <row r="1071" spans="1:56" x14ac:dyDescent="0.3">
      <c r="A1071"/>
      <c r="J1071"/>
      <c r="AA1071"/>
      <c r="AB1071"/>
      <c r="AC1071"/>
      <c r="AD1071"/>
      <c r="AE1071"/>
      <c r="AF1071"/>
      <c r="AG1071"/>
      <c r="AH1071"/>
      <c r="AZ1071" s="2"/>
      <c r="BA1071" s="3"/>
      <c r="BB1071" s="3"/>
      <c r="BC1071" s="3"/>
      <c r="BD1071" s="3"/>
    </row>
    <row r="1072" spans="1:56" x14ac:dyDescent="0.3">
      <c r="A1072"/>
      <c r="J1072"/>
      <c r="AA1072"/>
      <c r="AB1072"/>
      <c r="AC1072"/>
      <c r="AD1072"/>
      <c r="AE1072"/>
      <c r="AF1072"/>
      <c r="AG1072"/>
      <c r="AH1072"/>
      <c r="AZ1072" s="2"/>
      <c r="BA1072" s="3"/>
      <c r="BB1072" s="3"/>
      <c r="BC1072" s="3"/>
      <c r="BD1072" s="3"/>
    </row>
    <row r="1073" spans="1:56" x14ac:dyDescent="0.3">
      <c r="A1073"/>
      <c r="J1073"/>
      <c r="AA1073"/>
      <c r="AB1073"/>
      <c r="AC1073"/>
      <c r="AD1073"/>
      <c r="AE1073"/>
      <c r="AF1073"/>
      <c r="AG1073"/>
      <c r="AH1073"/>
      <c r="AZ1073" s="2"/>
      <c r="BA1073" s="3"/>
      <c r="BB1073" s="3"/>
      <c r="BC1073" s="3"/>
      <c r="BD1073" s="3"/>
    </row>
    <row r="1074" spans="1:56" x14ac:dyDescent="0.3">
      <c r="A1074"/>
      <c r="J1074"/>
      <c r="AA1074"/>
      <c r="AB1074"/>
      <c r="AC1074"/>
      <c r="AD1074"/>
      <c r="AE1074"/>
      <c r="AF1074"/>
      <c r="AG1074"/>
      <c r="AH1074"/>
      <c r="AZ1074" s="2"/>
      <c r="BA1074" s="3"/>
      <c r="BB1074" s="3"/>
      <c r="BC1074" s="3"/>
      <c r="BD1074" s="3"/>
    </row>
    <row r="1075" spans="1:56" x14ac:dyDescent="0.3">
      <c r="A1075"/>
      <c r="J1075"/>
      <c r="AA1075"/>
      <c r="AB1075"/>
      <c r="AC1075"/>
      <c r="AD1075"/>
      <c r="AE1075"/>
      <c r="AF1075"/>
      <c r="AG1075"/>
      <c r="AH1075"/>
      <c r="AZ1075" s="2"/>
      <c r="BA1075" s="3"/>
      <c r="BB1075" s="3"/>
      <c r="BC1075" s="3"/>
      <c r="BD1075" s="3"/>
    </row>
    <row r="1076" spans="1:56" x14ac:dyDescent="0.3">
      <c r="A1076"/>
      <c r="J1076"/>
      <c r="AA1076"/>
      <c r="AB1076"/>
      <c r="AC1076"/>
      <c r="AD1076"/>
      <c r="AE1076"/>
      <c r="AF1076"/>
      <c r="AG1076"/>
      <c r="AH1076"/>
      <c r="AZ1076" s="2"/>
      <c r="BA1076" s="3"/>
      <c r="BB1076" s="3"/>
      <c r="BC1076" s="3"/>
      <c r="BD1076" s="3"/>
    </row>
    <row r="1077" spans="1:56" x14ac:dyDescent="0.3">
      <c r="A1077"/>
      <c r="J1077"/>
      <c r="AA1077"/>
      <c r="AB1077"/>
      <c r="AC1077"/>
      <c r="AD1077"/>
      <c r="AE1077"/>
      <c r="AF1077"/>
      <c r="AG1077"/>
      <c r="AH1077"/>
      <c r="AZ1077" s="2"/>
      <c r="BA1077" s="3"/>
      <c r="BB1077" s="3"/>
      <c r="BC1077" s="3"/>
      <c r="BD1077" s="3"/>
    </row>
    <row r="1078" spans="1:56" x14ac:dyDescent="0.3">
      <c r="A1078"/>
      <c r="J1078"/>
      <c r="AA1078"/>
      <c r="AB1078"/>
      <c r="AC1078"/>
      <c r="AD1078"/>
      <c r="AE1078"/>
      <c r="AF1078"/>
      <c r="AG1078"/>
      <c r="AH1078"/>
      <c r="AZ1078" s="2"/>
      <c r="BA1078" s="3"/>
      <c r="BB1078" s="3"/>
      <c r="BC1078" s="3"/>
      <c r="BD1078" s="3"/>
    </row>
    <row r="1079" spans="1:56" x14ac:dyDescent="0.3">
      <c r="A1079"/>
      <c r="J1079"/>
      <c r="AA1079"/>
      <c r="AB1079"/>
      <c r="AC1079"/>
      <c r="AD1079"/>
      <c r="AE1079"/>
      <c r="AF1079"/>
      <c r="AG1079"/>
      <c r="AH1079"/>
      <c r="AZ1079" s="2"/>
      <c r="BA1079" s="3"/>
      <c r="BB1079" s="3"/>
      <c r="BC1079" s="3"/>
      <c r="BD1079" s="3"/>
    </row>
    <row r="1080" spans="1:56" x14ac:dyDescent="0.3">
      <c r="A1080"/>
      <c r="J1080"/>
      <c r="AA1080"/>
      <c r="AB1080"/>
      <c r="AC1080"/>
      <c r="AD1080"/>
      <c r="AE1080"/>
      <c r="AF1080"/>
      <c r="AG1080"/>
      <c r="AH1080"/>
      <c r="AZ1080" s="2"/>
      <c r="BA1080" s="3"/>
      <c r="BB1080" s="3"/>
      <c r="BC1080" s="3"/>
      <c r="BD1080" s="3"/>
    </row>
    <row r="1081" spans="1:56" x14ac:dyDescent="0.3">
      <c r="A1081"/>
      <c r="J1081"/>
      <c r="AA1081"/>
      <c r="AB1081"/>
      <c r="AC1081"/>
      <c r="AD1081"/>
      <c r="AE1081"/>
      <c r="AF1081"/>
      <c r="AG1081"/>
      <c r="AH1081"/>
      <c r="AZ1081" s="2"/>
      <c r="BA1081" s="3"/>
      <c r="BB1081" s="3"/>
      <c r="BC1081" s="3"/>
      <c r="BD1081" s="3"/>
    </row>
    <row r="1082" spans="1:56" x14ac:dyDescent="0.3">
      <c r="A1082"/>
      <c r="J1082"/>
      <c r="AA1082"/>
      <c r="AB1082"/>
      <c r="AC1082"/>
      <c r="AD1082"/>
      <c r="AE1082"/>
      <c r="AF1082"/>
      <c r="AG1082"/>
      <c r="AH1082"/>
      <c r="AZ1082" s="2"/>
      <c r="BA1082" s="3"/>
      <c r="BB1082" s="3"/>
      <c r="BC1082" s="3"/>
      <c r="BD1082" s="3"/>
    </row>
    <row r="1083" spans="1:56" x14ac:dyDescent="0.3">
      <c r="A1083"/>
      <c r="J1083"/>
      <c r="AA1083"/>
      <c r="AB1083"/>
      <c r="AC1083"/>
      <c r="AD1083"/>
      <c r="AE1083"/>
      <c r="AF1083"/>
      <c r="AG1083"/>
      <c r="AH1083"/>
      <c r="AZ1083" s="2"/>
      <c r="BA1083" s="3"/>
      <c r="BB1083" s="3"/>
      <c r="BC1083" s="3"/>
      <c r="BD1083" s="3"/>
    </row>
    <row r="1084" spans="1:56" x14ac:dyDescent="0.3">
      <c r="A1084"/>
      <c r="J1084"/>
      <c r="AA1084"/>
      <c r="AB1084"/>
      <c r="AC1084"/>
      <c r="AD1084"/>
      <c r="AE1084"/>
      <c r="AF1084"/>
      <c r="AG1084"/>
      <c r="AH1084"/>
      <c r="AZ1084" s="2"/>
      <c r="BA1084" s="3"/>
      <c r="BB1084" s="3"/>
      <c r="BC1084" s="3"/>
      <c r="BD1084" s="3"/>
    </row>
    <row r="1085" spans="1:56" x14ac:dyDescent="0.3">
      <c r="A1085"/>
      <c r="J1085"/>
      <c r="AA1085"/>
      <c r="AB1085"/>
      <c r="AC1085"/>
      <c r="AD1085"/>
      <c r="AE1085"/>
      <c r="AF1085"/>
      <c r="AG1085"/>
      <c r="AH1085"/>
      <c r="AZ1085" s="2"/>
      <c r="BA1085" s="3"/>
      <c r="BB1085" s="3"/>
      <c r="BC1085" s="3"/>
      <c r="BD1085" s="3"/>
    </row>
    <row r="1086" spans="1:56" x14ac:dyDescent="0.3">
      <c r="A1086"/>
      <c r="J1086"/>
      <c r="AA1086"/>
      <c r="AB1086"/>
      <c r="AC1086"/>
      <c r="AD1086"/>
      <c r="AE1086"/>
      <c r="AF1086"/>
      <c r="AG1086"/>
      <c r="AH1086"/>
      <c r="AZ1086" s="2"/>
      <c r="BA1086" s="3"/>
      <c r="BB1086" s="3"/>
      <c r="BC1086" s="3"/>
      <c r="BD1086" s="3"/>
    </row>
    <row r="1087" spans="1:56" x14ac:dyDescent="0.3">
      <c r="A1087"/>
      <c r="J1087"/>
      <c r="AA1087"/>
      <c r="AB1087"/>
      <c r="AC1087"/>
      <c r="AD1087"/>
      <c r="AE1087"/>
      <c r="AF1087"/>
      <c r="AG1087"/>
      <c r="AH1087"/>
      <c r="AZ1087" s="2"/>
      <c r="BA1087" s="3"/>
      <c r="BB1087" s="3"/>
      <c r="BC1087" s="3"/>
      <c r="BD1087" s="3"/>
    </row>
    <row r="1088" spans="1:56" x14ac:dyDescent="0.3">
      <c r="A1088"/>
      <c r="J1088"/>
      <c r="AA1088"/>
      <c r="AB1088"/>
      <c r="AC1088"/>
      <c r="AD1088"/>
      <c r="AE1088"/>
      <c r="AF1088"/>
      <c r="AG1088"/>
      <c r="AH1088"/>
      <c r="AZ1088" s="2"/>
      <c r="BA1088" s="3"/>
      <c r="BB1088" s="3"/>
      <c r="BC1088" s="3"/>
      <c r="BD1088" s="3"/>
    </row>
    <row r="1089" spans="1:56" x14ac:dyDescent="0.3">
      <c r="A1089"/>
      <c r="J1089"/>
      <c r="AA1089"/>
      <c r="AB1089"/>
      <c r="AC1089"/>
      <c r="AD1089"/>
      <c r="AE1089"/>
      <c r="AF1089"/>
      <c r="AG1089"/>
      <c r="AH1089"/>
      <c r="AZ1089" s="2"/>
      <c r="BA1089" s="3"/>
      <c r="BB1089" s="3"/>
      <c r="BC1089" s="3"/>
      <c r="BD1089" s="3"/>
    </row>
    <row r="1090" spans="1:56" x14ac:dyDescent="0.3">
      <c r="A1090"/>
      <c r="J1090"/>
      <c r="AA1090"/>
      <c r="AB1090"/>
      <c r="AC1090"/>
      <c r="AD1090"/>
      <c r="AE1090"/>
      <c r="AF1090"/>
      <c r="AG1090"/>
      <c r="AH1090"/>
      <c r="AZ1090" s="2"/>
      <c r="BA1090" s="3"/>
      <c r="BB1090" s="3"/>
      <c r="BC1090" s="3"/>
      <c r="BD1090" s="3"/>
    </row>
    <row r="1091" spans="1:56" x14ac:dyDescent="0.3">
      <c r="A1091"/>
      <c r="J1091"/>
      <c r="AA1091"/>
      <c r="AB1091"/>
      <c r="AC1091"/>
      <c r="AD1091"/>
      <c r="AE1091"/>
      <c r="AF1091"/>
      <c r="AG1091"/>
      <c r="AH1091"/>
      <c r="AZ1091" s="2"/>
      <c r="BA1091" s="3"/>
      <c r="BB1091" s="3"/>
      <c r="BC1091" s="3"/>
      <c r="BD1091" s="3"/>
    </row>
    <row r="1092" spans="1:56" x14ac:dyDescent="0.3">
      <c r="A1092"/>
      <c r="J1092"/>
      <c r="AA1092"/>
      <c r="AB1092"/>
      <c r="AC1092"/>
      <c r="AD1092"/>
      <c r="AE1092"/>
      <c r="AF1092"/>
      <c r="AG1092"/>
      <c r="AH1092"/>
      <c r="AZ1092" s="2"/>
      <c r="BA1092" s="3"/>
      <c r="BB1092" s="3"/>
      <c r="BC1092" s="3"/>
      <c r="BD1092" s="3"/>
    </row>
    <row r="1093" spans="1:56" x14ac:dyDescent="0.3">
      <c r="A1093"/>
      <c r="J1093"/>
      <c r="AA1093"/>
      <c r="AB1093"/>
      <c r="AC1093"/>
      <c r="AD1093"/>
      <c r="AE1093"/>
      <c r="AF1093"/>
      <c r="AG1093"/>
      <c r="AH1093"/>
      <c r="AZ1093" s="2"/>
      <c r="BA1093" s="3"/>
      <c r="BB1093" s="3"/>
      <c r="BC1093" s="3"/>
      <c r="BD1093" s="3"/>
    </row>
    <row r="1094" spans="1:56" x14ac:dyDescent="0.3">
      <c r="A1094"/>
      <c r="J1094"/>
      <c r="AA1094"/>
      <c r="AB1094"/>
      <c r="AC1094"/>
      <c r="AD1094"/>
      <c r="AE1094"/>
      <c r="AF1094"/>
      <c r="AG1094"/>
      <c r="AH1094"/>
      <c r="AZ1094" s="2"/>
      <c r="BA1094" s="3"/>
      <c r="BB1094" s="3"/>
      <c r="BC1094" s="3"/>
      <c r="BD1094" s="3"/>
    </row>
    <row r="1095" spans="1:56" x14ac:dyDescent="0.3">
      <c r="A1095"/>
      <c r="J1095"/>
      <c r="AA1095"/>
      <c r="AB1095"/>
      <c r="AC1095"/>
      <c r="AD1095"/>
      <c r="AE1095"/>
      <c r="AF1095"/>
      <c r="AG1095"/>
      <c r="AH1095"/>
      <c r="AZ1095" s="2"/>
      <c r="BA1095" s="3"/>
      <c r="BB1095" s="3"/>
      <c r="BC1095" s="3"/>
      <c r="BD1095" s="3"/>
    </row>
    <row r="1096" spans="1:56" x14ac:dyDescent="0.3">
      <c r="A1096"/>
      <c r="J1096"/>
      <c r="AA1096"/>
      <c r="AB1096"/>
      <c r="AC1096"/>
      <c r="AD1096"/>
      <c r="AE1096"/>
      <c r="AF1096"/>
      <c r="AG1096"/>
      <c r="AH1096"/>
      <c r="AZ1096" s="2"/>
      <c r="BA1096" s="3"/>
      <c r="BB1096" s="3"/>
      <c r="BC1096" s="3"/>
      <c r="BD1096" s="3"/>
    </row>
    <row r="1097" spans="1:56" x14ac:dyDescent="0.3">
      <c r="A1097"/>
      <c r="J1097"/>
      <c r="AA1097"/>
      <c r="AB1097"/>
      <c r="AC1097"/>
      <c r="AD1097"/>
      <c r="AE1097"/>
      <c r="AF1097"/>
      <c r="AG1097"/>
      <c r="AH1097"/>
      <c r="AZ1097" s="2"/>
      <c r="BA1097" s="3"/>
      <c r="BB1097" s="3"/>
      <c r="BC1097" s="3"/>
      <c r="BD1097" s="3"/>
    </row>
    <row r="1098" spans="1:56" x14ac:dyDescent="0.3">
      <c r="A1098"/>
      <c r="J1098"/>
      <c r="AA1098"/>
      <c r="AB1098"/>
      <c r="AC1098"/>
      <c r="AD1098"/>
      <c r="AE1098"/>
      <c r="AF1098"/>
      <c r="AG1098"/>
      <c r="AH1098"/>
      <c r="AZ1098" s="2"/>
      <c r="BA1098" s="3"/>
      <c r="BB1098" s="3"/>
      <c r="BC1098" s="3"/>
      <c r="BD1098" s="3"/>
    </row>
    <row r="1099" spans="1:56" x14ac:dyDescent="0.3">
      <c r="A1099"/>
      <c r="J1099"/>
      <c r="AA1099"/>
      <c r="AB1099"/>
      <c r="AC1099"/>
      <c r="AD1099"/>
      <c r="AE1099"/>
      <c r="AF1099"/>
      <c r="AG1099"/>
      <c r="AH1099"/>
      <c r="AZ1099" s="2"/>
      <c r="BA1099" s="3"/>
      <c r="BB1099" s="3"/>
      <c r="BC1099" s="3"/>
      <c r="BD1099" s="3"/>
    </row>
    <row r="1100" spans="1:56" x14ac:dyDescent="0.3">
      <c r="A1100"/>
      <c r="J1100"/>
      <c r="AA1100"/>
      <c r="AB1100"/>
      <c r="AC1100"/>
      <c r="AD1100"/>
      <c r="AE1100"/>
      <c r="AF1100"/>
      <c r="AG1100"/>
      <c r="AH1100"/>
      <c r="AZ1100" s="2"/>
      <c r="BA1100" s="3"/>
      <c r="BB1100" s="3"/>
      <c r="BC1100" s="3"/>
      <c r="BD1100" s="3"/>
    </row>
    <row r="1101" spans="1:56" x14ac:dyDescent="0.3">
      <c r="A1101"/>
      <c r="J1101"/>
      <c r="AA1101"/>
      <c r="AB1101"/>
      <c r="AC1101"/>
      <c r="AD1101"/>
      <c r="AE1101"/>
      <c r="AF1101"/>
      <c r="AG1101"/>
      <c r="AH1101"/>
      <c r="AZ1101" s="2"/>
      <c r="BA1101" s="3"/>
      <c r="BB1101" s="3"/>
      <c r="BC1101" s="3"/>
      <c r="BD1101" s="3"/>
    </row>
    <row r="1102" spans="1:56" x14ac:dyDescent="0.3">
      <c r="A1102"/>
      <c r="J1102"/>
      <c r="AA1102"/>
      <c r="AB1102"/>
      <c r="AC1102"/>
      <c r="AD1102"/>
      <c r="AE1102"/>
      <c r="AF1102"/>
      <c r="AG1102"/>
      <c r="AH1102"/>
      <c r="AZ1102" s="2"/>
      <c r="BA1102" s="3"/>
      <c r="BB1102" s="3"/>
      <c r="BC1102" s="3"/>
      <c r="BD1102" s="3"/>
    </row>
    <row r="1103" spans="1:56" x14ac:dyDescent="0.3">
      <c r="A1103"/>
      <c r="J1103"/>
      <c r="AA1103"/>
      <c r="AB1103"/>
      <c r="AC1103"/>
      <c r="AD1103"/>
      <c r="AE1103"/>
      <c r="AF1103"/>
      <c r="AG1103"/>
      <c r="AH1103"/>
      <c r="AZ1103" s="2"/>
      <c r="BA1103" s="3"/>
      <c r="BB1103" s="3"/>
      <c r="BC1103" s="3"/>
      <c r="BD1103" s="3"/>
    </row>
    <row r="1104" spans="1:56" x14ac:dyDescent="0.3">
      <c r="A1104"/>
      <c r="J1104"/>
      <c r="AA1104"/>
      <c r="AB1104"/>
      <c r="AC1104"/>
      <c r="AD1104"/>
      <c r="AE1104"/>
      <c r="AF1104"/>
      <c r="AG1104"/>
      <c r="AH1104"/>
      <c r="AZ1104" s="2"/>
      <c r="BA1104" s="3"/>
      <c r="BB1104" s="3"/>
      <c r="BC1104" s="3"/>
      <c r="BD1104" s="3"/>
    </row>
    <row r="1105" spans="1:56" x14ac:dyDescent="0.3">
      <c r="A1105"/>
      <c r="J1105"/>
      <c r="AA1105"/>
      <c r="AB1105"/>
      <c r="AC1105"/>
      <c r="AD1105"/>
      <c r="AE1105"/>
      <c r="AF1105"/>
      <c r="AG1105"/>
      <c r="AH1105"/>
      <c r="AZ1105" s="2"/>
      <c r="BA1105" s="3"/>
      <c r="BB1105" s="3"/>
      <c r="BC1105" s="3"/>
      <c r="BD1105" s="3"/>
    </row>
    <row r="1106" spans="1:56" x14ac:dyDescent="0.3">
      <c r="A1106"/>
      <c r="J1106"/>
      <c r="AA1106"/>
      <c r="AB1106"/>
      <c r="AC1106"/>
      <c r="AD1106"/>
      <c r="AE1106"/>
      <c r="AF1106"/>
      <c r="AG1106"/>
      <c r="AH1106"/>
      <c r="AZ1106" s="2"/>
      <c r="BA1106" s="3"/>
      <c r="BB1106" s="3"/>
      <c r="BC1106" s="3"/>
      <c r="BD1106" s="3"/>
    </row>
    <row r="1107" spans="1:56" x14ac:dyDescent="0.3">
      <c r="A1107"/>
      <c r="J1107"/>
      <c r="AA1107"/>
      <c r="AB1107"/>
      <c r="AC1107"/>
      <c r="AD1107"/>
      <c r="AE1107"/>
      <c r="AF1107"/>
      <c r="AG1107"/>
      <c r="AH1107"/>
      <c r="AZ1107" s="2"/>
      <c r="BA1107" s="3"/>
      <c r="BB1107" s="3"/>
      <c r="BC1107" s="3"/>
      <c r="BD1107" s="3"/>
    </row>
    <row r="1108" spans="1:56" x14ac:dyDescent="0.3">
      <c r="A1108"/>
      <c r="J1108"/>
      <c r="AA1108"/>
      <c r="AB1108"/>
      <c r="AC1108"/>
      <c r="AD1108"/>
      <c r="AE1108"/>
      <c r="AF1108"/>
      <c r="AG1108"/>
      <c r="AH1108"/>
      <c r="AZ1108" s="2"/>
      <c r="BA1108" s="3"/>
      <c r="BB1108" s="3"/>
      <c r="BC1108" s="3"/>
      <c r="BD1108" s="3"/>
    </row>
    <row r="1109" spans="1:56" x14ac:dyDescent="0.3">
      <c r="A1109"/>
      <c r="J1109"/>
      <c r="AA1109"/>
      <c r="AB1109"/>
      <c r="AC1109"/>
      <c r="AD1109"/>
      <c r="AE1109"/>
      <c r="AF1109"/>
      <c r="AG1109"/>
      <c r="AH1109"/>
      <c r="AZ1109" s="2"/>
      <c r="BA1109" s="3"/>
      <c r="BB1109" s="3"/>
      <c r="BC1109" s="3"/>
      <c r="BD1109" s="3"/>
    </row>
    <row r="1110" spans="1:56" x14ac:dyDescent="0.3">
      <c r="A1110"/>
      <c r="J1110"/>
      <c r="AA1110"/>
      <c r="AB1110"/>
      <c r="AC1110"/>
      <c r="AD1110"/>
      <c r="AE1110"/>
      <c r="AF1110"/>
      <c r="AG1110"/>
      <c r="AH1110"/>
      <c r="AZ1110" s="2"/>
      <c r="BA1110" s="3"/>
      <c r="BB1110" s="3"/>
      <c r="BC1110" s="3"/>
      <c r="BD1110" s="3"/>
    </row>
    <row r="1111" spans="1:56" x14ac:dyDescent="0.3">
      <c r="A1111"/>
      <c r="J1111"/>
      <c r="AA1111"/>
      <c r="AB1111"/>
      <c r="AC1111"/>
      <c r="AD1111"/>
      <c r="AE1111"/>
      <c r="AF1111"/>
      <c r="AG1111"/>
      <c r="AH1111"/>
      <c r="AZ1111" s="2"/>
      <c r="BA1111" s="3"/>
      <c r="BB1111" s="3"/>
      <c r="BC1111" s="3"/>
      <c r="BD1111" s="3"/>
    </row>
    <row r="1112" spans="1:56" x14ac:dyDescent="0.3">
      <c r="A1112"/>
      <c r="J1112"/>
      <c r="AA1112"/>
      <c r="AB1112"/>
      <c r="AC1112"/>
      <c r="AD1112"/>
      <c r="AE1112"/>
      <c r="AF1112"/>
      <c r="AG1112"/>
      <c r="AH1112"/>
      <c r="AZ1112" s="2"/>
      <c r="BA1112" s="3"/>
      <c r="BB1112" s="3"/>
      <c r="BC1112" s="3"/>
      <c r="BD1112" s="3"/>
    </row>
    <row r="1113" spans="1:56" x14ac:dyDescent="0.3">
      <c r="A1113"/>
      <c r="J1113"/>
      <c r="AA1113"/>
      <c r="AB1113"/>
      <c r="AC1113"/>
      <c r="AD1113"/>
      <c r="AE1113"/>
      <c r="AF1113"/>
      <c r="AG1113"/>
      <c r="AH1113"/>
      <c r="AZ1113" s="2"/>
      <c r="BA1113" s="3"/>
      <c r="BB1113" s="3"/>
      <c r="BC1113" s="3"/>
      <c r="BD1113" s="3"/>
    </row>
    <row r="1114" spans="1:56" x14ac:dyDescent="0.3">
      <c r="A1114"/>
      <c r="J1114"/>
      <c r="AA1114"/>
      <c r="AB1114"/>
      <c r="AC1114"/>
      <c r="AD1114"/>
      <c r="AE1114"/>
      <c r="AF1114"/>
      <c r="AG1114"/>
      <c r="AH1114"/>
      <c r="AZ1114" s="2"/>
      <c r="BA1114" s="3"/>
      <c r="BB1114" s="3"/>
      <c r="BC1114" s="3"/>
      <c r="BD1114" s="3"/>
    </row>
    <row r="1115" spans="1:56" x14ac:dyDescent="0.3">
      <c r="A1115"/>
      <c r="J1115"/>
      <c r="AA1115"/>
      <c r="AB1115"/>
      <c r="AC1115"/>
      <c r="AD1115"/>
      <c r="AE1115"/>
      <c r="AF1115"/>
      <c r="AG1115"/>
      <c r="AH1115"/>
      <c r="AZ1115" s="2"/>
      <c r="BA1115" s="3"/>
      <c r="BB1115" s="3"/>
      <c r="BC1115" s="3"/>
      <c r="BD1115" s="3"/>
    </row>
    <row r="1116" spans="1:56" x14ac:dyDescent="0.3">
      <c r="A1116"/>
      <c r="J1116"/>
      <c r="AA1116"/>
      <c r="AB1116"/>
      <c r="AC1116"/>
      <c r="AD1116"/>
      <c r="AE1116"/>
      <c r="AF1116"/>
      <c r="AG1116"/>
      <c r="AH1116"/>
      <c r="AZ1116" s="2"/>
      <c r="BA1116" s="3"/>
      <c r="BB1116" s="3"/>
      <c r="BC1116" s="3"/>
      <c r="BD1116" s="3"/>
    </row>
    <row r="1117" spans="1:56" x14ac:dyDescent="0.3">
      <c r="A1117"/>
      <c r="J1117"/>
      <c r="AA1117"/>
      <c r="AB1117"/>
      <c r="AC1117"/>
      <c r="AD1117"/>
      <c r="AE1117"/>
      <c r="AF1117"/>
      <c r="AG1117"/>
      <c r="AH1117"/>
      <c r="AZ1117" s="2"/>
      <c r="BA1117" s="3"/>
      <c r="BB1117" s="3"/>
      <c r="BC1117" s="3"/>
      <c r="BD1117" s="3"/>
    </row>
    <row r="1118" spans="1:56" x14ac:dyDescent="0.3">
      <c r="A1118"/>
      <c r="J1118"/>
      <c r="AA1118"/>
      <c r="AB1118"/>
      <c r="AC1118"/>
      <c r="AD1118"/>
      <c r="AE1118"/>
      <c r="AF1118"/>
      <c r="AG1118"/>
      <c r="AH1118"/>
      <c r="AZ1118" s="2"/>
      <c r="BA1118" s="3"/>
      <c r="BB1118" s="3"/>
      <c r="BC1118" s="3"/>
      <c r="BD1118" s="3"/>
    </row>
    <row r="1119" spans="1:56" x14ac:dyDescent="0.3">
      <c r="A1119"/>
      <c r="J1119"/>
      <c r="AA1119"/>
      <c r="AB1119"/>
      <c r="AC1119"/>
      <c r="AD1119"/>
      <c r="AE1119"/>
      <c r="AF1119"/>
      <c r="AG1119"/>
      <c r="AH1119"/>
      <c r="AZ1119" s="2"/>
      <c r="BA1119" s="3"/>
      <c r="BB1119" s="3"/>
      <c r="BC1119" s="3"/>
      <c r="BD1119" s="3"/>
    </row>
    <row r="1120" spans="1:56" x14ac:dyDescent="0.3">
      <c r="A1120"/>
      <c r="J1120"/>
      <c r="AA1120"/>
      <c r="AB1120"/>
      <c r="AC1120"/>
      <c r="AD1120"/>
      <c r="AE1120"/>
      <c r="AF1120"/>
      <c r="AG1120"/>
      <c r="AH1120"/>
      <c r="AZ1120" s="2"/>
      <c r="BA1120" s="3"/>
      <c r="BB1120" s="3"/>
      <c r="BC1120" s="3"/>
      <c r="BD1120" s="3"/>
    </row>
    <row r="1121" spans="1:56" x14ac:dyDescent="0.3">
      <c r="A1121"/>
      <c r="J1121"/>
      <c r="AA1121"/>
      <c r="AB1121"/>
      <c r="AC1121"/>
      <c r="AD1121"/>
      <c r="AE1121"/>
      <c r="AF1121"/>
      <c r="AG1121"/>
      <c r="AH1121"/>
      <c r="AZ1121" s="2"/>
      <c r="BA1121" s="3"/>
      <c r="BB1121" s="3"/>
      <c r="BC1121" s="3"/>
      <c r="BD1121" s="3"/>
    </row>
    <row r="1122" spans="1:56" x14ac:dyDescent="0.3">
      <c r="A1122"/>
      <c r="J1122"/>
      <c r="AA1122"/>
      <c r="AB1122"/>
      <c r="AC1122"/>
      <c r="AD1122"/>
      <c r="AE1122"/>
      <c r="AF1122"/>
      <c r="AG1122"/>
      <c r="AH1122"/>
      <c r="AZ1122" s="2"/>
      <c r="BA1122" s="3"/>
      <c r="BB1122" s="3"/>
      <c r="BC1122" s="3"/>
      <c r="BD1122" s="3"/>
    </row>
    <row r="1123" spans="1:56" x14ac:dyDescent="0.3">
      <c r="A1123"/>
      <c r="J1123"/>
      <c r="AA1123"/>
      <c r="AB1123"/>
      <c r="AC1123"/>
      <c r="AD1123"/>
      <c r="AE1123"/>
      <c r="AF1123"/>
      <c r="AG1123"/>
      <c r="AH1123"/>
      <c r="AZ1123" s="2"/>
      <c r="BA1123" s="3"/>
      <c r="BB1123" s="3"/>
      <c r="BC1123" s="3"/>
      <c r="BD1123" s="3"/>
    </row>
    <row r="1124" spans="1:56" x14ac:dyDescent="0.3">
      <c r="A1124"/>
      <c r="J1124"/>
      <c r="AA1124"/>
      <c r="AB1124"/>
      <c r="AC1124"/>
      <c r="AD1124"/>
      <c r="AE1124"/>
      <c r="AF1124"/>
      <c r="AG1124"/>
      <c r="AH1124"/>
      <c r="AZ1124" s="2"/>
      <c r="BA1124" s="3"/>
      <c r="BB1124" s="3"/>
      <c r="BC1124" s="3"/>
      <c r="BD1124" s="3"/>
    </row>
    <row r="1125" spans="1:56" x14ac:dyDescent="0.3">
      <c r="A1125"/>
      <c r="J1125"/>
      <c r="AA1125"/>
      <c r="AB1125"/>
      <c r="AC1125"/>
      <c r="AD1125"/>
      <c r="AE1125"/>
      <c r="AF1125"/>
      <c r="AG1125"/>
      <c r="AH1125"/>
      <c r="AZ1125" s="2"/>
      <c r="BA1125" s="3"/>
      <c r="BB1125" s="3"/>
      <c r="BC1125" s="3"/>
      <c r="BD1125" s="3"/>
    </row>
    <row r="1126" spans="1:56" x14ac:dyDescent="0.3">
      <c r="A1126"/>
      <c r="J1126"/>
      <c r="AA1126"/>
      <c r="AB1126"/>
      <c r="AC1126"/>
      <c r="AD1126"/>
      <c r="AE1126"/>
      <c r="AF1126"/>
      <c r="AG1126"/>
      <c r="AH1126"/>
      <c r="AZ1126" s="2"/>
      <c r="BA1126" s="3"/>
      <c r="BB1126" s="3"/>
      <c r="BC1126" s="3"/>
      <c r="BD1126" s="3"/>
    </row>
    <row r="1127" spans="1:56" x14ac:dyDescent="0.3">
      <c r="A1127"/>
      <c r="J1127"/>
      <c r="AA1127"/>
      <c r="AB1127"/>
      <c r="AC1127"/>
      <c r="AD1127"/>
      <c r="AE1127"/>
      <c r="AF1127"/>
      <c r="AG1127"/>
      <c r="AH1127"/>
      <c r="AZ1127" s="2"/>
      <c r="BA1127" s="3"/>
      <c r="BB1127" s="3"/>
      <c r="BC1127" s="3"/>
      <c r="BD1127" s="3"/>
    </row>
    <row r="1128" spans="1:56" x14ac:dyDescent="0.3">
      <c r="A1128"/>
      <c r="J1128"/>
      <c r="AA1128"/>
      <c r="AB1128"/>
      <c r="AC1128"/>
      <c r="AD1128"/>
      <c r="AE1128"/>
      <c r="AF1128"/>
      <c r="AG1128"/>
      <c r="AH1128"/>
      <c r="AZ1128" s="2"/>
      <c r="BA1128" s="3"/>
      <c r="BB1128" s="3"/>
      <c r="BC1128" s="3"/>
      <c r="BD1128" s="3"/>
    </row>
    <row r="1129" spans="1:56" x14ac:dyDescent="0.3">
      <c r="A1129"/>
      <c r="J1129"/>
      <c r="AA1129"/>
      <c r="AB1129"/>
      <c r="AC1129"/>
      <c r="AD1129"/>
      <c r="AE1129"/>
      <c r="AF1129"/>
      <c r="AG1129"/>
      <c r="AH1129"/>
      <c r="AZ1129" s="2"/>
      <c r="BA1129" s="3"/>
      <c r="BB1129" s="3"/>
      <c r="BC1129" s="3"/>
      <c r="BD1129" s="3"/>
    </row>
    <row r="1130" spans="1:56" x14ac:dyDescent="0.3">
      <c r="A1130"/>
      <c r="J1130"/>
      <c r="AA1130"/>
      <c r="AB1130"/>
      <c r="AC1130"/>
      <c r="AD1130"/>
      <c r="AE1130"/>
      <c r="AF1130"/>
      <c r="AG1130"/>
      <c r="AH1130"/>
      <c r="AZ1130" s="2"/>
      <c r="BA1130" s="3"/>
      <c r="BB1130" s="3"/>
      <c r="BC1130" s="3"/>
      <c r="BD1130" s="3"/>
    </row>
    <row r="1131" spans="1:56" x14ac:dyDescent="0.3">
      <c r="A1131"/>
      <c r="J1131"/>
      <c r="AA1131"/>
      <c r="AB1131"/>
      <c r="AC1131"/>
      <c r="AD1131"/>
      <c r="AE1131"/>
      <c r="AF1131"/>
      <c r="AG1131"/>
      <c r="AH1131"/>
      <c r="AZ1131" s="2"/>
      <c r="BA1131" s="3"/>
      <c r="BB1131" s="3"/>
      <c r="BC1131" s="3"/>
      <c r="BD1131" s="3"/>
    </row>
    <row r="1132" spans="1:56" x14ac:dyDescent="0.3">
      <c r="A1132"/>
      <c r="J1132"/>
      <c r="AA1132"/>
      <c r="AB1132"/>
      <c r="AC1132"/>
      <c r="AD1132"/>
      <c r="AE1132"/>
      <c r="AF1132"/>
      <c r="AG1132"/>
      <c r="AH1132"/>
      <c r="AZ1132" s="2"/>
      <c r="BA1132" s="3"/>
      <c r="BB1132" s="3"/>
      <c r="BC1132" s="3"/>
      <c r="BD1132" s="3"/>
    </row>
    <row r="1133" spans="1:56" x14ac:dyDescent="0.3">
      <c r="A1133"/>
      <c r="J1133"/>
      <c r="AA1133"/>
      <c r="AB1133"/>
      <c r="AC1133"/>
      <c r="AD1133"/>
      <c r="AE1133"/>
      <c r="AF1133"/>
      <c r="AG1133"/>
      <c r="AH1133"/>
      <c r="AZ1133" s="2"/>
      <c r="BA1133" s="3"/>
      <c r="BB1133" s="3"/>
      <c r="BC1133" s="3"/>
      <c r="BD1133" s="3"/>
    </row>
    <row r="1134" spans="1:56" x14ac:dyDescent="0.3">
      <c r="A1134"/>
      <c r="J1134"/>
      <c r="AA1134"/>
      <c r="AB1134"/>
      <c r="AC1134"/>
      <c r="AD1134"/>
      <c r="AE1134"/>
      <c r="AF1134"/>
      <c r="AG1134"/>
      <c r="AH1134"/>
      <c r="AZ1134" s="2"/>
      <c r="BA1134" s="3"/>
      <c r="BB1134" s="3"/>
      <c r="BC1134" s="3"/>
      <c r="BD1134" s="3"/>
    </row>
    <row r="1135" spans="1:56" x14ac:dyDescent="0.3">
      <c r="A1135"/>
      <c r="J1135"/>
      <c r="AA1135"/>
      <c r="AB1135"/>
      <c r="AC1135"/>
      <c r="AD1135"/>
      <c r="AE1135"/>
      <c r="AF1135"/>
      <c r="AG1135"/>
      <c r="AH1135"/>
      <c r="AZ1135" s="2"/>
      <c r="BA1135" s="3"/>
      <c r="BB1135" s="3"/>
      <c r="BC1135" s="3"/>
      <c r="BD1135" s="3"/>
    </row>
    <row r="1136" spans="1:56" x14ac:dyDescent="0.3">
      <c r="A1136"/>
      <c r="J1136"/>
      <c r="AA1136"/>
      <c r="AB1136"/>
      <c r="AC1136"/>
      <c r="AD1136"/>
      <c r="AE1136"/>
      <c r="AF1136"/>
      <c r="AG1136"/>
      <c r="AH1136"/>
      <c r="AZ1136" s="2"/>
      <c r="BA1136" s="3"/>
      <c r="BB1136" s="3"/>
      <c r="BC1136" s="3"/>
      <c r="BD1136" s="3"/>
    </row>
    <row r="1137" spans="1:56" x14ac:dyDescent="0.3">
      <c r="A1137"/>
      <c r="J1137"/>
      <c r="AA1137"/>
      <c r="AB1137"/>
      <c r="AC1137"/>
      <c r="AD1137"/>
      <c r="AE1137"/>
      <c r="AF1137"/>
      <c r="AG1137"/>
      <c r="AH1137"/>
      <c r="AZ1137" s="2"/>
      <c r="BA1137" s="3"/>
      <c r="BB1137" s="3"/>
      <c r="BC1137" s="3"/>
      <c r="BD1137" s="3"/>
    </row>
    <row r="1138" spans="1:56" x14ac:dyDescent="0.3">
      <c r="A1138"/>
      <c r="J1138"/>
      <c r="AA1138"/>
      <c r="AB1138"/>
      <c r="AC1138"/>
      <c r="AD1138"/>
      <c r="AE1138"/>
      <c r="AF1138"/>
      <c r="AG1138"/>
      <c r="AH1138"/>
      <c r="AZ1138" s="2"/>
      <c r="BA1138" s="3"/>
      <c r="BB1138" s="3"/>
      <c r="BC1138" s="3"/>
      <c r="BD1138" s="3"/>
    </row>
    <row r="1139" spans="1:56" x14ac:dyDescent="0.3">
      <c r="A1139"/>
      <c r="J1139"/>
      <c r="AA1139"/>
      <c r="AB1139"/>
      <c r="AC1139"/>
      <c r="AD1139"/>
      <c r="AE1139"/>
      <c r="AF1139"/>
      <c r="AG1139"/>
      <c r="AH1139"/>
      <c r="AZ1139" s="2"/>
      <c r="BA1139" s="3"/>
      <c r="BB1139" s="3"/>
      <c r="BC1139" s="3"/>
      <c r="BD1139" s="3"/>
    </row>
    <row r="1140" spans="1:56" x14ac:dyDescent="0.3">
      <c r="A1140"/>
      <c r="J1140"/>
      <c r="AA1140"/>
      <c r="AB1140"/>
      <c r="AC1140"/>
      <c r="AD1140"/>
      <c r="AE1140"/>
      <c r="AF1140"/>
      <c r="AG1140"/>
      <c r="AH1140"/>
      <c r="AZ1140" s="2"/>
      <c r="BA1140" s="3"/>
      <c r="BB1140" s="3"/>
      <c r="BC1140" s="3"/>
      <c r="BD1140" s="3"/>
    </row>
    <row r="1141" spans="1:56" x14ac:dyDescent="0.3">
      <c r="A1141"/>
      <c r="J1141"/>
      <c r="AA1141"/>
      <c r="AB1141"/>
      <c r="AC1141"/>
      <c r="AD1141"/>
      <c r="AE1141"/>
      <c r="AF1141"/>
      <c r="AG1141"/>
      <c r="AH1141"/>
      <c r="AZ1141" s="2"/>
      <c r="BA1141" s="3"/>
      <c r="BB1141" s="3"/>
      <c r="BC1141" s="3"/>
      <c r="BD1141" s="3"/>
    </row>
    <row r="1142" spans="1:56" x14ac:dyDescent="0.3">
      <c r="A1142"/>
      <c r="J1142"/>
      <c r="AA1142"/>
      <c r="AB1142"/>
      <c r="AC1142"/>
      <c r="AD1142"/>
      <c r="AE1142"/>
      <c r="AF1142"/>
      <c r="AG1142"/>
      <c r="AH1142"/>
      <c r="AZ1142" s="2"/>
      <c r="BA1142" s="3"/>
      <c r="BB1142" s="3"/>
      <c r="BC1142" s="3"/>
      <c r="BD1142" s="3"/>
    </row>
    <row r="1143" spans="1:56" x14ac:dyDescent="0.3">
      <c r="A1143"/>
      <c r="J1143"/>
      <c r="AA1143"/>
      <c r="AB1143"/>
      <c r="AC1143"/>
      <c r="AD1143"/>
      <c r="AE1143"/>
      <c r="AF1143"/>
      <c r="AG1143"/>
      <c r="AH1143"/>
      <c r="AZ1143" s="2"/>
      <c r="BA1143" s="3"/>
      <c r="BB1143" s="3"/>
      <c r="BC1143" s="3"/>
      <c r="BD1143" s="3"/>
    </row>
    <row r="1144" spans="1:56" x14ac:dyDescent="0.3">
      <c r="A1144"/>
      <c r="J1144"/>
      <c r="AA1144"/>
      <c r="AB1144"/>
      <c r="AC1144"/>
      <c r="AD1144"/>
      <c r="AE1144"/>
      <c r="AF1144"/>
      <c r="AG1144"/>
      <c r="AH1144"/>
      <c r="AZ1144" s="2"/>
      <c r="BA1144" s="3"/>
      <c r="BB1144" s="3"/>
      <c r="BC1144" s="3"/>
      <c r="BD1144" s="3"/>
    </row>
    <row r="1145" spans="1:56" x14ac:dyDescent="0.3">
      <c r="A1145"/>
      <c r="J1145"/>
      <c r="AA1145"/>
      <c r="AB1145"/>
      <c r="AC1145"/>
      <c r="AD1145"/>
      <c r="AE1145"/>
      <c r="AF1145"/>
      <c r="AG1145"/>
      <c r="AH1145"/>
      <c r="AZ1145" s="2"/>
      <c r="BA1145" s="3"/>
      <c r="BB1145" s="3"/>
      <c r="BC1145" s="3"/>
      <c r="BD1145" s="3"/>
    </row>
    <row r="1146" spans="1:56" x14ac:dyDescent="0.3">
      <c r="A1146"/>
      <c r="J1146"/>
      <c r="AA1146"/>
      <c r="AB1146"/>
      <c r="AC1146"/>
      <c r="AD1146"/>
      <c r="AE1146"/>
      <c r="AF1146"/>
      <c r="AG1146"/>
      <c r="AH1146"/>
      <c r="AZ1146" s="2"/>
      <c r="BA1146" s="3"/>
      <c r="BB1146" s="3"/>
      <c r="BC1146" s="3"/>
      <c r="BD1146" s="3"/>
    </row>
    <row r="1147" spans="1:56" x14ac:dyDescent="0.3">
      <c r="A1147"/>
      <c r="J1147"/>
      <c r="AA1147"/>
      <c r="AB1147"/>
      <c r="AC1147"/>
      <c r="AD1147"/>
      <c r="AE1147"/>
      <c r="AF1147"/>
      <c r="AG1147"/>
      <c r="AH1147"/>
      <c r="AZ1147" s="2"/>
      <c r="BA1147" s="3"/>
      <c r="BB1147" s="3"/>
      <c r="BC1147" s="3"/>
      <c r="BD1147" s="3"/>
    </row>
    <row r="1148" spans="1:56" x14ac:dyDescent="0.3">
      <c r="A1148"/>
      <c r="J1148"/>
      <c r="AA1148"/>
      <c r="AB1148"/>
      <c r="AC1148"/>
      <c r="AD1148"/>
      <c r="AE1148"/>
      <c r="AF1148"/>
      <c r="AG1148"/>
      <c r="AH1148"/>
      <c r="AZ1148" s="2"/>
      <c r="BA1148" s="3"/>
      <c r="BB1148" s="3"/>
      <c r="BC1148" s="3"/>
      <c r="BD1148" s="3"/>
    </row>
    <row r="1149" spans="1:56" x14ac:dyDescent="0.3">
      <c r="A1149"/>
      <c r="J1149"/>
      <c r="AA1149"/>
      <c r="AB1149"/>
      <c r="AC1149"/>
      <c r="AD1149"/>
      <c r="AE1149"/>
      <c r="AF1149"/>
      <c r="AG1149"/>
      <c r="AH1149"/>
      <c r="AZ1149" s="2"/>
      <c r="BA1149" s="3"/>
      <c r="BB1149" s="3"/>
      <c r="BC1149" s="3"/>
      <c r="BD1149" s="3"/>
    </row>
    <row r="1150" spans="1:56" x14ac:dyDescent="0.3">
      <c r="A1150"/>
      <c r="J1150"/>
      <c r="AA1150"/>
      <c r="AB1150"/>
      <c r="AC1150"/>
      <c r="AD1150"/>
      <c r="AE1150"/>
      <c r="AF1150"/>
      <c r="AG1150"/>
      <c r="AH1150"/>
      <c r="AZ1150" s="2"/>
      <c r="BA1150" s="3"/>
      <c r="BB1150" s="3"/>
      <c r="BC1150" s="3"/>
      <c r="BD1150" s="3"/>
    </row>
    <row r="1151" spans="1:56" x14ac:dyDescent="0.3">
      <c r="A1151"/>
      <c r="J1151"/>
      <c r="AA1151"/>
      <c r="AB1151"/>
      <c r="AC1151"/>
      <c r="AD1151"/>
      <c r="AE1151"/>
      <c r="AF1151"/>
      <c r="AG1151"/>
      <c r="AH1151"/>
      <c r="AZ1151" s="2"/>
      <c r="BA1151" s="3"/>
      <c r="BB1151" s="3"/>
      <c r="BC1151" s="3"/>
      <c r="BD1151" s="3"/>
    </row>
    <row r="1152" spans="1:56" x14ac:dyDescent="0.3">
      <c r="A1152"/>
      <c r="J1152"/>
      <c r="AA1152"/>
      <c r="AB1152"/>
      <c r="AC1152"/>
      <c r="AD1152"/>
      <c r="AE1152"/>
      <c r="AF1152"/>
      <c r="AG1152"/>
      <c r="AH1152"/>
      <c r="AZ1152" s="2"/>
      <c r="BA1152" s="3"/>
      <c r="BB1152" s="3"/>
      <c r="BC1152" s="3"/>
      <c r="BD1152" s="3"/>
    </row>
    <row r="1153" spans="1:56" x14ac:dyDescent="0.3">
      <c r="A1153"/>
      <c r="J1153"/>
      <c r="AA1153"/>
      <c r="AB1153"/>
      <c r="AC1153"/>
      <c r="AD1153"/>
      <c r="AE1153"/>
      <c r="AF1153"/>
      <c r="AG1153"/>
      <c r="AH1153"/>
      <c r="AZ1153" s="2"/>
      <c r="BA1153" s="3"/>
      <c r="BB1153" s="3"/>
      <c r="BC1153" s="3"/>
      <c r="BD1153" s="3"/>
    </row>
    <row r="1154" spans="1:56" x14ac:dyDescent="0.3">
      <c r="A1154"/>
      <c r="J1154"/>
      <c r="AA1154"/>
      <c r="AB1154"/>
      <c r="AC1154"/>
      <c r="AD1154"/>
      <c r="AE1154"/>
      <c r="AF1154"/>
      <c r="AG1154"/>
      <c r="AH1154"/>
      <c r="AZ1154" s="2"/>
      <c r="BA1154" s="3"/>
      <c r="BB1154" s="3"/>
      <c r="BC1154" s="3"/>
      <c r="BD1154" s="3"/>
    </row>
    <row r="1155" spans="1:56" x14ac:dyDescent="0.3">
      <c r="A1155"/>
      <c r="J1155"/>
      <c r="AA1155"/>
      <c r="AB1155"/>
      <c r="AC1155"/>
      <c r="AD1155"/>
      <c r="AE1155"/>
      <c r="AF1155"/>
      <c r="AG1155"/>
      <c r="AH1155"/>
      <c r="AZ1155" s="2"/>
      <c r="BA1155" s="3"/>
      <c r="BB1155" s="3"/>
      <c r="BC1155" s="3"/>
      <c r="BD1155" s="3"/>
    </row>
    <row r="1156" spans="1:56" x14ac:dyDescent="0.3">
      <c r="A1156"/>
      <c r="J1156"/>
      <c r="AA1156"/>
      <c r="AB1156"/>
      <c r="AC1156"/>
      <c r="AD1156"/>
      <c r="AE1156"/>
      <c r="AF1156"/>
      <c r="AG1156"/>
      <c r="AH1156"/>
      <c r="AZ1156" s="2"/>
      <c r="BA1156" s="3"/>
      <c r="BB1156" s="3"/>
      <c r="BC1156" s="3"/>
      <c r="BD1156" s="3"/>
    </row>
    <row r="1157" spans="1:56" x14ac:dyDescent="0.3">
      <c r="A1157"/>
      <c r="J1157"/>
      <c r="AA1157"/>
      <c r="AB1157"/>
      <c r="AC1157"/>
      <c r="AD1157"/>
      <c r="AE1157"/>
      <c r="AF1157"/>
      <c r="AG1157"/>
      <c r="AH1157"/>
      <c r="AZ1157" s="2"/>
      <c r="BA1157" s="3"/>
      <c r="BB1157" s="3"/>
      <c r="BC1157" s="3"/>
      <c r="BD1157" s="3"/>
    </row>
    <row r="1158" spans="1:56" x14ac:dyDescent="0.3">
      <c r="A1158"/>
      <c r="J1158"/>
      <c r="AA1158"/>
      <c r="AB1158"/>
      <c r="AC1158"/>
      <c r="AD1158"/>
      <c r="AE1158"/>
      <c r="AF1158"/>
      <c r="AG1158"/>
      <c r="AH1158"/>
      <c r="AZ1158" s="2"/>
      <c r="BA1158" s="3"/>
      <c r="BB1158" s="3"/>
      <c r="BC1158" s="3"/>
      <c r="BD1158" s="3"/>
    </row>
    <row r="1159" spans="1:56" x14ac:dyDescent="0.3">
      <c r="A1159"/>
      <c r="J1159"/>
      <c r="AA1159"/>
      <c r="AB1159"/>
      <c r="AC1159"/>
      <c r="AD1159"/>
      <c r="AE1159"/>
      <c r="AF1159"/>
      <c r="AG1159"/>
      <c r="AH1159"/>
      <c r="AZ1159" s="2"/>
      <c r="BA1159" s="3"/>
      <c r="BB1159" s="3"/>
      <c r="BC1159" s="3"/>
      <c r="BD1159" s="3"/>
    </row>
    <row r="1160" spans="1:56" x14ac:dyDescent="0.3">
      <c r="A1160"/>
      <c r="J1160"/>
      <c r="AA1160"/>
      <c r="AB1160"/>
      <c r="AC1160"/>
      <c r="AD1160"/>
      <c r="AE1160"/>
      <c r="AF1160"/>
      <c r="AG1160"/>
      <c r="AH1160"/>
      <c r="AZ1160" s="2"/>
      <c r="BA1160" s="3"/>
      <c r="BB1160" s="3"/>
      <c r="BC1160" s="3"/>
      <c r="BD1160" s="3"/>
    </row>
    <row r="1161" spans="1:56" x14ac:dyDescent="0.3">
      <c r="A1161"/>
      <c r="J1161"/>
      <c r="AA1161"/>
      <c r="AB1161"/>
      <c r="AC1161"/>
      <c r="AD1161"/>
      <c r="AE1161"/>
      <c r="AF1161"/>
      <c r="AG1161"/>
      <c r="AH1161"/>
      <c r="AZ1161" s="2"/>
      <c r="BA1161" s="3"/>
      <c r="BB1161" s="3"/>
      <c r="BC1161" s="3"/>
      <c r="BD1161" s="3"/>
    </row>
    <row r="1162" spans="1:56" x14ac:dyDescent="0.3">
      <c r="A1162"/>
      <c r="J1162"/>
      <c r="AA1162"/>
      <c r="AB1162"/>
      <c r="AC1162"/>
      <c r="AD1162"/>
      <c r="AE1162"/>
      <c r="AF1162"/>
      <c r="AG1162"/>
      <c r="AH1162"/>
      <c r="AZ1162" s="2"/>
      <c r="BA1162" s="3"/>
      <c r="BB1162" s="3"/>
      <c r="BC1162" s="3"/>
      <c r="BD1162" s="3"/>
    </row>
    <row r="1163" spans="1:56" x14ac:dyDescent="0.3">
      <c r="A1163"/>
      <c r="J1163"/>
      <c r="AA1163"/>
      <c r="AB1163"/>
      <c r="AC1163"/>
      <c r="AD1163"/>
      <c r="AE1163"/>
      <c r="AF1163"/>
      <c r="AG1163"/>
      <c r="AH1163"/>
      <c r="AZ1163" s="2"/>
      <c r="BA1163" s="3"/>
      <c r="BB1163" s="3"/>
      <c r="BC1163" s="3"/>
      <c r="BD1163" s="3"/>
    </row>
    <row r="1164" spans="1:56" x14ac:dyDescent="0.3">
      <c r="A1164"/>
      <c r="J1164"/>
      <c r="AA1164"/>
      <c r="AB1164"/>
      <c r="AC1164"/>
      <c r="AD1164"/>
      <c r="AE1164"/>
      <c r="AF1164"/>
      <c r="AG1164"/>
      <c r="AH1164"/>
      <c r="AZ1164" s="2"/>
      <c r="BA1164" s="3"/>
      <c r="BB1164" s="3"/>
      <c r="BC1164" s="3"/>
      <c r="BD1164" s="3"/>
    </row>
    <row r="1165" spans="1:56" x14ac:dyDescent="0.3">
      <c r="A1165"/>
      <c r="J1165"/>
      <c r="AA1165"/>
      <c r="AB1165"/>
      <c r="AC1165"/>
      <c r="AD1165"/>
      <c r="AE1165"/>
      <c r="AF1165"/>
      <c r="AG1165"/>
      <c r="AH1165"/>
      <c r="AZ1165" s="2"/>
      <c r="BA1165" s="3"/>
      <c r="BB1165" s="3"/>
      <c r="BC1165" s="3"/>
      <c r="BD1165" s="3"/>
    </row>
    <row r="1166" spans="1:56" x14ac:dyDescent="0.3">
      <c r="A1166"/>
      <c r="J1166"/>
      <c r="AA1166"/>
      <c r="AB1166"/>
      <c r="AC1166"/>
      <c r="AD1166"/>
      <c r="AE1166"/>
      <c r="AF1166"/>
      <c r="AG1166"/>
      <c r="AH1166"/>
      <c r="AZ1166" s="2"/>
      <c r="BA1166" s="3"/>
      <c r="BB1166" s="3"/>
      <c r="BC1166" s="3"/>
      <c r="BD1166" s="3"/>
    </row>
    <row r="1167" spans="1:56" x14ac:dyDescent="0.3">
      <c r="A1167"/>
      <c r="J1167"/>
      <c r="AA1167"/>
      <c r="AB1167"/>
      <c r="AC1167"/>
      <c r="AD1167"/>
      <c r="AE1167"/>
      <c r="AF1167"/>
      <c r="AG1167"/>
      <c r="AH1167"/>
      <c r="AZ1167" s="2"/>
      <c r="BA1167" s="3"/>
      <c r="BB1167" s="3"/>
      <c r="BC1167" s="3"/>
      <c r="BD1167" s="3"/>
    </row>
    <row r="1168" spans="1:56" x14ac:dyDescent="0.3">
      <c r="A1168"/>
      <c r="J1168"/>
      <c r="AA1168"/>
      <c r="AB1168"/>
      <c r="AC1168"/>
      <c r="AD1168"/>
      <c r="AE1168"/>
      <c r="AF1168"/>
      <c r="AG1168"/>
      <c r="AH1168"/>
      <c r="AZ1168" s="2"/>
      <c r="BA1168" s="3"/>
      <c r="BB1168" s="3"/>
      <c r="BC1168" s="3"/>
      <c r="BD1168" s="3"/>
    </row>
    <row r="1169" spans="1:56" x14ac:dyDescent="0.3">
      <c r="A1169"/>
      <c r="J1169"/>
      <c r="AA1169"/>
      <c r="AB1169"/>
      <c r="AC1169"/>
      <c r="AD1169"/>
      <c r="AE1169"/>
      <c r="AF1169"/>
      <c r="AG1169"/>
      <c r="AH1169"/>
      <c r="AZ1169" s="2"/>
      <c r="BA1169" s="3"/>
      <c r="BB1169" s="3"/>
      <c r="BC1169" s="3"/>
      <c r="BD1169" s="3"/>
    </row>
    <row r="1170" spans="1:56" x14ac:dyDescent="0.3">
      <c r="A1170"/>
      <c r="J1170"/>
      <c r="AA1170"/>
      <c r="AB1170"/>
      <c r="AC1170"/>
      <c r="AD1170"/>
      <c r="AE1170"/>
      <c r="AF1170"/>
      <c r="AG1170"/>
      <c r="AH1170"/>
      <c r="AZ1170" s="2"/>
      <c r="BA1170" s="3"/>
      <c r="BB1170" s="3"/>
      <c r="BC1170" s="3"/>
      <c r="BD1170" s="3"/>
    </row>
    <row r="1171" spans="1:56" x14ac:dyDescent="0.3">
      <c r="A1171"/>
      <c r="J1171"/>
      <c r="AA1171"/>
      <c r="AB1171"/>
      <c r="AC1171"/>
      <c r="AD1171"/>
      <c r="AE1171"/>
      <c r="AF1171"/>
      <c r="AG1171"/>
      <c r="AH1171"/>
      <c r="AZ1171" s="2"/>
      <c r="BA1171" s="3"/>
      <c r="BB1171" s="3"/>
      <c r="BC1171" s="3"/>
      <c r="BD1171" s="3"/>
    </row>
    <row r="1172" spans="1:56" x14ac:dyDescent="0.3">
      <c r="A1172"/>
      <c r="J1172"/>
      <c r="AA1172"/>
      <c r="AB1172"/>
      <c r="AC1172"/>
      <c r="AD1172"/>
      <c r="AE1172"/>
      <c r="AF1172"/>
      <c r="AG1172"/>
      <c r="AH1172"/>
      <c r="AZ1172" s="2"/>
      <c r="BA1172" s="3"/>
      <c r="BB1172" s="3"/>
      <c r="BC1172" s="3"/>
      <c r="BD1172" s="3"/>
    </row>
    <row r="1173" spans="1:56" x14ac:dyDescent="0.3">
      <c r="A1173"/>
      <c r="J1173"/>
      <c r="AA1173"/>
      <c r="AB1173"/>
      <c r="AC1173"/>
      <c r="AD1173"/>
      <c r="AE1173"/>
      <c r="AF1173"/>
      <c r="AG1173"/>
      <c r="AH1173"/>
      <c r="AZ1173" s="2"/>
      <c r="BA1173" s="3"/>
      <c r="BB1173" s="3"/>
      <c r="BC1173" s="3"/>
      <c r="BD1173" s="3"/>
    </row>
    <row r="1174" spans="1:56" x14ac:dyDescent="0.3">
      <c r="A1174"/>
      <c r="J1174"/>
      <c r="AA1174"/>
      <c r="AB1174"/>
      <c r="AC1174"/>
      <c r="AD1174"/>
      <c r="AE1174"/>
      <c r="AF1174"/>
      <c r="AG1174"/>
      <c r="AH1174"/>
      <c r="AZ1174" s="2"/>
      <c r="BA1174" s="3"/>
      <c r="BB1174" s="3"/>
      <c r="BC1174" s="3"/>
      <c r="BD1174" s="3"/>
    </row>
    <row r="1175" spans="1:56" x14ac:dyDescent="0.3">
      <c r="A1175"/>
      <c r="J1175"/>
      <c r="AA1175"/>
      <c r="AB1175"/>
      <c r="AC1175"/>
      <c r="AD1175"/>
      <c r="AE1175"/>
      <c r="AF1175"/>
      <c r="AG1175"/>
      <c r="AH1175"/>
      <c r="AZ1175" s="2"/>
      <c r="BA1175" s="3"/>
      <c r="BB1175" s="3"/>
      <c r="BC1175" s="3"/>
      <c r="BD1175" s="3"/>
    </row>
    <row r="1176" spans="1:56" x14ac:dyDescent="0.3">
      <c r="A1176"/>
      <c r="J1176"/>
      <c r="AA1176"/>
      <c r="AB1176"/>
      <c r="AC1176"/>
      <c r="AD1176"/>
      <c r="AE1176"/>
      <c r="AF1176"/>
      <c r="AG1176"/>
      <c r="AH1176"/>
      <c r="AZ1176" s="2"/>
      <c r="BA1176" s="3"/>
      <c r="BB1176" s="3"/>
      <c r="BC1176" s="3"/>
      <c r="BD1176" s="3"/>
    </row>
    <row r="1177" spans="1:56" x14ac:dyDescent="0.3">
      <c r="A1177"/>
      <c r="J1177"/>
      <c r="AA1177"/>
      <c r="AB1177"/>
      <c r="AC1177"/>
      <c r="AD1177"/>
      <c r="AE1177"/>
      <c r="AF1177"/>
      <c r="AG1177"/>
      <c r="AH1177"/>
      <c r="AZ1177" s="2"/>
      <c r="BA1177" s="3"/>
      <c r="BB1177" s="3"/>
      <c r="BC1177" s="3"/>
      <c r="BD1177" s="3"/>
    </row>
    <row r="1178" spans="1:56" x14ac:dyDescent="0.3">
      <c r="A1178"/>
      <c r="J1178"/>
      <c r="AA1178"/>
      <c r="AB1178"/>
      <c r="AC1178"/>
      <c r="AD1178"/>
      <c r="AE1178"/>
      <c r="AF1178"/>
      <c r="AG1178"/>
      <c r="AH1178"/>
      <c r="AZ1178" s="2"/>
      <c r="BA1178" s="3"/>
      <c r="BB1178" s="3"/>
      <c r="BC1178" s="3"/>
      <c r="BD1178" s="3"/>
    </row>
    <row r="1179" spans="1:56" x14ac:dyDescent="0.3">
      <c r="A1179"/>
      <c r="J1179"/>
      <c r="AA1179"/>
      <c r="AB1179"/>
      <c r="AC1179"/>
      <c r="AD1179"/>
      <c r="AE1179"/>
      <c r="AF1179"/>
      <c r="AG1179"/>
      <c r="AH1179"/>
      <c r="AZ1179" s="2"/>
      <c r="BA1179" s="3"/>
      <c r="BB1179" s="3"/>
      <c r="BC1179" s="3"/>
      <c r="BD1179" s="3"/>
    </row>
    <row r="1180" spans="1:56" x14ac:dyDescent="0.3">
      <c r="A1180"/>
      <c r="J1180"/>
      <c r="AA1180"/>
      <c r="AB1180"/>
      <c r="AC1180"/>
      <c r="AD1180"/>
      <c r="AE1180"/>
      <c r="AF1180"/>
      <c r="AG1180"/>
      <c r="AH1180"/>
      <c r="AZ1180" s="2"/>
      <c r="BA1180" s="3"/>
      <c r="BB1180" s="3"/>
      <c r="BC1180" s="3"/>
      <c r="BD1180" s="3"/>
    </row>
    <row r="1181" spans="1:56" x14ac:dyDescent="0.3">
      <c r="A1181"/>
      <c r="J1181"/>
      <c r="AA1181"/>
      <c r="AB1181"/>
      <c r="AC1181"/>
      <c r="AD1181"/>
      <c r="AE1181"/>
      <c r="AF1181"/>
      <c r="AG1181"/>
      <c r="AH1181"/>
      <c r="AZ1181" s="2"/>
      <c r="BA1181" s="3"/>
      <c r="BB1181" s="3"/>
      <c r="BC1181" s="3"/>
      <c r="BD1181" s="3"/>
    </row>
    <row r="1182" spans="1:56" x14ac:dyDescent="0.3">
      <c r="A1182"/>
      <c r="J1182"/>
      <c r="AA1182"/>
      <c r="AB1182"/>
      <c r="AC1182"/>
      <c r="AD1182"/>
      <c r="AE1182"/>
      <c r="AF1182"/>
      <c r="AG1182"/>
      <c r="AH1182"/>
      <c r="AZ1182" s="2"/>
      <c r="BA1182" s="3"/>
      <c r="BB1182" s="3"/>
      <c r="BC1182" s="3"/>
      <c r="BD1182" s="3"/>
    </row>
    <row r="1183" spans="1:56" x14ac:dyDescent="0.3">
      <c r="A1183"/>
      <c r="J1183"/>
      <c r="AA1183"/>
      <c r="AB1183"/>
      <c r="AC1183"/>
      <c r="AD1183"/>
      <c r="AE1183"/>
      <c r="AF1183"/>
      <c r="AG1183"/>
      <c r="AH1183"/>
      <c r="AZ1183" s="2"/>
      <c r="BA1183" s="3"/>
      <c r="BB1183" s="3"/>
      <c r="BC1183" s="3"/>
      <c r="BD1183" s="3"/>
    </row>
    <row r="1184" spans="1:56" x14ac:dyDescent="0.3">
      <c r="A1184"/>
      <c r="J1184"/>
      <c r="AA1184"/>
      <c r="AB1184"/>
      <c r="AC1184"/>
      <c r="AD1184"/>
      <c r="AE1184"/>
      <c r="AF1184"/>
      <c r="AG1184"/>
      <c r="AH1184"/>
      <c r="AZ1184" s="2"/>
      <c r="BA1184" s="3"/>
      <c r="BB1184" s="3"/>
      <c r="BC1184" s="3"/>
      <c r="BD1184" s="3"/>
    </row>
    <row r="1185" spans="1:56" x14ac:dyDescent="0.3">
      <c r="A1185"/>
      <c r="J1185"/>
      <c r="AA1185"/>
      <c r="AB1185"/>
      <c r="AC1185"/>
      <c r="AD1185"/>
      <c r="AE1185"/>
      <c r="AF1185"/>
      <c r="AG1185"/>
      <c r="AH1185"/>
      <c r="AZ1185" s="2"/>
      <c r="BA1185" s="3"/>
      <c r="BB1185" s="3"/>
      <c r="BC1185" s="3"/>
      <c r="BD1185" s="3"/>
    </row>
    <row r="1186" spans="1:56" x14ac:dyDescent="0.3">
      <c r="A1186"/>
      <c r="J1186"/>
      <c r="AA1186"/>
      <c r="AB1186"/>
      <c r="AC1186"/>
      <c r="AD1186"/>
      <c r="AE1186"/>
      <c r="AF1186"/>
      <c r="AG1186"/>
      <c r="AH1186"/>
      <c r="AZ1186" s="2"/>
      <c r="BA1186" s="3"/>
      <c r="BB1186" s="3"/>
      <c r="BC1186" s="3"/>
      <c r="BD1186" s="3"/>
    </row>
    <row r="1187" spans="1:56" x14ac:dyDescent="0.3">
      <c r="A1187"/>
      <c r="J1187"/>
      <c r="AA1187"/>
      <c r="AB1187"/>
      <c r="AC1187"/>
      <c r="AD1187"/>
      <c r="AE1187"/>
      <c r="AF1187"/>
      <c r="AG1187"/>
      <c r="AH1187"/>
      <c r="AZ1187" s="2"/>
      <c r="BA1187" s="3"/>
      <c r="BB1187" s="3"/>
      <c r="BC1187" s="3"/>
      <c r="BD1187" s="3"/>
    </row>
    <row r="1188" spans="1:56" x14ac:dyDescent="0.3">
      <c r="A1188"/>
      <c r="J1188"/>
      <c r="AA1188"/>
      <c r="AB1188"/>
      <c r="AC1188"/>
      <c r="AD1188"/>
      <c r="AE1188"/>
      <c r="AF1188"/>
      <c r="AG1188"/>
      <c r="AH1188"/>
      <c r="AZ1188" s="2"/>
      <c r="BA1188" s="3"/>
      <c r="BB1188" s="3"/>
      <c r="BC1188" s="3"/>
      <c r="BD1188" s="3"/>
    </row>
    <row r="1189" spans="1:56" x14ac:dyDescent="0.3">
      <c r="A1189"/>
      <c r="J1189"/>
      <c r="AA1189"/>
      <c r="AB1189"/>
      <c r="AC1189"/>
      <c r="AD1189"/>
      <c r="AE1189"/>
      <c r="AF1189"/>
      <c r="AG1189"/>
      <c r="AH1189"/>
      <c r="AZ1189" s="2"/>
      <c r="BA1189" s="3"/>
      <c r="BB1189" s="3"/>
      <c r="BC1189" s="3"/>
      <c r="BD1189" s="3"/>
    </row>
    <row r="1190" spans="1:56" x14ac:dyDescent="0.3">
      <c r="A1190"/>
      <c r="J1190"/>
      <c r="AA1190"/>
      <c r="AB1190"/>
      <c r="AC1190"/>
      <c r="AD1190"/>
      <c r="AE1190"/>
      <c r="AF1190"/>
      <c r="AG1190"/>
      <c r="AH1190"/>
      <c r="AZ1190" s="2"/>
      <c r="BA1190" s="3"/>
      <c r="BB1190" s="3"/>
      <c r="BC1190" s="3"/>
      <c r="BD1190" s="3"/>
    </row>
    <row r="1191" spans="1:56" x14ac:dyDescent="0.3">
      <c r="A1191"/>
      <c r="J1191"/>
      <c r="AA1191"/>
      <c r="AB1191"/>
      <c r="AC1191"/>
      <c r="AD1191"/>
      <c r="AE1191"/>
      <c r="AF1191"/>
      <c r="AG1191"/>
      <c r="AH1191"/>
      <c r="AZ1191" s="2"/>
      <c r="BA1191" s="3"/>
      <c r="BB1191" s="3"/>
      <c r="BC1191" s="3"/>
      <c r="BD1191" s="3"/>
    </row>
    <row r="1192" spans="1:56" x14ac:dyDescent="0.3">
      <c r="A1192"/>
      <c r="J1192"/>
      <c r="AA1192"/>
      <c r="AB1192"/>
      <c r="AC1192"/>
      <c r="AD1192"/>
      <c r="AE1192"/>
      <c r="AF1192"/>
      <c r="AG1192"/>
      <c r="AH1192"/>
      <c r="AZ1192" s="2"/>
      <c r="BA1192" s="3"/>
      <c r="BB1192" s="3"/>
      <c r="BC1192" s="3"/>
      <c r="BD1192" s="3"/>
    </row>
    <row r="1193" spans="1:56" x14ac:dyDescent="0.3">
      <c r="A1193"/>
      <c r="J1193"/>
      <c r="AA1193"/>
      <c r="AB1193"/>
      <c r="AC1193"/>
      <c r="AD1193"/>
      <c r="AE1193"/>
      <c r="AF1193"/>
      <c r="AG1193"/>
      <c r="AH1193"/>
      <c r="AZ1193" s="2"/>
      <c r="BA1193" s="3"/>
      <c r="BB1193" s="3"/>
      <c r="BC1193" s="3"/>
      <c r="BD1193" s="3"/>
    </row>
    <row r="1194" spans="1:56" x14ac:dyDescent="0.3">
      <c r="A1194"/>
      <c r="J1194"/>
      <c r="AA1194"/>
      <c r="AB1194"/>
      <c r="AC1194"/>
      <c r="AD1194"/>
      <c r="AE1194"/>
      <c r="AF1194"/>
      <c r="AG1194"/>
      <c r="AH1194"/>
      <c r="AZ1194" s="2"/>
      <c r="BA1194" s="3"/>
      <c r="BB1194" s="3"/>
      <c r="BC1194" s="3"/>
      <c r="BD1194" s="3"/>
    </row>
    <row r="1195" spans="1:56" x14ac:dyDescent="0.3">
      <c r="A1195"/>
      <c r="J1195"/>
      <c r="AA1195"/>
      <c r="AB1195"/>
      <c r="AC1195"/>
      <c r="AD1195"/>
      <c r="AE1195"/>
      <c r="AF1195"/>
      <c r="AG1195"/>
      <c r="AH1195"/>
      <c r="AZ1195" s="2"/>
      <c r="BA1195" s="3"/>
      <c r="BB1195" s="3"/>
      <c r="BC1195" s="3"/>
      <c r="BD1195" s="3"/>
    </row>
    <row r="1196" spans="1:56" x14ac:dyDescent="0.3">
      <c r="A1196"/>
      <c r="J1196"/>
      <c r="AA1196"/>
      <c r="AB1196"/>
      <c r="AC1196"/>
      <c r="AD1196"/>
      <c r="AE1196"/>
      <c r="AF1196"/>
      <c r="AG1196"/>
      <c r="AH1196"/>
      <c r="AZ1196" s="2"/>
      <c r="BA1196" s="3"/>
      <c r="BB1196" s="3"/>
      <c r="BC1196" s="3"/>
      <c r="BD1196" s="3"/>
    </row>
    <row r="1197" spans="1:56" x14ac:dyDescent="0.3">
      <c r="A1197"/>
      <c r="J1197"/>
      <c r="AA1197"/>
      <c r="AB1197"/>
      <c r="AC1197"/>
      <c r="AD1197"/>
      <c r="AE1197"/>
      <c r="AF1197"/>
      <c r="AG1197"/>
      <c r="AH1197"/>
      <c r="AZ1197" s="2"/>
      <c r="BA1197" s="3"/>
      <c r="BB1197" s="3"/>
      <c r="BC1197" s="3"/>
      <c r="BD1197" s="3"/>
    </row>
    <row r="1198" spans="1:56" x14ac:dyDescent="0.3">
      <c r="A1198"/>
      <c r="J1198"/>
      <c r="AA1198"/>
      <c r="AB1198"/>
      <c r="AC1198"/>
      <c r="AD1198"/>
      <c r="AE1198"/>
      <c r="AF1198"/>
      <c r="AG1198"/>
      <c r="AH1198"/>
      <c r="AZ1198" s="2"/>
      <c r="BA1198" s="3"/>
      <c r="BB1198" s="3"/>
      <c r="BC1198" s="3"/>
      <c r="BD1198" s="3"/>
    </row>
    <row r="1199" spans="1:56" x14ac:dyDescent="0.3">
      <c r="A1199"/>
      <c r="J1199"/>
      <c r="AA1199"/>
      <c r="AB1199"/>
      <c r="AC1199"/>
      <c r="AD1199"/>
      <c r="AE1199"/>
      <c r="AF1199"/>
      <c r="AG1199"/>
      <c r="AH1199"/>
      <c r="AZ1199" s="2"/>
      <c r="BA1199" s="3"/>
      <c r="BB1199" s="3"/>
      <c r="BC1199" s="3"/>
      <c r="BD1199" s="3"/>
    </row>
    <row r="1200" spans="1:56" x14ac:dyDescent="0.3">
      <c r="A1200"/>
      <c r="J1200"/>
      <c r="AA1200"/>
      <c r="AB1200"/>
      <c r="AC1200"/>
      <c r="AD1200"/>
      <c r="AE1200"/>
      <c r="AF1200"/>
      <c r="AG1200"/>
      <c r="AH1200"/>
      <c r="AZ1200" s="2"/>
      <c r="BA1200" s="3"/>
      <c r="BB1200" s="3"/>
      <c r="BC1200" s="3"/>
      <c r="BD1200" s="3"/>
    </row>
    <row r="1201" spans="1:56" x14ac:dyDescent="0.3">
      <c r="A1201"/>
      <c r="J1201"/>
      <c r="AA1201"/>
      <c r="AB1201"/>
      <c r="AC1201"/>
      <c r="AD1201"/>
      <c r="AE1201"/>
      <c r="AF1201"/>
      <c r="AG1201"/>
      <c r="AH1201"/>
      <c r="AZ1201" s="2"/>
      <c r="BA1201" s="3"/>
      <c r="BB1201" s="3"/>
      <c r="BC1201" s="3"/>
      <c r="BD1201" s="3"/>
    </row>
    <row r="1202" spans="1:56" x14ac:dyDescent="0.3">
      <c r="A1202"/>
      <c r="J1202"/>
      <c r="AA1202"/>
      <c r="AB1202"/>
      <c r="AC1202"/>
      <c r="AD1202"/>
      <c r="AE1202"/>
      <c r="AF1202"/>
      <c r="AG1202"/>
      <c r="AH1202"/>
      <c r="AZ1202" s="2"/>
      <c r="BA1202" s="3"/>
      <c r="BB1202" s="3"/>
      <c r="BC1202" s="3"/>
      <c r="BD1202" s="3"/>
    </row>
    <row r="1203" spans="1:56" x14ac:dyDescent="0.3">
      <c r="A1203"/>
      <c r="J1203"/>
      <c r="AA1203"/>
      <c r="AB1203"/>
      <c r="AC1203"/>
      <c r="AD1203"/>
      <c r="AE1203"/>
      <c r="AF1203"/>
      <c r="AG1203"/>
      <c r="AH1203"/>
      <c r="AZ1203" s="2"/>
      <c r="BA1203" s="3"/>
      <c r="BB1203" s="3"/>
      <c r="BC1203" s="3"/>
      <c r="BD1203" s="3"/>
    </row>
    <row r="1204" spans="1:56" x14ac:dyDescent="0.3">
      <c r="A1204"/>
      <c r="J1204"/>
      <c r="AA1204"/>
      <c r="AB1204"/>
      <c r="AC1204"/>
      <c r="AD1204"/>
      <c r="AE1204"/>
      <c r="AF1204"/>
      <c r="AG1204"/>
      <c r="AH1204"/>
      <c r="AZ1204" s="2"/>
      <c r="BA1204" s="3"/>
      <c r="BB1204" s="3"/>
      <c r="BC1204" s="3"/>
      <c r="BD1204" s="3"/>
    </row>
    <row r="1205" spans="1:56" x14ac:dyDescent="0.3">
      <c r="A1205"/>
      <c r="J1205"/>
      <c r="AA1205"/>
      <c r="AB1205"/>
      <c r="AC1205"/>
      <c r="AD1205"/>
      <c r="AE1205"/>
      <c r="AF1205"/>
      <c r="AG1205"/>
      <c r="AH1205"/>
      <c r="AZ1205" s="2"/>
      <c r="BA1205" s="3"/>
      <c r="BB1205" s="3"/>
      <c r="BC1205" s="3"/>
      <c r="BD1205" s="3"/>
    </row>
    <row r="1206" spans="1:56" x14ac:dyDescent="0.3">
      <c r="A1206"/>
      <c r="J1206"/>
      <c r="AA1206"/>
      <c r="AB1206"/>
      <c r="AC1206"/>
      <c r="AD1206"/>
      <c r="AE1206"/>
      <c r="AF1206"/>
      <c r="AG1206"/>
      <c r="AH1206"/>
      <c r="AZ1206" s="2"/>
      <c r="BA1206" s="3"/>
      <c r="BB1206" s="3"/>
      <c r="BC1206" s="3"/>
      <c r="BD1206" s="3"/>
    </row>
    <row r="1207" spans="1:56" x14ac:dyDescent="0.3">
      <c r="A1207"/>
      <c r="J1207"/>
      <c r="AA1207"/>
      <c r="AB1207"/>
      <c r="AC1207"/>
      <c r="AD1207"/>
      <c r="AE1207"/>
      <c r="AF1207"/>
      <c r="AG1207"/>
      <c r="AH1207"/>
      <c r="AZ1207" s="2"/>
      <c r="BA1207" s="3"/>
      <c r="BB1207" s="3"/>
      <c r="BC1207" s="3"/>
      <c r="BD1207" s="3"/>
    </row>
    <row r="1208" spans="1:56" x14ac:dyDescent="0.3">
      <c r="A1208"/>
      <c r="J1208"/>
      <c r="AA1208"/>
      <c r="AB1208"/>
      <c r="AC1208"/>
      <c r="AD1208"/>
      <c r="AE1208"/>
      <c r="AF1208"/>
      <c r="AG1208"/>
      <c r="AH1208"/>
      <c r="AZ1208" s="2"/>
      <c r="BA1208" s="3"/>
      <c r="BB1208" s="3"/>
      <c r="BC1208" s="3"/>
      <c r="BD1208" s="3"/>
    </row>
    <row r="1209" spans="1:56" x14ac:dyDescent="0.3">
      <c r="A1209"/>
      <c r="J1209"/>
      <c r="AA1209"/>
      <c r="AB1209"/>
      <c r="AC1209"/>
      <c r="AD1209"/>
      <c r="AE1209"/>
      <c r="AF1209"/>
      <c r="AG1209"/>
      <c r="AH1209"/>
      <c r="AZ1209" s="2"/>
      <c r="BA1209" s="3"/>
      <c r="BB1209" s="3"/>
      <c r="BC1209" s="3"/>
      <c r="BD1209" s="3"/>
    </row>
    <row r="1210" spans="1:56" x14ac:dyDescent="0.3">
      <c r="A1210"/>
      <c r="J1210"/>
      <c r="AA1210"/>
      <c r="AB1210"/>
      <c r="AC1210"/>
      <c r="AD1210"/>
      <c r="AE1210"/>
      <c r="AF1210"/>
      <c r="AG1210"/>
      <c r="AH1210"/>
      <c r="AZ1210" s="2"/>
      <c r="BA1210" s="3"/>
      <c r="BB1210" s="3"/>
      <c r="BC1210" s="3"/>
      <c r="BD1210" s="3"/>
    </row>
    <row r="1211" spans="1:56" x14ac:dyDescent="0.3">
      <c r="A1211"/>
      <c r="J1211"/>
      <c r="AA1211"/>
      <c r="AB1211"/>
      <c r="AC1211"/>
      <c r="AD1211"/>
      <c r="AE1211"/>
      <c r="AF1211"/>
      <c r="AG1211"/>
      <c r="AH1211"/>
      <c r="AZ1211" s="2"/>
      <c r="BA1211" s="3"/>
      <c r="BB1211" s="3"/>
      <c r="BC1211" s="3"/>
      <c r="BD1211" s="3"/>
    </row>
    <row r="1212" spans="1:56" x14ac:dyDescent="0.3">
      <c r="A1212"/>
      <c r="J1212"/>
      <c r="AA1212"/>
      <c r="AB1212"/>
      <c r="AC1212"/>
      <c r="AD1212"/>
      <c r="AE1212"/>
      <c r="AF1212"/>
      <c r="AG1212"/>
      <c r="AH1212"/>
      <c r="AZ1212" s="2"/>
      <c r="BA1212" s="3"/>
      <c r="BB1212" s="3"/>
      <c r="BC1212" s="3"/>
      <c r="BD1212" s="3"/>
    </row>
    <row r="1213" spans="1:56" x14ac:dyDescent="0.3">
      <c r="A1213"/>
      <c r="J1213"/>
      <c r="AA1213"/>
      <c r="AB1213"/>
      <c r="AC1213"/>
      <c r="AD1213"/>
      <c r="AE1213"/>
      <c r="AF1213"/>
      <c r="AG1213"/>
      <c r="AH1213"/>
      <c r="AZ1213" s="2"/>
      <c r="BA1213" s="3"/>
      <c r="BB1213" s="3"/>
      <c r="BC1213" s="3"/>
      <c r="BD1213" s="3"/>
    </row>
    <row r="1214" spans="1:56" x14ac:dyDescent="0.3">
      <c r="A1214"/>
      <c r="J1214"/>
      <c r="AA1214"/>
      <c r="AB1214"/>
      <c r="AC1214"/>
      <c r="AD1214"/>
      <c r="AE1214"/>
      <c r="AF1214"/>
      <c r="AG1214"/>
      <c r="AH1214"/>
      <c r="AZ1214" s="2"/>
      <c r="BA1214" s="3"/>
      <c r="BB1214" s="3"/>
      <c r="BC1214" s="3"/>
      <c r="BD1214" s="3"/>
    </row>
    <row r="1215" spans="1:56" x14ac:dyDescent="0.3">
      <c r="A1215"/>
      <c r="J1215"/>
      <c r="AA1215"/>
      <c r="AB1215"/>
      <c r="AC1215"/>
      <c r="AD1215"/>
      <c r="AE1215"/>
      <c r="AF1215"/>
      <c r="AG1215"/>
      <c r="AH1215"/>
      <c r="AZ1215" s="2"/>
      <c r="BA1215" s="3"/>
      <c r="BB1215" s="3"/>
      <c r="BC1215" s="3"/>
      <c r="BD1215" s="3"/>
    </row>
    <row r="1216" spans="1:56" x14ac:dyDescent="0.3">
      <c r="A1216"/>
      <c r="J1216"/>
      <c r="AA1216"/>
      <c r="AB1216"/>
      <c r="AC1216"/>
      <c r="AD1216"/>
      <c r="AE1216"/>
      <c r="AF1216"/>
      <c r="AG1216"/>
      <c r="AH1216"/>
      <c r="AZ1216" s="2"/>
      <c r="BA1216" s="3"/>
      <c r="BB1216" s="3"/>
      <c r="BC1216" s="3"/>
      <c r="BD1216" s="3"/>
    </row>
    <row r="1217" spans="1:56" x14ac:dyDescent="0.3">
      <c r="A1217"/>
      <c r="J1217"/>
      <c r="AA1217"/>
      <c r="AB1217"/>
      <c r="AC1217"/>
      <c r="AD1217"/>
      <c r="AE1217"/>
      <c r="AF1217"/>
      <c r="AG1217"/>
      <c r="AH1217"/>
      <c r="AZ1217" s="2"/>
      <c r="BA1217" s="3"/>
      <c r="BB1217" s="3"/>
      <c r="BC1217" s="3"/>
      <c r="BD1217" s="3"/>
    </row>
    <row r="1218" spans="1:56" x14ac:dyDescent="0.3">
      <c r="A1218"/>
      <c r="J1218"/>
      <c r="AA1218"/>
      <c r="AB1218"/>
      <c r="AC1218"/>
      <c r="AD1218"/>
      <c r="AE1218"/>
      <c r="AF1218"/>
      <c r="AG1218"/>
      <c r="AH1218"/>
      <c r="AZ1218" s="2"/>
      <c r="BA1218" s="3"/>
      <c r="BB1218" s="3"/>
      <c r="BC1218" s="3"/>
      <c r="BD1218" s="3"/>
    </row>
    <row r="1219" spans="1:56" x14ac:dyDescent="0.3">
      <c r="A1219"/>
      <c r="J1219"/>
      <c r="AA1219"/>
      <c r="AB1219"/>
      <c r="AC1219"/>
      <c r="AD1219"/>
      <c r="AE1219"/>
      <c r="AF1219"/>
      <c r="AG1219"/>
      <c r="AH1219"/>
      <c r="AZ1219" s="2"/>
      <c r="BA1219" s="3"/>
      <c r="BB1219" s="3"/>
      <c r="BC1219" s="3"/>
      <c r="BD1219" s="3"/>
    </row>
    <row r="1220" spans="1:56" x14ac:dyDescent="0.3">
      <c r="A1220"/>
      <c r="J1220"/>
      <c r="AA1220"/>
      <c r="AB1220"/>
      <c r="AC1220"/>
      <c r="AD1220"/>
      <c r="AE1220"/>
      <c r="AF1220"/>
      <c r="AG1220"/>
      <c r="AH1220"/>
      <c r="AZ1220" s="2"/>
      <c r="BA1220" s="3"/>
      <c r="BB1220" s="3"/>
      <c r="BC1220" s="3"/>
      <c r="BD1220" s="3"/>
    </row>
    <row r="1221" spans="1:56" x14ac:dyDescent="0.3">
      <c r="A1221"/>
      <c r="J1221"/>
      <c r="AA1221"/>
      <c r="AB1221"/>
      <c r="AC1221"/>
      <c r="AD1221"/>
      <c r="AE1221"/>
      <c r="AF1221"/>
      <c r="AG1221"/>
      <c r="AH1221"/>
      <c r="AZ1221" s="2"/>
      <c r="BA1221" s="3"/>
      <c r="BB1221" s="3"/>
      <c r="BC1221" s="3"/>
      <c r="BD1221" s="3"/>
    </row>
    <row r="1222" spans="1:56" x14ac:dyDescent="0.3">
      <c r="A1222"/>
      <c r="J1222"/>
      <c r="AA1222"/>
      <c r="AB1222"/>
      <c r="AC1222"/>
      <c r="AD1222"/>
      <c r="AE1222"/>
      <c r="AF1222"/>
      <c r="AG1222"/>
      <c r="AH1222"/>
      <c r="AZ1222" s="2"/>
      <c r="BA1222" s="3"/>
      <c r="BB1222" s="3"/>
      <c r="BC1222" s="3"/>
      <c r="BD1222" s="3"/>
    </row>
    <row r="1223" spans="1:56" x14ac:dyDescent="0.3">
      <c r="A1223"/>
      <c r="J1223"/>
      <c r="AA1223"/>
      <c r="AB1223"/>
      <c r="AC1223"/>
      <c r="AD1223"/>
      <c r="AE1223"/>
      <c r="AF1223"/>
      <c r="AG1223"/>
      <c r="AH1223"/>
      <c r="AZ1223" s="2"/>
      <c r="BA1223" s="3"/>
      <c r="BB1223" s="3"/>
      <c r="BC1223" s="3"/>
      <c r="BD1223" s="3"/>
    </row>
    <row r="1224" spans="1:56" x14ac:dyDescent="0.3">
      <c r="A1224"/>
      <c r="J1224"/>
      <c r="AA1224"/>
      <c r="AB1224"/>
      <c r="AC1224"/>
      <c r="AD1224"/>
      <c r="AE1224"/>
      <c r="AF1224"/>
      <c r="AG1224"/>
      <c r="AH1224"/>
      <c r="AZ1224" s="2"/>
      <c r="BA1224" s="3"/>
      <c r="BB1224" s="3"/>
      <c r="BC1224" s="3"/>
      <c r="BD1224" s="3"/>
    </row>
    <row r="1225" spans="1:56" x14ac:dyDescent="0.3">
      <c r="A1225"/>
      <c r="J1225"/>
      <c r="AA1225"/>
      <c r="AB1225"/>
      <c r="AC1225"/>
      <c r="AD1225"/>
      <c r="AE1225"/>
      <c r="AF1225"/>
      <c r="AG1225"/>
      <c r="AH1225"/>
      <c r="AZ1225" s="2"/>
      <c r="BA1225" s="3"/>
      <c r="BB1225" s="3"/>
      <c r="BC1225" s="3"/>
      <c r="BD1225" s="3"/>
    </row>
    <row r="1226" spans="1:56" x14ac:dyDescent="0.3">
      <c r="A1226"/>
      <c r="J1226"/>
      <c r="AA1226"/>
      <c r="AB1226"/>
      <c r="AC1226"/>
      <c r="AD1226"/>
      <c r="AE1226"/>
      <c r="AF1226"/>
      <c r="AG1226"/>
      <c r="AH1226"/>
      <c r="AZ1226" s="2"/>
      <c r="BA1226" s="3"/>
      <c r="BB1226" s="3"/>
      <c r="BC1226" s="3"/>
      <c r="BD1226" s="3"/>
    </row>
    <row r="1227" spans="1:56" x14ac:dyDescent="0.3">
      <c r="A1227"/>
      <c r="J1227"/>
      <c r="AA1227"/>
      <c r="AB1227"/>
      <c r="AC1227"/>
      <c r="AD1227"/>
      <c r="AE1227"/>
      <c r="AF1227"/>
      <c r="AG1227"/>
      <c r="AH1227"/>
      <c r="AZ1227" s="2"/>
      <c r="BA1227" s="3"/>
      <c r="BB1227" s="3"/>
      <c r="BC1227" s="3"/>
      <c r="BD1227" s="3"/>
    </row>
    <row r="1228" spans="1:56" x14ac:dyDescent="0.3">
      <c r="A1228"/>
      <c r="J1228"/>
      <c r="AA1228"/>
      <c r="AB1228"/>
      <c r="AC1228"/>
      <c r="AD1228"/>
      <c r="AE1228"/>
      <c r="AF1228"/>
      <c r="AG1228"/>
      <c r="AH1228"/>
      <c r="AZ1228" s="2"/>
      <c r="BA1228" s="3"/>
      <c r="BB1228" s="3"/>
      <c r="BC1228" s="3"/>
      <c r="BD1228" s="3"/>
    </row>
    <row r="1229" spans="1:56" x14ac:dyDescent="0.3">
      <c r="A1229"/>
      <c r="J1229"/>
      <c r="AA1229"/>
      <c r="AB1229"/>
      <c r="AC1229"/>
      <c r="AD1229"/>
      <c r="AE1229"/>
      <c r="AF1229"/>
      <c r="AG1229"/>
      <c r="AH1229"/>
      <c r="AZ1229" s="2"/>
      <c r="BA1229" s="3"/>
      <c r="BB1229" s="3"/>
      <c r="BC1229" s="3"/>
      <c r="BD1229" s="3"/>
    </row>
    <row r="1230" spans="1:56" x14ac:dyDescent="0.3">
      <c r="A1230"/>
      <c r="J1230"/>
      <c r="AA1230"/>
      <c r="AB1230"/>
      <c r="AC1230"/>
      <c r="AD1230"/>
      <c r="AE1230"/>
      <c r="AF1230"/>
      <c r="AG1230"/>
      <c r="AH1230"/>
      <c r="AZ1230" s="2"/>
      <c r="BA1230" s="3"/>
      <c r="BB1230" s="3"/>
      <c r="BC1230" s="3"/>
      <c r="BD1230" s="3"/>
    </row>
    <row r="1231" spans="1:56" x14ac:dyDescent="0.3">
      <c r="A1231"/>
      <c r="J1231"/>
      <c r="AA1231"/>
      <c r="AB1231"/>
      <c r="AC1231"/>
      <c r="AD1231"/>
      <c r="AE1231"/>
      <c r="AF1231"/>
      <c r="AG1231"/>
      <c r="AH1231"/>
      <c r="AZ1231" s="2"/>
      <c r="BA1231" s="3"/>
      <c r="BB1231" s="3"/>
      <c r="BC1231" s="3"/>
      <c r="BD1231" s="3"/>
    </row>
    <row r="1232" spans="1:56" x14ac:dyDescent="0.3">
      <c r="A1232"/>
      <c r="J1232"/>
      <c r="AA1232"/>
      <c r="AB1232"/>
      <c r="AC1232"/>
      <c r="AD1232"/>
      <c r="AE1232"/>
      <c r="AF1232"/>
      <c r="AG1232"/>
      <c r="AH1232"/>
      <c r="AZ1232" s="2"/>
      <c r="BA1232" s="3"/>
      <c r="BB1232" s="3"/>
      <c r="BC1232" s="3"/>
      <c r="BD1232" s="3"/>
    </row>
    <row r="1233" spans="1:56" x14ac:dyDescent="0.3">
      <c r="A1233"/>
      <c r="J1233"/>
      <c r="AA1233"/>
      <c r="AB1233"/>
      <c r="AC1233"/>
      <c r="AD1233"/>
      <c r="AE1233"/>
      <c r="AF1233"/>
      <c r="AG1233"/>
      <c r="AH1233"/>
      <c r="AZ1233" s="2"/>
      <c r="BA1233" s="3"/>
      <c r="BB1233" s="3"/>
      <c r="BC1233" s="3"/>
      <c r="BD1233" s="3"/>
    </row>
    <row r="1234" spans="1:56" x14ac:dyDescent="0.3">
      <c r="A1234"/>
      <c r="J1234"/>
      <c r="AA1234"/>
      <c r="AB1234"/>
      <c r="AC1234"/>
      <c r="AD1234"/>
      <c r="AE1234"/>
      <c r="AF1234"/>
      <c r="AG1234"/>
      <c r="AH1234"/>
      <c r="AZ1234" s="2"/>
      <c r="BA1234" s="3"/>
      <c r="BB1234" s="3"/>
      <c r="BC1234" s="3"/>
      <c r="BD1234" s="3"/>
    </row>
    <row r="1235" spans="1:56" x14ac:dyDescent="0.3">
      <c r="A1235"/>
      <c r="J1235"/>
      <c r="AA1235"/>
      <c r="AB1235"/>
      <c r="AC1235"/>
      <c r="AD1235"/>
      <c r="AE1235"/>
      <c r="AF1235"/>
      <c r="AG1235"/>
      <c r="AH1235"/>
      <c r="AZ1235" s="2"/>
      <c r="BA1235" s="3"/>
      <c r="BB1235" s="3"/>
      <c r="BC1235" s="3"/>
      <c r="BD1235" s="3"/>
    </row>
    <row r="1236" spans="1:56" x14ac:dyDescent="0.3">
      <c r="A1236"/>
      <c r="J1236"/>
      <c r="AA1236"/>
      <c r="AB1236"/>
      <c r="AC1236"/>
      <c r="AD1236"/>
      <c r="AE1236"/>
      <c r="AF1236"/>
      <c r="AG1236"/>
      <c r="AH1236"/>
      <c r="AZ1236" s="2"/>
      <c r="BA1236" s="3"/>
      <c r="BB1236" s="3"/>
      <c r="BC1236" s="3"/>
      <c r="BD1236" s="3"/>
    </row>
    <row r="1237" spans="1:56" x14ac:dyDescent="0.3">
      <c r="A1237"/>
      <c r="J1237"/>
      <c r="AA1237"/>
      <c r="AB1237"/>
      <c r="AC1237"/>
      <c r="AD1237"/>
      <c r="AE1237"/>
      <c r="AF1237"/>
      <c r="AG1237"/>
      <c r="AH1237"/>
      <c r="AZ1237" s="2"/>
      <c r="BA1237" s="3"/>
      <c r="BB1237" s="3"/>
      <c r="BC1237" s="3"/>
      <c r="BD1237" s="3"/>
    </row>
    <row r="1238" spans="1:56" x14ac:dyDescent="0.3">
      <c r="A1238"/>
      <c r="J1238"/>
      <c r="AA1238"/>
      <c r="AB1238"/>
      <c r="AC1238"/>
      <c r="AD1238"/>
      <c r="AE1238"/>
      <c r="AF1238"/>
      <c r="AG1238"/>
      <c r="AH1238"/>
      <c r="AZ1238" s="2"/>
      <c r="BA1238" s="3"/>
      <c r="BB1238" s="3"/>
      <c r="BC1238" s="3"/>
      <c r="BD1238" s="3"/>
    </row>
    <row r="1239" spans="1:56" x14ac:dyDescent="0.3">
      <c r="A1239"/>
      <c r="J1239"/>
      <c r="AA1239"/>
      <c r="AB1239"/>
      <c r="AC1239"/>
      <c r="AD1239"/>
      <c r="AE1239"/>
      <c r="AF1239"/>
      <c r="AG1239"/>
      <c r="AH1239"/>
      <c r="AZ1239" s="2"/>
      <c r="BA1239" s="3"/>
      <c r="BB1239" s="3"/>
      <c r="BC1239" s="3"/>
      <c r="BD1239" s="3"/>
    </row>
    <row r="1240" spans="1:56" x14ac:dyDescent="0.3">
      <c r="A1240"/>
      <c r="J1240"/>
      <c r="AA1240"/>
      <c r="AB1240"/>
      <c r="AC1240"/>
      <c r="AD1240"/>
      <c r="AE1240"/>
      <c r="AF1240"/>
      <c r="AG1240"/>
      <c r="AH1240"/>
      <c r="AZ1240" s="2"/>
      <c r="BA1240" s="3"/>
      <c r="BB1240" s="3"/>
      <c r="BC1240" s="3"/>
      <c r="BD1240" s="3"/>
    </row>
    <row r="1241" spans="1:56" x14ac:dyDescent="0.3">
      <c r="A1241"/>
      <c r="J1241"/>
      <c r="AA1241"/>
      <c r="AB1241"/>
      <c r="AC1241"/>
      <c r="AD1241"/>
      <c r="AE1241"/>
      <c r="AF1241"/>
      <c r="AG1241"/>
      <c r="AH1241"/>
      <c r="AZ1241" s="2"/>
      <c r="BA1241" s="3"/>
      <c r="BB1241" s="3"/>
      <c r="BC1241" s="3"/>
      <c r="BD1241" s="3"/>
    </row>
    <row r="1242" spans="1:56" x14ac:dyDescent="0.3">
      <c r="A1242"/>
      <c r="J1242"/>
      <c r="AA1242"/>
      <c r="AB1242"/>
      <c r="AC1242"/>
      <c r="AD1242"/>
      <c r="AE1242"/>
      <c r="AF1242"/>
      <c r="AG1242"/>
      <c r="AH1242"/>
      <c r="AZ1242" s="2"/>
      <c r="BA1242" s="3"/>
      <c r="BB1242" s="3"/>
      <c r="BC1242" s="3"/>
      <c r="BD1242" s="3"/>
    </row>
    <row r="1243" spans="1:56" x14ac:dyDescent="0.3">
      <c r="A1243"/>
      <c r="J1243"/>
      <c r="AA1243"/>
      <c r="AB1243"/>
      <c r="AC1243"/>
      <c r="AD1243"/>
      <c r="AE1243"/>
      <c r="AF1243"/>
      <c r="AG1243"/>
      <c r="AH1243"/>
      <c r="AZ1243" s="2"/>
      <c r="BA1243" s="3"/>
      <c r="BB1243" s="3"/>
      <c r="BC1243" s="3"/>
      <c r="BD1243" s="3"/>
    </row>
    <row r="1244" spans="1:56" x14ac:dyDescent="0.3">
      <c r="A1244"/>
      <c r="J1244"/>
      <c r="AA1244"/>
      <c r="AB1244"/>
      <c r="AC1244"/>
      <c r="AD1244"/>
      <c r="AE1244"/>
      <c r="AF1244"/>
      <c r="AG1244"/>
      <c r="AH1244"/>
      <c r="AZ1244" s="2"/>
      <c r="BA1244" s="3"/>
      <c r="BB1244" s="3"/>
      <c r="BC1244" s="3"/>
      <c r="BD1244" s="3"/>
    </row>
    <row r="1245" spans="1:56" x14ac:dyDescent="0.3">
      <c r="A1245"/>
      <c r="J1245"/>
      <c r="AA1245"/>
      <c r="AB1245"/>
      <c r="AC1245"/>
      <c r="AD1245"/>
      <c r="AE1245"/>
      <c r="AF1245"/>
      <c r="AG1245"/>
      <c r="AH1245"/>
      <c r="AZ1245" s="2"/>
      <c r="BA1245" s="3"/>
      <c r="BB1245" s="3"/>
      <c r="BC1245" s="3"/>
      <c r="BD1245" s="3"/>
    </row>
    <row r="1246" spans="1:56" x14ac:dyDescent="0.3">
      <c r="A1246"/>
      <c r="J1246"/>
      <c r="AA1246"/>
      <c r="AB1246"/>
      <c r="AC1246"/>
      <c r="AD1246"/>
      <c r="AE1246"/>
      <c r="AF1246"/>
      <c r="AG1246"/>
      <c r="AH1246"/>
      <c r="AZ1246" s="2"/>
      <c r="BA1246" s="3"/>
      <c r="BB1246" s="3"/>
      <c r="BC1246" s="3"/>
      <c r="BD1246" s="3"/>
    </row>
    <row r="1247" spans="1:56" x14ac:dyDescent="0.3">
      <c r="A1247"/>
      <c r="J1247"/>
      <c r="AA1247"/>
      <c r="AB1247"/>
      <c r="AC1247"/>
      <c r="AD1247"/>
      <c r="AE1247"/>
      <c r="AF1247"/>
      <c r="AG1247"/>
      <c r="AH1247"/>
      <c r="AZ1247" s="2"/>
      <c r="BA1247" s="3"/>
      <c r="BB1247" s="3"/>
      <c r="BC1247" s="3"/>
      <c r="BD1247" s="3"/>
    </row>
    <row r="1248" spans="1:56" x14ac:dyDescent="0.3">
      <c r="A1248"/>
      <c r="J1248"/>
      <c r="AA1248"/>
      <c r="AB1248"/>
      <c r="AC1248"/>
      <c r="AD1248"/>
      <c r="AE1248"/>
      <c r="AF1248"/>
      <c r="AG1248"/>
      <c r="AH1248"/>
      <c r="AZ1248" s="2"/>
      <c r="BA1248" s="3"/>
      <c r="BB1248" s="3"/>
      <c r="BC1248" s="3"/>
      <c r="BD1248" s="3"/>
    </row>
    <row r="1249" spans="1:56" x14ac:dyDescent="0.3">
      <c r="A1249"/>
      <c r="J1249"/>
      <c r="AA1249"/>
      <c r="AB1249"/>
      <c r="AC1249"/>
      <c r="AD1249"/>
      <c r="AE1249"/>
      <c r="AF1249"/>
      <c r="AG1249"/>
      <c r="AH1249"/>
      <c r="AZ1249" s="2"/>
      <c r="BA1249" s="3"/>
      <c r="BB1249" s="3"/>
      <c r="BC1249" s="3"/>
      <c r="BD1249" s="3"/>
    </row>
    <row r="1250" spans="1:56" x14ac:dyDescent="0.3">
      <c r="A1250"/>
      <c r="J1250"/>
      <c r="AA1250"/>
      <c r="AB1250"/>
      <c r="AC1250"/>
      <c r="AD1250"/>
      <c r="AE1250"/>
      <c r="AF1250"/>
      <c r="AG1250"/>
      <c r="AH1250"/>
      <c r="AZ1250" s="2"/>
      <c r="BA1250" s="3"/>
      <c r="BB1250" s="3"/>
      <c r="BC1250" s="3"/>
      <c r="BD1250" s="3"/>
    </row>
    <row r="1251" spans="1:56" x14ac:dyDescent="0.3">
      <c r="A1251"/>
      <c r="J1251"/>
      <c r="AA1251"/>
      <c r="AB1251"/>
      <c r="AC1251"/>
      <c r="AD1251"/>
      <c r="AE1251"/>
      <c r="AF1251"/>
      <c r="AG1251"/>
      <c r="AH1251"/>
      <c r="AZ1251" s="2"/>
      <c r="BA1251" s="3"/>
      <c r="BB1251" s="3"/>
      <c r="BC1251" s="3"/>
      <c r="BD1251" s="3"/>
    </row>
    <row r="1252" spans="1:56" x14ac:dyDescent="0.3">
      <c r="A1252"/>
      <c r="J1252"/>
      <c r="AA1252"/>
      <c r="AB1252"/>
      <c r="AC1252"/>
      <c r="AD1252"/>
      <c r="AE1252"/>
      <c r="AF1252"/>
      <c r="AG1252"/>
      <c r="AH1252"/>
      <c r="AZ1252" s="2"/>
      <c r="BA1252" s="3"/>
      <c r="BB1252" s="3"/>
      <c r="BC1252" s="3"/>
      <c r="BD1252" s="3"/>
    </row>
    <row r="1253" spans="1:56" x14ac:dyDescent="0.3">
      <c r="A1253"/>
      <c r="J1253"/>
      <c r="AA1253"/>
      <c r="AB1253"/>
      <c r="AC1253"/>
      <c r="AD1253"/>
      <c r="AE1253"/>
      <c r="AF1253"/>
      <c r="AG1253"/>
      <c r="AH1253"/>
      <c r="AZ1253" s="2"/>
      <c r="BA1253" s="3"/>
      <c r="BB1253" s="3"/>
      <c r="BC1253" s="3"/>
      <c r="BD1253" s="3"/>
    </row>
    <row r="1254" spans="1:56" x14ac:dyDescent="0.3">
      <c r="A1254"/>
      <c r="J1254"/>
      <c r="AA1254"/>
      <c r="AB1254"/>
      <c r="AC1254"/>
      <c r="AD1254"/>
      <c r="AE1254"/>
      <c r="AF1254"/>
      <c r="AG1254"/>
      <c r="AH1254"/>
      <c r="AZ1254" s="2"/>
      <c r="BA1254" s="3"/>
      <c r="BB1254" s="3"/>
      <c r="BC1254" s="3"/>
      <c r="BD1254" s="3"/>
    </row>
    <row r="1255" spans="1:56" x14ac:dyDescent="0.3">
      <c r="A1255"/>
      <c r="J1255"/>
      <c r="AA1255"/>
      <c r="AB1255"/>
      <c r="AC1255"/>
      <c r="AD1255"/>
      <c r="AE1255"/>
      <c r="AF1255"/>
      <c r="AG1255"/>
      <c r="AH1255"/>
      <c r="AZ1255" s="2"/>
      <c r="BA1255" s="3"/>
      <c r="BB1255" s="3"/>
      <c r="BC1255" s="3"/>
      <c r="BD1255" s="3"/>
    </row>
    <row r="1256" spans="1:56" x14ac:dyDescent="0.3">
      <c r="A1256"/>
      <c r="J1256"/>
      <c r="AA1256"/>
      <c r="AB1256"/>
      <c r="AC1256"/>
      <c r="AD1256"/>
      <c r="AE1256"/>
      <c r="AF1256"/>
      <c r="AG1256"/>
      <c r="AH1256"/>
      <c r="AZ1256" s="2"/>
      <c r="BA1256" s="3"/>
      <c r="BB1256" s="3"/>
      <c r="BC1256" s="3"/>
      <c r="BD1256" s="3"/>
    </row>
    <row r="1257" spans="1:56" x14ac:dyDescent="0.3">
      <c r="A1257"/>
      <c r="J1257"/>
      <c r="AA1257"/>
      <c r="AB1257"/>
      <c r="AC1257"/>
      <c r="AD1257"/>
      <c r="AE1257"/>
      <c r="AF1257"/>
      <c r="AG1257"/>
      <c r="AH1257"/>
      <c r="AZ1257" s="2"/>
      <c r="BA1257" s="3"/>
      <c r="BB1257" s="3"/>
      <c r="BC1257" s="3"/>
      <c r="BD1257" s="3"/>
    </row>
    <row r="1258" spans="1:56" x14ac:dyDescent="0.3">
      <c r="A1258"/>
      <c r="J1258"/>
      <c r="AA1258"/>
      <c r="AB1258"/>
      <c r="AC1258"/>
      <c r="AD1258"/>
      <c r="AE1258"/>
      <c r="AF1258"/>
      <c r="AG1258"/>
      <c r="AH1258"/>
      <c r="AZ1258" s="2"/>
      <c r="BA1258" s="3"/>
      <c r="BB1258" s="3"/>
      <c r="BC1258" s="3"/>
      <c r="BD1258" s="3"/>
    </row>
    <row r="1259" spans="1:56" x14ac:dyDescent="0.3">
      <c r="A1259"/>
      <c r="J1259"/>
      <c r="AA1259"/>
      <c r="AB1259"/>
      <c r="AC1259"/>
      <c r="AD1259"/>
      <c r="AE1259"/>
      <c r="AF1259"/>
      <c r="AG1259"/>
      <c r="AH1259"/>
      <c r="AZ1259" s="2"/>
      <c r="BA1259" s="3"/>
      <c r="BB1259" s="3"/>
      <c r="BC1259" s="3"/>
      <c r="BD1259" s="3"/>
    </row>
    <row r="1260" spans="1:56" x14ac:dyDescent="0.3">
      <c r="A1260"/>
      <c r="J1260"/>
      <c r="AA1260"/>
      <c r="AB1260"/>
      <c r="AC1260"/>
      <c r="AD1260"/>
      <c r="AE1260"/>
      <c r="AF1260"/>
      <c r="AG1260"/>
      <c r="AH1260"/>
      <c r="AZ1260" s="2"/>
      <c r="BA1260" s="3"/>
      <c r="BB1260" s="3"/>
      <c r="BC1260" s="3"/>
      <c r="BD1260" s="3"/>
    </row>
    <row r="1261" spans="1:56" x14ac:dyDescent="0.3">
      <c r="A1261"/>
      <c r="J1261"/>
      <c r="AA1261"/>
      <c r="AB1261"/>
      <c r="AC1261"/>
      <c r="AD1261"/>
      <c r="AE1261"/>
      <c r="AF1261"/>
      <c r="AG1261"/>
      <c r="AH1261"/>
      <c r="AZ1261" s="2"/>
      <c r="BA1261" s="3"/>
      <c r="BB1261" s="3"/>
      <c r="BC1261" s="3"/>
      <c r="BD1261" s="3"/>
    </row>
    <row r="1262" spans="1:56" x14ac:dyDescent="0.3">
      <c r="A1262"/>
      <c r="J1262"/>
      <c r="AA1262"/>
      <c r="AB1262"/>
      <c r="AC1262"/>
      <c r="AD1262"/>
      <c r="AE1262"/>
      <c r="AF1262"/>
      <c r="AG1262"/>
      <c r="AH1262"/>
      <c r="AZ1262" s="2"/>
      <c r="BA1262" s="3"/>
      <c r="BB1262" s="3"/>
      <c r="BC1262" s="3"/>
      <c r="BD1262" s="3"/>
    </row>
    <row r="1263" spans="1:56" x14ac:dyDescent="0.3">
      <c r="A1263"/>
      <c r="J1263"/>
      <c r="AA1263"/>
      <c r="AB1263"/>
      <c r="AC1263"/>
      <c r="AD1263"/>
      <c r="AE1263"/>
      <c r="AF1263"/>
      <c r="AG1263"/>
      <c r="AH1263"/>
      <c r="AZ1263" s="2"/>
      <c r="BA1263" s="3"/>
      <c r="BB1263" s="3"/>
      <c r="BC1263" s="3"/>
      <c r="BD1263" s="3"/>
    </row>
    <row r="1264" spans="1:56" x14ac:dyDescent="0.3">
      <c r="A1264"/>
      <c r="J1264"/>
      <c r="AA1264"/>
      <c r="AB1264"/>
      <c r="AC1264"/>
      <c r="AD1264"/>
      <c r="AE1264"/>
      <c r="AF1264"/>
      <c r="AG1264"/>
      <c r="AH1264"/>
      <c r="AZ1264" s="2"/>
      <c r="BA1264" s="3"/>
      <c r="BB1264" s="3"/>
      <c r="BC1264" s="3"/>
      <c r="BD1264" s="3"/>
    </row>
    <row r="1265" spans="1:56" x14ac:dyDescent="0.3">
      <c r="A1265"/>
      <c r="J1265"/>
      <c r="AA1265"/>
      <c r="AB1265"/>
      <c r="AC1265"/>
      <c r="AD1265"/>
      <c r="AE1265"/>
      <c r="AF1265"/>
      <c r="AG1265"/>
      <c r="AH1265"/>
      <c r="AZ1265" s="2"/>
      <c r="BA1265" s="3"/>
      <c r="BB1265" s="3"/>
      <c r="BC1265" s="3"/>
      <c r="BD1265" s="3"/>
    </row>
    <row r="1266" spans="1:56" x14ac:dyDescent="0.3">
      <c r="A1266"/>
      <c r="J1266"/>
      <c r="AA1266"/>
      <c r="AB1266"/>
      <c r="AC1266"/>
      <c r="AD1266"/>
      <c r="AE1266"/>
      <c r="AF1266"/>
      <c r="AG1266"/>
      <c r="AH1266"/>
      <c r="AZ1266" s="2"/>
      <c r="BA1266" s="3"/>
      <c r="BB1266" s="3"/>
      <c r="BC1266" s="3"/>
      <c r="BD1266" s="3"/>
    </row>
    <row r="1267" spans="1:56" x14ac:dyDescent="0.3">
      <c r="A1267"/>
      <c r="J1267"/>
      <c r="AA1267"/>
      <c r="AB1267"/>
      <c r="AC1267"/>
      <c r="AD1267"/>
      <c r="AE1267"/>
      <c r="AF1267"/>
      <c r="AG1267"/>
      <c r="AH1267"/>
      <c r="AZ1267" s="2"/>
      <c r="BA1267" s="3"/>
      <c r="BB1267" s="3"/>
      <c r="BC1267" s="3"/>
      <c r="BD1267" s="3"/>
    </row>
    <row r="1268" spans="1:56" x14ac:dyDescent="0.3">
      <c r="A1268"/>
      <c r="J1268"/>
      <c r="AA1268"/>
      <c r="AB1268"/>
      <c r="AC1268"/>
      <c r="AD1268"/>
      <c r="AE1268"/>
      <c r="AF1268"/>
      <c r="AG1268"/>
      <c r="AH1268"/>
      <c r="AZ1268" s="2"/>
      <c r="BA1268" s="3"/>
      <c r="BB1268" s="3"/>
      <c r="BC1268" s="3"/>
      <c r="BD1268" s="3"/>
    </row>
    <row r="1269" spans="1:56" x14ac:dyDescent="0.3">
      <c r="A1269"/>
      <c r="J1269"/>
      <c r="AA1269"/>
      <c r="AB1269"/>
      <c r="AC1269"/>
      <c r="AD1269"/>
      <c r="AE1269"/>
      <c r="AF1269"/>
      <c r="AG1269"/>
      <c r="AH1269"/>
      <c r="AZ1269" s="2"/>
      <c r="BA1269" s="3"/>
      <c r="BB1269" s="3"/>
      <c r="BC1269" s="3"/>
      <c r="BD1269" s="3"/>
    </row>
    <row r="1270" spans="1:56" x14ac:dyDescent="0.3">
      <c r="A1270"/>
      <c r="J1270"/>
      <c r="AA1270"/>
      <c r="AB1270"/>
      <c r="AC1270"/>
      <c r="AD1270"/>
      <c r="AE1270"/>
      <c r="AF1270"/>
      <c r="AG1270"/>
      <c r="AH1270"/>
      <c r="AZ1270" s="2"/>
      <c r="BA1270" s="3"/>
      <c r="BB1270" s="3"/>
      <c r="BC1270" s="3"/>
      <c r="BD1270" s="3"/>
    </row>
    <row r="1271" spans="1:56" x14ac:dyDescent="0.3">
      <c r="A1271"/>
      <c r="J1271"/>
      <c r="AA1271"/>
      <c r="AB1271"/>
      <c r="AC1271"/>
      <c r="AD1271"/>
      <c r="AE1271"/>
      <c r="AF1271"/>
      <c r="AG1271"/>
      <c r="AH1271"/>
      <c r="AZ1271" s="2"/>
      <c r="BA1271" s="3"/>
      <c r="BB1271" s="3"/>
      <c r="BC1271" s="3"/>
      <c r="BD1271" s="3"/>
    </row>
    <row r="1272" spans="1:56" x14ac:dyDescent="0.3">
      <c r="A1272"/>
      <c r="J1272"/>
      <c r="AA1272"/>
      <c r="AB1272"/>
      <c r="AC1272"/>
      <c r="AD1272"/>
      <c r="AE1272"/>
      <c r="AF1272"/>
      <c r="AG1272"/>
      <c r="AH1272"/>
      <c r="AZ1272" s="2"/>
      <c r="BA1272" s="3"/>
      <c r="BB1272" s="3"/>
      <c r="BC1272" s="3"/>
      <c r="BD1272" s="3"/>
    </row>
    <row r="1273" spans="1:56" x14ac:dyDescent="0.3">
      <c r="A1273"/>
      <c r="J1273"/>
      <c r="AA1273"/>
      <c r="AB1273"/>
      <c r="AC1273"/>
      <c r="AD1273"/>
      <c r="AE1273"/>
      <c r="AF1273"/>
      <c r="AG1273"/>
      <c r="AH1273"/>
      <c r="AZ1273" s="2"/>
      <c r="BA1273" s="3"/>
      <c r="BB1273" s="3"/>
      <c r="BC1273" s="3"/>
      <c r="BD1273" s="3"/>
    </row>
    <row r="1274" spans="1:56" x14ac:dyDescent="0.3">
      <c r="A1274"/>
      <c r="J1274"/>
      <c r="AA1274"/>
      <c r="AB1274"/>
      <c r="AC1274"/>
      <c r="AD1274"/>
      <c r="AE1274"/>
      <c r="AF1274"/>
      <c r="AG1274"/>
      <c r="AH1274"/>
      <c r="AZ1274" s="2"/>
      <c r="BA1274" s="3"/>
      <c r="BB1274" s="3"/>
      <c r="BC1274" s="3"/>
      <c r="BD1274" s="3"/>
    </row>
    <row r="1275" spans="1:56" x14ac:dyDescent="0.3">
      <c r="A1275"/>
      <c r="J1275"/>
      <c r="AA1275"/>
      <c r="AB1275"/>
      <c r="AC1275"/>
      <c r="AD1275"/>
      <c r="AE1275"/>
      <c r="AF1275"/>
      <c r="AG1275"/>
      <c r="AH1275"/>
      <c r="AZ1275" s="2"/>
      <c r="BA1275" s="3"/>
      <c r="BB1275" s="3"/>
      <c r="BC1275" s="3"/>
      <c r="BD1275" s="3"/>
    </row>
    <row r="1276" spans="1:56" x14ac:dyDescent="0.3">
      <c r="A1276"/>
      <c r="J1276"/>
      <c r="AA1276"/>
      <c r="AB1276"/>
      <c r="AC1276"/>
      <c r="AD1276"/>
      <c r="AE1276"/>
      <c r="AF1276"/>
      <c r="AG1276"/>
      <c r="AH1276"/>
      <c r="AZ1276" s="2"/>
      <c r="BA1276" s="3"/>
      <c r="BB1276" s="3"/>
      <c r="BC1276" s="3"/>
      <c r="BD1276" s="3"/>
    </row>
    <row r="1277" spans="1:56" x14ac:dyDescent="0.3">
      <c r="A1277"/>
      <c r="J1277"/>
      <c r="AA1277"/>
      <c r="AB1277"/>
      <c r="AC1277"/>
      <c r="AD1277"/>
      <c r="AE1277"/>
      <c r="AF1277"/>
      <c r="AG1277"/>
      <c r="AH1277"/>
      <c r="AZ1277" s="2"/>
      <c r="BA1277" s="3"/>
      <c r="BB1277" s="3"/>
      <c r="BC1277" s="3"/>
      <c r="BD1277" s="3"/>
    </row>
    <row r="1278" spans="1:56" x14ac:dyDescent="0.3">
      <c r="A1278"/>
      <c r="J1278"/>
      <c r="AA1278"/>
      <c r="AB1278"/>
      <c r="AC1278"/>
      <c r="AD1278"/>
      <c r="AE1278"/>
      <c r="AF1278"/>
      <c r="AG1278"/>
      <c r="AH1278"/>
      <c r="AZ1278" s="2"/>
      <c r="BA1278" s="3"/>
      <c r="BB1278" s="3"/>
      <c r="BC1278" s="3"/>
      <c r="BD1278" s="3"/>
    </row>
    <row r="1279" spans="1:56" x14ac:dyDescent="0.3">
      <c r="A1279"/>
      <c r="J1279"/>
      <c r="AA1279"/>
      <c r="AB1279"/>
      <c r="AC1279"/>
      <c r="AD1279"/>
      <c r="AE1279"/>
      <c r="AF1279"/>
      <c r="AG1279"/>
      <c r="AH1279"/>
      <c r="AZ1279" s="2"/>
      <c r="BA1279" s="3"/>
      <c r="BB1279" s="3"/>
      <c r="BC1279" s="3"/>
      <c r="BD1279" s="3"/>
    </row>
    <row r="1280" spans="1:56" x14ac:dyDescent="0.3">
      <c r="A1280"/>
      <c r="J1280"/>
      <c r="AA1280"/>
      <c r="AB1280"/>
      <c r="AC1280"/>
      <c r="AD1280"/>
      <c r="AE1280"/>
      <c r="AF1280"/>
      <c r="AG1280"/>
      <c r="AH1280"/>
      <c r="AZ1280" s="2"/>
      <c r="BA1280" s="3"/>
      <c r="BB1280" s="3"/>
      <c r="BC1280" s="3"/>
      <c r="BD1280" s="3"/>
    </row>
    <row r="1281" spans="1:56" x14ac:dyDescent="0.3">
      <c r="A1281"/>
      <c r="J1281"/>
      <c r="AA1281"/>
      <c r="AB1281"/>
      <c r="AC1281"/>
      <c r="AD1281"/>
      <c r="AE1281"/>
      <c r="AF1281"/>
      <c r="AG1281"/>
      <c r="AH1281"/>
      <c r="AZ1281" s="2"/>
      <c r="BA1281" s="3"/>
      <c r="BB1281" s="3"/>
      <c r="BC1281" s="3"/>
      <c r="BD1281" s="3"/>
    </row>
    <row r="1282" spans="1:56" x14ac:dyDescent="0.3">
      <c r="A1282"/>
      <c r="J1282"/>
      <c r="AA1282"/>
      <c r="AB1282"/>
      <c r="AC1282"/>
      <c r="AD1282"/>
      <c r="AE1282"/>
      <c r="AF1282"/>
      <c r="AG1282"/>
      <c r="AH1282"/>
      <c r="AZ1282" s="2"/>
      <c r="BA1282" s="3"/>
      <c r="BB1282" s="3"/>
      <c r="BC1282" s="3"/>
      <c r="BD1282" s="3"/>
    </row>
    <row r="1283" spans="1:56" x14ac:dyDescent="0.3">
      <c r="A1283"/>
      <c r="J1283"/>
      <c r="AA1283"/>
      <c r="AB1283"/>
      <c r="AC1283"/>
      <c r="AD1283"/>
      <c r="AE1283"/>
      <c r="AF1283"/>
      <c r="AG1283"/>
      <c r="AH1283"/>
      <c r="AZ1283" s="2"/>
      <c r="BA1283" s="3"/>
      <c r="BB1283" s="3"/>
      <c r="BC1283" s="3"/>
      <c r="BD1283" s="3"/>
    </row>
    <row r="1284" spans="1:56" x14ac:dyDescent="0.3">
      <c r="A1284"/>
      <c r="J1284"/>
      <c r="AA1284"/>
      <c r="AB1284"/>
      <c r="AC1284"/>
      <c r="AD1284"/>
      <c r="AE1284"/>
      <c r="AF1284"/>
      <c r="AG1284"/>
      <c r="AH1284"/>
      <c r="AZ1284" s="2"/>
      <c r="BA1284" s="3"/>
      <c r="BB1284" s="3"/>
      <c r="BC1284" s="3"/>
      <c r="BD1284" s="3"/>
    </row>
    <row r="1285" spans="1:56" x14ac:dyDescent="0.3">
      <c r="A1285"/>
      <c r="J1285"/>
      <c r="AA1285"/>
      <c r="AB1285"/>
      <c r="AC1285"/>
      <c r="AD1285"/>
      <c r="AE1285"/>
      <c r="AF1285"/>
      <c r="AG1285"/>
      <c r="AH1285"/>
      <c r="AZ1285" s="2"/>
      <c r="BA1285" s="3"/>
      <c r="BB1285" s="3"/>
      <c r="BC1285" s="3"/>
      <c r="BD1285" s="3"/>
    </row>
    <row r="1286" spans="1:56" x14ac:dyDescent="0.3">
      <c r="A1286"/>
      <c r="J1286"/>
      <c r="AA1286"/>
      <c r="AB1286"/>
      <c r="AC1286"/>
      <c r="AD1286"/>
      <c r="AE1286"/>
      <c r="AF1286"/>
      <c r="AG1286"/>
      <c r="AH1286"/>
      <c r="AZ1286" s="2"/>
      <c r="BA1286" s="3"/>
      <c r="BB1286" s="3"/>
      <c r="BC1286" s="3"/>
      <c r="BD1286" s="3"/>
    </row>
    <row r="1287" spans="1:56" x14ac:dyDescent="0.3">
      <c r="A1287"/>
      <c r="J1287"/>
      <c r="AA1287"/>
      <c r="AB1287"/>
      <c r="AC1287"/>
      <c r="AD1287"/>
      <c r="AE1287"/>
      <c r="AF1287"/>
      <c r="AG1287"/>
      <c r="AH1287"/>
      <c r="AZ1287" s="2"/>
      <c r="BA1287" s="3"/>
      <c r="BB1287" s="3"/>
      <c r="BC1287" s="3"/>
      <c r="BD1287" s="3"/>
    </row>
    <row r="1288" spans="1:56" x14ac:dyDescent="0.3">
      <c r="A1288"/>
      <c r="J1288"/>
      <c r="AA1288"/>
      <c r="AB1288"/>
      <c r="AC1288"/>
      <c r="AD1288"/>
      <c r="AE1288"/>
      <c r="AF1288"/>
      <c r="AG1288"/>
      <c r="AH1288"/>
      <c r="AZ1288" s="2"/>
      <c r="BA1288" s="3"/>
      <c r="BB1288" s="3"/>
      <c r="BC1288" s="3"/>
      <c r="BD1288" s="3"/>
    </row>
    <row r="1289" spans="1:56" x14ac:dyDescent="0.3">
      <c r="A1289"/>
      <c r="J1289"/>
      <c r="AA1289"/>
      <c r="AB1289"/>
      <c r="AC1289"/>
      <c r="AD1289"/>
      <c r="AE1289"/>
      <c r="AF1289"/>
      <c r="AG1289"/>
      <c r="AH1289"/>
      <c r="AZ1289" s="2"/>
      <c r="BA1289" s="3"/>
      <c r="BB1289" s="3"/>
      <c r="BC1289" s="3"/>
      <c r="BD1289" s="3"/>
    </row>
    <row r="1290" spans="1:56" x14ac:dyDescent="0.3">
      <c r="A1290"/>
      <c r="J1290"/>
      <c r="AA1290"/>
      <c r="AB1290"/>
      <c r="AC1290"/>
      <c r="AD1290"/>
      <c r="AE1290"/>
      <c r="AF1290"/>
      <c r="AG1290"/>
      <c r="AH1290"/>
      <c r="AZ1290" s="2"/>
      <c r="BA1290" s="3"/>
      <c r="BB1290" s="3"/>
      <c r="BC1290" s="3"/>
      <c r="BD1290" s="3"/>
    </row>
    <row r="1291" spans="1:56" x14ac:dyDescent="0.3">
      <c r="A1291"/>
      <c r="J1291"/>
      <c r="AA1291"/>
      <c r="AB1291"/>
      <c r="AC1291"/>
      <c r="AD1291"/>
      <c r="AE1291"/>
      <c r="AF1291"/>
      <c r="AG1291"/>
      <c r="AH1291"/>
      <c r="AZ1291" s="2"/>
      <c r="BA1291" s="3"/>
      <c r="BB1291" s="3"/>
      <c r="BC1291" s="3"/>
      <c r="BD1291" s="3"/>
    </row>
    <row r="1292" spans="1:56" x14ac:dyDescent="0.3">
      <c r="A1292"/>
      <c r="J1292"/>
      <c r="AA1292"/>
      <c r="AB1292"/>
      <c r="AC1292"/>
      <c r="AD1292"/>
      <c r="AE1292"/>
      <c r="AF1292"/>
      <c r="AG1292"/>
      <c r="AH1292"/>
      <c r="AZ1292" s="2"/>
      <c r="BA1292" s="3"/>
      <c r="BB1292" s="3"/>
      <c r="BC1292" s="3"/>
      <c r="BD1292" s="3"/>
    </row>
    <row r="1293" spans="1:56" x14ac:dyDescent="0.3">
      <c r="A1293"/>
      <c r="J1293"/>
      <c r="AA1293"/>
      <c r="AB1293"/>
      <c r="AC1293"/>
      <c r="AD1293"/>
      <c r="AE1293"/>
      <c r="AF1293"/>
      <c r="AG1293"/>
      <c r="AH1293"/>
      <c r="AZ1293" s="2"/>
      <c r="BA1293" s="3"/>
      <c r="BB1293" s="3"/>
      <c r="BC1293" s="3"/>
      <c r="BD1293" s="3"/>
    </row>
    <row r="1294" spans="1:56" x14ac:dyDescent="0.3">
      <c r="A1294"/>
      <c r="J1294"/>
      <c r="AA1294"/>
      <c r="AB1294"/>
      <c r="AC1294"/>
      <c r="AD1294"/>
      <c r="AE1294"/>
      <c r="AF1294"/>
      <c r="AG1294"/>
      <c r="AH1294"/>
      <c r="AZ1294" s="2"/>
      <c r="BA1294" s="3"/>
      <c r="BB1294" s="3"/>
      <c r="BC1294" s="3"/>
      <c r="BD1294" s="3"/>
    </row>
    <row r="1295" spans="1:56" x14ac:dyDescent="0.3">
      <c r="A1295"/>
      <c r="J1295"/>
      <c r="AA1295"/>
      <c r="AB1295"/>
      <c r="AC1295"/>
      <c r="AD1295"/>
      <c r="AE1295"/>
      <c r="AF1295"/>
      <c r="AG1295"/>
      <c r="AH1295"/>
      <c r="AZ1295" s="2"/>
      <c r="BA1295" s="3"/>
      <c r="BB1295" s="3"/>
      <c r="BC1295" s="3"/>
      <c r="BD1295" s="3"/>
    </row>
    <row r="1296" spans="1:56" x14ac:dyDescent="0.3">
      <c r="A1296"/>
      <c r="J1296"/>
      <c r="AA1296"/>
      <c r="AB1296"/>
      <c r="AC1296"/>
      <c r="AD1296"/>
      <c r="AE1296"/>
      <c r="AF1296"/>
      <c r="AG1296"/>
      <c r="AH1296"/>
      <c r="AZ1296" s="2"/>
      <c r="BA1296" s="3"/>
      <c r="BB1296" s="3"/>
      <c r="BC1296" s="3"/>
      <c r="BD1296" s="3"/>
    </row>
    <row r="1297" spans="1:56" x14ac:dyDescent="0.3">
      <c r="A1297"/>
      <c r="J1297"/>
      <c r="AA1297"/>
      <c r="AB1297"/>
      <c r="AC1297"/>
      <c r="AD1297"/>
      <c r="AE1297"/>
      <c r="AF1297"/>
      <c r="AG1297"/>
      <c r="AH1297"/>
      <c r="AZ1297" s="2"/>
      <c r="BA1297" s="3"/>
      <c r="BB1297" s="3"/>
      <c r="BC1297" s="3"/>
      <c r="BD1297" s="3"/>
    </row>
    <row r="1298" spans="1:56" x14ac:dyDescent="0.3">
      <c r="A1298"/>
      <c r="J1298"/>
      <c r="AA1298"/>
      <c r="AB1298"/>
      <c r="AC1298"/>
      <c r="AD1298"/>
      <c r="AE1298"/>
      <c r="AF1298"/>
      <c r="AG1298"/>
      <c r="AH1298"/>
      <c r="AZ1298" s="2"/>
      <c r="BA1298" s="3"/>
      <c r="BB1298" s="3"/>
      <c r="BC1298" s="3"/>
      <c r="BD1298" s="3"/>
    </row>
    <row r="1299" spans="1:56" x14ac:dyDescent="0.3">
      <c r="A1299"/>
      <c r="J1299"/>
      <c r="AA1299"/>
      <c r="AB1299"/>
      <c r="AC1299"/>
      <c r="AD1299"/>
      <c r="AE1299"/>
      <c r="AF1299"/>
      <c r="AG1299"/>
      <c r="AH1299"/>
      <c r="AZ1299" s="2"/>
      <c r="BA1299" s="3"/>
      <c r="BB1299" s="3"/>
      <c r="BC1299" s="3"/>
      <c r="BD1299" s="3"/>
    </row>
    <row r="1300" spans="1:56" x14ac:dyDescent="0.3">
      <c r="A1300"/>
      <c r="J1300"/>
      <c r="AA1300"/>
      <c r="AB1300"/>
      <c r="AC1300"/>
      <c r="AD1300"/>
      <c r="AE1300"/>
      <c r="AF1300"/>
      <c r="AG1300"/>
      <c r="AH1300"/>
      <c r="AZ1300" s="2"/>
      <c r="BA1300" s="3"/>
      <c r="BB1300" s="3"/>
      <c r="BC1300" s="3"/>
      <c r="BD1300" s="3"/>
    </row>
    <row r="1301" spans="1:56" x14ac:dyDescent="0.3">
      <c r="A1301"/>
      <c r="J1301"/>
      <c r="AA1301"/>
      <c r="AB1301"/>
      <c r="AC1301"/>
      <c r="AD1301"/>
      <c r="AE1301"/>
      <c r="AF1301"/>
      <c r="AG1301"/>
      <c r="AH1301"/>
      <c r="AZ1301" s="2"/>
      <c r="BA1301" s="3"/>
      <c r="BB1301" s="3"/>
      <c r="BC1301" s="3"/>
      <c r="BD1301" s="3"/>
    </row>
    <row r="1302" spans="1:56" x14ac:dyDescent="0.3">
      <c r="A1302"/>
      <c r="J1302"/>
      <c r="AA1302"/>
      <c r="AB1302"/>
      <c r="AC1302"/>
      <c r="AD1302"/>
      <c r="AE1302"/>
      <c r="AF1302"/>
      <c r="AG1302"/>
      <c r="AH1302"/>
      <c r="AZ1302" s="2"/>
      <c r="BA1302" s="3"/>
      <c r="BB1302" s="3"/>
      <c r="BC1302" s="3"/>
      <c r="BD1302" s="3"/>
    </row>
    <row r="1303" spans="1:56" x14ac:dyDescent="0.3">
      <c r="A1303"/>
      <c r="J1303"/>
      <c r="AA1303"/>
      <c r="AB1303"/>
      <c r="AC1303"/>
      <c r="AD1303"/>
      <c r="AE1303"/>
      <c r="AF1303"/>
      <c r="AG1303"/>
      <c r="AH1303"/>
      <c r="AZ1303" s="2"/>
      <c r="BA1303" s="3"/>
      <c r="BB1303" s="3"/>
      <c r="BC1303" s="3"/>
      <c r="BD1303" s="3"/>
    </row>
    <row r="1304" spans="1:56" x14ac:dyDescent="0.3">
      <c r="A1304"/>
      <c r="J1304"/>
      <c r="AA1304"/>
      <c r="AB1304"/>
      <c r="AC1304"/>
      <c r="AD1304"/>
      <c r="AE1304"/>
      <c r="AF1304"/>
      <c r="AG1304"/>
      <c r="AH1304"/>
      <c r="AZ1304" s="2"/>
      <c r="BA1304" s="3"/>
      <c r="BB1304" s="3"/>
      <c r="BC1304" s="3"/>
      <c r="BD1304" s="3"/>
    </row>
    <row r="1305" spans="1:56" x14ac:dyDescent="0.3">
      <c r="A1305"/>
      <c r="J1305"/>
      <c r="AA1305"/>
      <c r="AB1305"/>
      <c r="AC1305"/>
      <c r="AD1305"/>
      <c r="AE1305"/>
      <c r="AF1305"/>
      <c r="AG1305"/>
      <c r="AH1305"/>
      <c r="AZ1305" s="2"/>
      <c r="BA1305" s="3"/>
      <c r="BB1305" s="3"/>
      <c r="BC1305" s="3"/>
      <c r="BD1305" s="3"/>
    </row>
    <row r="1306" spans="1:56" x14ac:dyDescent="0.3">
      <c r="A1306"/>
      <c r="J1306"/>
      <c r="AA1306"/>
      <c r="AB1306"/>
      <c r="AC1306"/>
      <c r="AD1306"/>
      <c r="AE1306"/>
      <c r="AF1306"/>
      <c r="AG1306"/>
      <c r="AH1306"/>
      <c r="AZ1306" s="2"/>
      <c r="BA1306" s="3"/>
      <c r="BB1306" s="3"/>
      <c r="BC1306" s="3"/>
      <c r="BD1306" s="3"/>
    </row>
    <row r="1307" spans="1:56" x14ac:dyDescent="0.3">
      <c r="A1307"/>
      <c r="J1307"/>
      <c r="AA1307"/>
      <c r="AB1307"/>
      <c r="AC1307"/>
      <c r="AD1307"/>
      <c r="AE1307"/>
      <c r="AF1307"/>
      <c r="AG1307"/>
      <c r="AH1307"/>
      <c r="AZ1307" s="2"/>
      <c r="BA1307" s="3"/>
      <c r="BB1307" s="3"/>
      <c r="BC1307" s="3"/>
      <c r="BD1307" s="3"/>
    </row>
    <row r="1308" spans="1:56" x14ac:dyDescent="0.3">
      <c r="A1308"/>
      <c r="J1308"/>
      <c r="AA1308"/>
      <c r="AB1308"/>
      <c r="AC1308"/>
      <c r="AD1308"/>
      <c r="AE1308"/>
      <c r="AF1308"/>
      <c r="AG1308"/>
      <c r="AH1308"/>
      <c r="AZ1308" s="2"/>
      <c r="BA1308" s="3"/>
      <c r="BB1308" s="3"/>
      <c r="BC1308" s="3"/>
      <c r="BD1308" s="3"/>
    </row>
    <row r="1309" spans="1:56" x14ac:dyDescent="0.3">
      <c r="A1309"/>
      <c r="J1309"/>
      <c r="AA1309"/>
      <c r="AB1309"/>
      <c r="AC1309"/>
      <c r="AD1309"/>
      <c r="AE1309"/>
      <c r="AF1309"/>
      <c r="AG1309"/>
      <c r="AH1309"/>
      <c r="AZ1309" s="2"/>
      <c r="BA1309" s="3"/>
      <c r="BB1309" s="3"/>
      <c r="BC1309" s="3"/>
      <c r="BD1309" s="3"/>
    </row>
    <row r="1310" spans="1:56" x14ac:dyDescent="0.3">
      <c r="A1310"/>
      <c r="J1310"/>
      <c r="AA1310"/>
      <c r="AB1310"/>
      <c r="AC1310"/>
      <c r="AD1310"/>
      <c r="AE1310"/>
      <c r="AF1310"/>
      <c r="AG1310"/>
      <c r="AH1310"/>
      <c r="AZ1310" s="2"/>
      <c r="BA1310" s="3"/>
      <c r="BB1310" s="3"/>
      <c r="BC1310" s="3"/>
      <c r="BD1310" s="3"/>
    </row>
    <row r="1311" spans="1:56" x14ac:dyDescent="0.3">
      <c r="A1311"/>
      <c r="J1311"/>
      <c r="AA1311"/>
      <c r="AB1311"/>
      <c r="AC1311"/>
      <c r="AD1311"/>
      <c r="AE1311"/>
      <c r="AF1311"/>
      <c r="AG1311"/>
      <c r="AH1311"/>
      <c r="AZ1311" s="2"/>
      <c r="BA1311" s="3"/>
      <c r="BB1311" s="3"/>
      <c r="BC1311" s="3"/>
      <c r="BD1311" s="3"/>
    </row>
    <row r="1312" spans="1:56" x14ac:dyDescent="0.3">
      <c r="A1312"/>
      <c r="J1312"/>
      <c r="AA1312"/>
      <c r="AB1312"/>
      <c r="AC1312"/>
      <c r="AD1312"/>
      <c r="AE1312"/>
      <c r="AF1312"/>
      <c r="AG1312"/>
      <c r="AH1312"/>
      <c r="AZ1312" s="2"/>
      <c r="BA1312" s="3"/>
      <c r="BB1312" s="3"/>
      <c r="BC1312" s="3"/>
      <c r="BD1312" s="3"/>
    </row>
    <row r="1313" spans="1:56" x14ac:dyDescent="0.3">
      <c r="A1313"/>
      <c r="J1313"/>
      <c r="AA1313"/>
      <c r="AB1313"/>
      <c r="AC1313"/>
      <c r="AD1313"/>
      <c r="AE1313"/>
      <c r="AF1313"/>
      <c r="AG1313"/>
      <c r="AH1313"/>
      <c r="AZ1313" s="2"/>
      <c r="BA1313" s="3"/>
      <c r="BB1313" s="3"/>
      <c r="BC1313" s="3"/>
      <c r="BD1313" s="3"/>
    </row>
    <row r="1314" spans="1:56" x14ac:dyDescent="0.3">
      <c r="A1314"/>
      <c r="J1314"/>
      <c r="AA1314"/>
      <c r="AB1314"/>
      <c r="AC1314"/>
      <c r="AD1314"/>
      <c r="AE1314"/>
      <c r="AF1314"/>
      <c r="AG1314"/>
      <c r="AH1314"/>
      <c r="AZ1314" s="2"/>
      <c r="BA1314" s="3"/>
      <c r="BB1314" s="3"/>
      <c r="BC1314" s="3"/>
      <c r="BD1314" s="3"/>
    </row>
    <row r="1315" spans="1:56" x14ac:dyDescent="0.3">
      <c r="A1315"/>
      <c r="J1315"/>
      <c r="AA1315"/>
      <c r="AB1315"/>
      <c r="AC1315"/>
      <c r="AD1315"/>
      <c r="AE1315"/>
      <c r="AF1315"/>
      <c r="AG1315"/>
      <c r="AH1315"/>
      <c r="AZ1315" s="2"/>
      <c r="BA1315" s="3"/>
      <c r="BB1315" s="3"/>
      <c r="BC1315" s="3"/>
      <c r="BD1315" s="3"/>
    </row>
    <row r="1316" spans="1:56" x14ac:dyDescent="0.3">
      <c r="A1316"/>
      <c r="J1316"/>
      <c r="AA1316"/>
      <c r="AB1316"/>
      <c r="AC1316"/>
      <c r="AD1316"/>
      <c r="AE1316"/>
      <c r="AF1316"/>
      <c r="AG1316"/>
      <c r="AH1316"/>
      <c r="AZ1316" s="2"/>
      <c r="BA1316" s="3"/>
      <c r="BB1316" s="3"/>
      <c r="BC1316" s="3"/>
      <c r="BD1316" s="3"/>
    </row>
    <row r="1317" spans="1:56" x14ac:dyDescent="0.3">
      <c r="A1317"/>
      <c r="J1317"/>
      <c r="AA1317"/>
      <c r="AB1317"/>
      <c r="AC1317"/>
      <c r="AD1317"/>
      <c r="AE1317"/>
      <c r="AF1317"/>
      <c r="AG1317"/>
      <c r="AH1317"/>
      <c r="AZ1317" s="2"/>
      <c r="BA1317" s="3"/>
      <c r="BB1317" s="3"/>
      <c r="BC1317" s="3"/>
      <c r="BD1317" s="3"/>
    </row>
    <row r="1318" spans="1:56" x14ac:dyDescent="0.3">
      <c r="A1318"/>
      <c r="J1318"/>
      <c r="AA1318"/>
      <c r="AB1318"/>
      <c r="AC1318"/>
      <c r="AD1318"/>
      <c r="AE1318"/>
      <c r="AF1318"/>
      <c r="AG1318"/>
      <c r="AH1318"/>
      <c r="AZ1318" s="2"/>
      <c r="BA1318" s="3"/>
      <c r="BB1318" s="3"/>
      <c r="BC1318" s="3"/>
      <c r="BD1318" s="3"/>
    </row>
    <row r="1319" spans="1:56" x14ac:dyDescent="0.3">
      <c r="A1319"/>
      <c r="J1319"/>
      <c r="AA1319"/>
      <c r="AB1319"/>
      <c r="AC1319"/>
      <c r="AD1319"/>
      <c r="AE1319"/>
      <c r="AF1319"/>
      <c r="AG1319"/>
      <c r="AH1319"/>
      <c r="AZ1319" s="2"/>
      <c r="BA1319" s="3"/>
      <c r="BB1319" s="3"/>
      <c r="BC1319" s="3"/>
      <c r="BD1319" s="3"/>
    </row>
    <row r="1320" spans="1:56" x14ac:dyDescent="0.3">
      <c r="A1320"/>
      <c r="J1320"/>
      <c r="AA1320"/>
      <c r="AB1320"/>
      <c r="AC1320"/>
      <c r="AD1320"/>
      <c r="AE1320"/>
      <c r="AF1320"/>
      <c r="AG1320"/>
      <c r="AH1320"/>
      <c r="AZ1320" s="2"/>
      <c r="BA1320" s="3"/>
      <c r="BB1320" s="3"/>
      <c r="BC1320" s="3"/>
      <c r="BD1320" s="3"/>
    </row>
    <row r="1321" spans="1:56" x14ac:dyDescent="0.3">
      <c r="A1321"/>
      <c r="J1321"/>
      <c r="AA1321"/>
      <c r="AB1321"/>
      <c r="AC1321"/>
      <c r="AD1321"/>
      <c r="AE1321"/>
      <c r="AF1321"/>
      <c r="AG1321"/>
      <c r="AH1321"/>
      <c r="AZ1321" s="2"/>
      <c r="BA1321" s="3"/>
      <c r="BB1321" s="3"/>
      <c r="BC1321" s="3"/>
      <c r="BD1321" s="3"/>
    </row>
    <row r="1322" spans="1:56" x14ac:dyDescent="0.3">
      <c r="A1322"/>
      <c r="J1322"/>
      <c r="AA1322"/>
      <c r="AB1322"/>
      <c r="AC1322"/>
      <c r="AD1322"/>
      <c r="AE1322"/>
      <c r="AF1322"/>
      <c r="AG1322"/>
      <c r="AH1322"/>
      <c r="AZ1322" s="2"/>
      <c r="BA1322" s="3"/>
      <c r="BB1322" s="3"/>
      <c r="BC1322" s="3"/>
      <c r="BD1322" s="3"/>
    </row>
    <row r="1323" spans="1:56" x14ac:dyDescent="0.3">
      <c r="A1323"/>
      <c r="J1323"/>
      <c r="AA1323"/>
      <c r="AB1323"/>
      <c r="AC1323"/>
      <c r="AD1323"/>
      <c r="AE1323"/>
      <c r="AF1323"/>
      <c r="AG1323"/>
      <c r="AH1323"/>
      <c r="AZ1323" s="2"/>
      <c r="BA1323" s="3"/>
      <c r="BB1323" s="3"/>
      <c r="BC1323" s="3"/>
      <c r="BD1323" s="3"/>
    </row>
    <row r="1324" spans="1:56" x14ac:dyDescent="0.3">
      <c r="A1324"/>
      <c r="J1324"/>
      <c r="AA1324"/>
      <c r="AB1324"/>
      <c r="AC1324"/>
      <c r="AD1324"/>
      <c r="AE1324"/>
      <c r="AF1324"/>
      <c r="AG1324"/>
      <c r="AH1324"/>
      <c r="AZ1324" s="2"/>
      <c r="BA1324" s="3"/>
      <c r="BB1324" s="3"/>
      <c r="BC1324" s="3"/>
      <c r="BD1324" s="3"/>
    </row>
    <row r="1325" spans="1:56" x14ac:dyDescent="0.3">
      <c r="A1325"/>
      <c r="J1325"/>
      <c r="AA1325"/>
      <c r="AB1325"/>
      <c r="AC1325"/>
      <c r="AD1325"/>
      <c r="AE1325"/>
      <c r="AF1325"/>
      <c r="AG1325"/>
      <c r="AH1325"/>
      <c r="AZ1325" s="2"/>
      <c r="BA1325" s="3"/>
      <c r="BB1325" s="3"/>
      <c r="BC1325" s="3"/>
      <c r="BD1325" s="3"/>
    </row>
    <row r="1326" spans="1:56" x14ac:dyDescent="0.3">
      <c r="A1326"/>
      <c r="J1326"/>
      <c r="AA1326"/>
      <c r="AB1326"/>
      <c r="AC1326"/>
      <c r="AD1326"/>
      <c r="AE1326"/>
      <c r="AF1326"/>
      <c r="AG1326"/>
      <c r="AH1326"/>
      <c r="AZ1326" s="2"/>
      <c r="BA1326" s="3"/>
      <c r="BB1326" s="3"/>
      <c r="BC1326" s="3"/>
      <c r="BD1326" s="3"/>
    </row>
    <row r="1327" spans="1:56" x14ac:dyDescent="0.3">
      <c r="A1327"/>
      <c r="J1327"/>
      <c r="AA1327"/>
      <c r="AB1327"/>
      <c r="AC1327"/>
      <c r="AD1327"/>
      <c r="AE1327"/>
      <c r="AF1327"/>
      <c r="AG1327"/>
      <c r="AH1327"/>
      <c r="AZ1327" s="2"/>
      <c r="BA1327" s="3"/>
      <c r="BB1327" s="3"/>
      <c r="BC1327" s="3"/>
      <c r="BD1327" s="3"/>
    </row>
    <row r="1328" spans="1:56" x14ac:dyDescent="0.3">
      <c r="A1328"/>
      <c r="J1328"/>
      <c r="AA1328"/>
      <c r="AB1328"/>
      <c r="AC1328"/>
      <c r="AD1328"/>
      <c r="AE1328"/>
      <c r="AF1328"/>
      <c r="AG1328"/>
      <c r="AH1328"/>
      <c r="AZ1328" s="2"/>
      <c r="BA1328" s="3"/>
      <c r="BB1328" s="3"/>
      <c r="BC1328" s="3"/>
      <c r="BD1328" s="3"/>
    </row>
    <row r="1329" spans="1:56" x14ac:dyDescent="0.3">
      <c r="A1329"/>
      <c r="J1329"/>
      <c r="AA1329"/>
      <c r="AB1329"/>
      <c r="AC1329"/>
      <c r="AD1329"/>
      <c r="AE1329"/>
      <c r="AF1329"/>
      <c r="AG1329"/>
      <c r="AH1329"/>
      <c r="AZ1329" s="2"/>
      <c r="BA1329" s="3"/>
      <c r="BB1329" s="3"/>
      <c r="BC1329" s="3"/>
      <c r="BD1329" s="3"/>
    </row>
    <row r="1330" spans="1:56" x14ac:dyDescent="0.3">
      <c r="A1330"/>
      <c r="J1330"/>
      <c r="AA1330"/>
      <c r="AB1330"/>
      <c r="AC1330"/>
      <c r="AD1330"/>
      <c r="AE1330"/>
      <c r="AF1330"/>
      <c r="AG1330"/>
      <c r="AH1330"/>
      <c r="AZ1330" s="2"/>
      <c r="BA1330" s="3"/>
      <c r="BB1330" s="3"/>
      <c r="BC1330" s="3"/>
      <c r="BD1330" s="3"/>
    </row>
    <row r="1331" spans="1:56" x14ac:dyDescent="0.3">
      <c r="A1331"/>
      <c r="J1331"/>
      <c r="AA1331"/>
      <c r="AB1331"/>
      <c r="AC1331"/>
      <c r="AD1331"/>
      <c r="AE1331"/>
      <c r="AF1331"/>
      <c r="AG1331"/>
      <c r="AH1331"/>
      <c r="AZ1331" s="2"/>
      <c r="BA1331" s="3"/>
      <c r="BB1331" s="3"/>
      <c r="BC1331" s="3"/>
      <c r="BD1331" s="3"/>
    </row>
    <row r="1332" spans="1:56" x14ac:dyDescent="0.3">
      <c r="A1332"/>
      <c r="J1332"/>
      <c r="AA1332"/>
      <c r="AB1332"/>
      <c r="AC1332"/>
      <c r="AD1332"/>
      <c r="AE1332"/>
      <c r="AF1332"/>
      <c r="AG1332"/>
      <c r="AH1332"/>
      <c r="AZ1332" s="2"/>
      <c r="BA1332" s="3"/>
      <c r="BB1332" s="3"/>
      <c r="BC1332" s="3"/>
      <c r="BD1332" s="3"/>
    </row>
    <row r="1333" spans="1:56" x14ac:dyDescent="0.3">
      <c r="A1333"/>
      <c r="J1333"/>
      <c r="AA1333"/>
      <c r="AB1333"/>
      <c r="AC1333"/>
      <c r="AD1333"/>
      <c r="AE1333"/>
      <c r="AF1333"/>
      <c r="AG1333"/>
      <c r="AH1333"/>
      <c r="AZ1333" s="2"/>
      <c r="BA1333" s="3"/>
      <c r="BB1333" s="3"/>
      <c r="BC1333" s="3"/>
      <c r="BD1333" s="3"/>
    </row>
    <row r="1334" spans="1:56" x14ac:dyDescent="0.3">
      <c r="A1334"/>
      <c r="J1334"/>
      <c r="AA1334"/>
      <c r="AB1334"/>
      <c r="AC1334"/>
      <c r="AD1334"/>
      <c r="AE1334"/>
      <c r="AF1334"/>
      <c r="AG1334"/>
      <c r="AH1334"/>
      <c r="AZ1334" s="2"/>
      <c r="BA1334" s="3"/>
      <c r="BB1334" s="3"/>
      <c r="BC1334" s="3"/>
      <c r="BD1334" s="3"/>
    </row>
    <row r="1335" spans="1:56" x14ac:dyDescent="0.3">
      <c r="A1335"/>
      <c r="J1335"/>
      <c r="AA1335"/>
      <c r="AB1335"/>
      <c r="AC1335"/>
      <c r="AD1335"/>
      <c r="AE1335"/>
      <c r="AF1335"/>
      <c r="AG1335"/>
      <c r="AH1335"/>
      <c r="AZ1335" s="2"/>
      <c r="BA1335" s="3"/>
      <c r="BB1335" s="3"/>
      <c r="BC1335" s="3"/>
      <c r="BD1335" s="3"/>
    </row>
    <row r="1336" spans="1:56" x14ac:dyDescent="0.3">
      <c r="A1336"/>
      <c r="J1336"/>
      <c r="AA1336"/>
      <c r="AB1336"/>
      <c r="AC1336"/>
      <c r="AD1336"/>
      <c r="AE1336"/>
      <c r="AF1336"/>
      <c r="AG1336"/>
      <c r="AH1336"/>
      <c r="AZ1336" s="2"/>
      <c r="BA1336" s="3"/>
      <c r="BB1336" s="3"/>
      <c r="BC1336" s="3"/>
      <c r="BD1336" s="3"/>
    </row>
    <row r="1337" spans="1:56" x14ac:dyDescent="0.3">
      <c r="A1337"/>
      <c r="J1337"/>
      <c r="AA1337"/>
      <c r="AB1337"/>
      <c r="AC1337"/>
      <c r="AD1337"/>
      <c r="AE1337"/>
      <c r="AF1337"/>
      <c r="AG1337"/>
      <c r="AH1337"/>
      <c r="AZ1337" s="2"/>
      <c r="BA1337" s="3"/>
      <c r="BB1337" s="3"/>
      <c r="BC1337" s="3"/>
      <c r="BD1337" s="3"/>
    </row>
    <row r="1338" spans="1:56" x14ac:dyDescent="0.3">
      <c r="A1338"/>
      <c r="J1338"/>
      <c r="AA1338"/>
      <c r="AB1338"/>
      <c r="AC1338"/>
      <c r="AD1338"/>
      <c r="AE1338"/>
      <c r="AF1338"/>
      <c r="AG1338"/>
      <c r="AH1338"/>
      <c r="AZ1338" s="2"/>
      <c r="BA1338" s="3"/>
      <c r="BB1338" s="3"/>
      <c r="BC1338" s="3"/>
      <c r="BD1338" s="3"/>
    </row>
    <row r="1339" spans="1:56" x14ac:dyDescent="0.3">
      <c r="A1339"/>
      <c r="J1339"/>
      <c r="AA1339"/>
      <c r="AB1339"/>
      <c r="AC1339"/>
      <c r="AD1339"/>
      <c r="AE1339"/>
      <c r="AF1339"/>
      <c r="AG1339"/>
      <c r="AH1339"/>
      <c r="AZ1339" s="2"/>
      <c r="BA1339" s="3"/>
      <c r="BB1339" s="3"/>
      <c r="BC1339" s="3"/>
      <c r="BD1339" s="3"/>
    </row>
    <row r="1340" spans="1:56" x14ac:dyDescent="0.3">
      <c r="A1340"/>
      <c r="J1340"/>
      <c r="AA1340"/>
      <c r="AB1340"/>
      <c r="AC1340"/>
      <c r="AD1340"/>
      <c r="AE1340"/>
      <c r="AF1340"/>
      <c r="AG1340"/>
      <c r="AH1340"/>
      <c r="AZ1340" s="2"/>
      <c r="BA1340" s="3"/>
      <c r="BB1340" s="3"/>
      <c r="BC1340" s="3"/>
      <c r="BD1340" s="3"/>
    </row>
    <row r="1341" spans="1:56" x14ac:dyDescent="0.3">
      <c r="A1341"/>
      <c r="J1341"/>
      <c r="AA1341"/>
      <c r="AB1341"/>
      <c r="AC1341"/>
      <c r="AD1341"/>
      <c r="AE1341"/>
      <c r="AF1341"/>
      <c r="AG1341"/>
      <c r="AH1341"/>
      <c r="AZ1341" s="2"/>
      <c r="BA1341" s="3"/>
      <c r="BB1341" s="3"/>
      <c r="BC1341" s="3"/>
      <c r="BD1341" s="3"/>
    </row>
    <row r="1342" spans="1:56" x14ac:dyDescent="0.3">
      <c r="A1342"/>
      <c r="J1342"/>
      <c r="AA1342"/>
      <c r="AB1342"/>
      <c r="AC1342"/>
      <c r="AD1342"/>
      <c r="AE1342"/>
      <c r="AF1342"/>
      <c r="AG1342"/>
      <c r="AH1342"/>
      <c r="AZ1342" s="2"/>
      <c r="BA1342" s="3"/>
      <c r="BB1342" s="3"/>
      <c r="BC1342" s="3"/>
      <c r="BD1342" s="3"/>
    </row>
    <row r="1343" spans="1:56" x14ac:dyDescent="0.3">
      <c r="A1343"/>
      <c r="J1343"/>
      <c r="AA1343"/>
      <c r="AB1343"/>
      <c r="AC1343"/>
      <c r="AD1343"/>
      <c r="AE1343"/>
      <c r="AF1343"/>
      <c r="AG1343"/>
      <c r="AH1343"/>
      <c r="AZ1343" s="2"/>
      <c r="BA1343" s="3"/>
      <c r="BB1343" s="3"/>
      <c r="BC1343" s="3"/>
      <c r="BD1343" s="3"/>
    </row>
    <row r="1344" spans="1:56" x14ac:dyDescent="0.3">
      <c r="A1344"/>
      <c r="J1344"/>
      <c r="AA1344"/>
      <c r="AB1344"/>
      <c r="AC1344"/>
      <c r="AD1344"/>
      <c r="AE1344"/>
      <c r="AF1344"/>
      <c r="AG1344"/>
      <c r="AH1344"/>
      <c r="AZ1344" s="2"/>
      <c r="BA1344" s="3"/>
      <c r="BB1344" s="3"/>
      <c r="BC1344" s="3"/>
      <c r="BD1344" s="3"/>
    </row>
    <row r="1345" spans="1:56" x14ac:dyDescent="0.3">
      <c r="A1345"/>
      <c r="J1345"/>
      <c r="AA1345"/>
      <c r="AB1345"/>
      <c r="AC1345"/>
      <c r="AD1345"/>
      <c r="AE1345"/>
      <c r="AF1345"/>
      <c r="AG1345"/>
      <c r="AH1345"/>
      <c r="AZ1345" s="2"/>
      <c r="BA1345" s="3"/>
      <c r="BB1345" s="3"/>
      <c r="BC1345" s="3"/>
      <c r="BD1345" s="3"/>
    </row>
    <row r="1346" spans="1:56" x14ac:dyDescent="0.3">
      <c r="A1346"/>
      <c r="J1346"/>
      <c r="AA1346"/>
      <c r="AB1346"/>
      <c r="AC1346"/>
      <c r="AD1346"/>
      <c r="AE1346"/>
      <c r="AF1346"/>
      <c r="AG1346"/>
      <c r="AH1346"/>
      <c r="AZ1346" s="2"/>
      <c r="BA1346" s="3"/>
      <c r="BB1346" s="3"/>
      <c r="BC1346" s="3"/>
      <c r="BD1346" s="3"/>
    </row>
    <row r="1347" spans="1:56" x14ac:dyDescent="0.3">
      <c r="A1347"/>
      <c r="J1347"/>
      <c r="AA1347"/>
      <c r="AB1347"/>
      <c r="AC1347"/>
      <c r="AD1347"/>
      <c r="AE1347"/>
      <c r="AF1347"/>
      <c r="AG1347"/>
      <c r="AH1347"/>
      <c r="AZ1347" s="2"/>
      <c r="BA1347" s="3"/>
      <c r="BB1347" s="3"/>
      <c r="BC1347" s="3"/>
      <c r="BD1347" s="3"/>
    </row>
    <row r="1348" spans="1:56" x14ac:dyDescent="0.3">
      <c r="A1348"/>
      <c r="J1348"/>
      <c r="AA1348"/>
      <c r="AB1348"/>
      <c r="AC1348"/>
      <c r="AD1348"/>
      <c r="AE1348"/>
      <c r="AF1348"/>
      <c r="AG1348"/>
      <c r="AH1348"/>
      <c r="AZ1348" s="2"/>
      <c r="BA1348" s="3"/>
      <c r="BB1348" s="3"/>
      <c r="BC1348" s="3"/>
      <c r="BD1348" s="3"/>
    </row>
    <row r="1349" spans="1:56" x14ac:dyDescent="0.3">
      <c r="A1349"/>
      <c r="J1349"/>
      <c r="AA1349"/>
      <c r="AB1349"/>
      <c r="AC1349"/>
      <c r="AD1349"/>
      <c r="AE1349"/>
      <c r="AF1349"/>
      <c r="AG1349"/>
      <c r="AH1349"/>
      <c r="AZ1349" s="2"/>
      <c r="BA1349" s="3"/>
      <c r="BB1349" s="3"/>
      <c r="BC1349" s="3"/>
      <c r="BD1349" s="3"/>
    </row>
    <row r="1350" spans="1:56" x14ac:dyDescent="0.3">
      <c r="A1350"/>
      <c r="J1350"/>
      <c r="AA1350"/>
      <c r="AB1350"/>
      <c r="AC1350"/>
      <c r="AD1350"/>
      <c r="AE1350"/>
      <c r="AF1350"/>
      <c r="AG1350"/>
      <c r="AH1350"/>
      <c r="AZ1350" s="2"/>
      <c r="BA1350" s="3"/>
      <c r="BB1350" s="3"/>
      <c r="BC1350" s="3"/>
      <c r="BD1350" s="3"/>
    </row>
    <row r="1351" spans="1:56" x14ac:dyDescent="0.3">
      <c r="A1351"/>
      <c r="J1351"/>
      <c r="AA1351"/>
      <c r="AB1351"/>
      <c r="AC1351"/>
      <c r="AD1351"/>
      <c r="AE1351"/>
      <c r="AF1351"/>
      <c r="AG1351"/>
      <c r="AH1351"/>
      <c r="AZ1351" s="2"/>
      <c r="BA1351" s="3"/>
      <c r="BB1351" s="3"/>
      <c r="BC1351" s="3"/>
      <c r="BD1351" s="3"/>
    </row>
    <row r="1352" spans="1:56" x14ac:dyDescent="0.3">
      <c r="A1352"/>
      <c r="J1352"/>
      <c r="AA1352"/>
      <c r="AB1352"/>
      <c r="AC1352"/>
      <c r="AD1352"/>
      <c r="AE1352"/>
      <c r="AF1352"/>
      <c r="AG1352"/>
      <c r="AH1352"/>
      <c r="AZ1352" s="2"/>
      <c r="BA1352" s="3"/>
      <c r="BB1352" s="3"/>
      <c r="BC1352" s="3"/>
      <c r="BD1352" s="3"/>
    </row>
    <row r="1353" spans="1:56" x14ac:dyDescent="0.3">
      <c r="A1353"/>
      <c r="J1353"/>
      <c r="AA1353"/>
      <c r="AB1353"/>
      <c r="AC1353"/>
      <c r="AD1353"/>
      <c r="AE1353"/>
      <c r="AF1353"/>
      <c r="AG1353"/>
      <c r="AH1353"/>
      <c r="AZ1353" s="2"/>
      <c r="BA1353" s="3"/>
      <c r="BB1353" s="3"/>
      <c r="BC1353" s="3"/>
      <c r="BD1353" s="3"/>
    </row>
    <row r="1354" spans="1:56" x14ac:dyDescent="0.3">
      <c r="A1354"/>
      <c r="J1354"/>
      <c r="AA1354"/>
      <c r="AB1354"/>
      <c r="AC1354"/>
      <c r="AD1354"/>
      <c r="AE1354"/>
      <c r="AF1354"/>
      <c r="AG1354"/>
      <c r="AH1354"/>
      <c r="AZ1354" s="2"/>
      <c r="BA1354" s="3"/>
      <c r="BB1354" s="3"/>
      <c r="BC1354" s="3"/>
      <c r="BD1354" s="3"/>
    </row>
    <row r="1355" spans="1:56" x14ac:dyDescent="0.3">
      <c r="A1355"/>
      <c r="J1355"/>
      <c r="AA1355"/>
      <c r="AB1355"/>
      <c r="AC1355"/>
      <c r="AD1355"/>
      <c r="AE1355"/>
      <c r="AF1355"/>
      <c r="AG1355"/>
      <c r="AH1355"/>
      <c r="AZ1355" s="2"/>
      <c r="BA1355" s="3"/>
      <c r="BB1355" s="3"/>
      <c r="BC1355" s="3"/>
      <c r="BD1355" s="3"/>
    </row>
    <row r="1356" spans="1:56" x14ac:dyDescent="0.3">
      <c r="A1356"/>
      <c r="J1356"/>
      <c r="AA1356"/>
      <c r="AB1356"/>
      <c r="AC1356"/>
      <c r="AD1356"/>
      <c r="AE1356"/>
      <c r="AF1356"/>
      <c r="AG1356"/>
      <c r="AH1356"/>
      <c r="AZ1356" s="2"/>
      <c r="BA1356" s="3"/>
      <c r="BB1356" s="3"/>
      <c r="BC1356" s="3"/>
      <c r="BD1356" s="3"/>
    </row>
    <row r="1357" spans="1:56" x14ac:dyDescent="0.3">
      <c r="A1357"/>
      <c r="J1357"/>
      <c r="AA1357"/>
      <c r="AB1357"/>
      <c r="AC1357"/>
      <c r="AD1357"/>
      <c r="AE1357"/>
      <c r="AF1357"/>
      <c r="AG1357"/>
      <c r="AH1357"/>
      <c r="AZ1357" s="2"/>
      <c r="BA1357" s="3"/>
      <c r="BB1357" s="3"/>
      <c r="BC1357" s="3"/>
      <c r="BD1357" s="3"/>
    </row>
    <row r="1358" spans="1:56" x14ac:dyDescent="0.3">
      <c r="A1358"/>
      <c r="J1358"/>
      <c r="AA1358"/>
      <c r="AB1358"/>
      <c r="AC1358"/>
      <c r="AD1358"/>
      <c r="AE1358"/>
      <c r="AF1358"/>
      <c r="AG1358"/>
      <c r="AH1358"/>
      <c r="AZ1358" s="2"/>
      <c r="BA1358" s="3"/>
      <c r="BB1358" s="3"/>
      <c r="BC1358" s="3"/>
      <c r="BD1358" s="3"/>
    </row>
    <row r="1359" spans="1:56" x14ac:dyDescent="0.3">
      <c r="A1359"/>
      <c r="J1359"/>
      <c r="AA1359"/>
      <c r="AB1359"/>
      <c r="AC1359"/>
      <c r="AD1359"/>
      <c r="AE1359"/>
      <c r="AF1359"/>
      <c r="AG1359"/>
      <c r="AH1359"/>
      <c r="AZ1359" s="2"/>
      <c r="BA1359" s="3"/>
      <c r="BB1359" s="3"/>
      <c r="BC1359" s="3"/>
      <c r="BD1359" s="3"/>
    </row>
    <row r="1360" spans="1:56" x14ac:dyDescent="0.3">
      <c r="A1360"/>
      <c r="J1360"/>
      <c r="AA1360"/>
      <c r="AB1360"/>
      <c r="AC1360"/>
      <c r="AD1360"/>
      <c r="AE1360"/>
      <c r="AF1360"/>
      <c r="AG1360"/>
      <c r="AH1360"/>
      <c r="AZ1360" s="2"/>
      <c r="BA1360" s="3"/>
      <c r="BB1360" s="3"/>
      <c r="BC1360" s="3"/>
      <c r="BD1360" s="3"/>
    </row>
    <row r="1361" spans="1:56" x14ac:dyDescent="0.3">
      <c r="A1361"/>
      <c r="J1361"/>
      <c r="AA1361"/>
      <c r="AB1361"/>
      <c r="AC1361"/>
      <c r="AD1361"/>
      <c r="AE1361"/>
      <c r="AF1361"/>
      <c r="AG1361"/>
      <c r="AH1361"/>
      <c r="AZ1361" s="2"/>
      <c r="BA1361" s="3"/>
      <c r="BB1361" s="3"/>
      <c r="BC1361" s="3"/>
      <c r="BD1361" s="3"/>
    </row>
    <row r="1362" spans="1:56" x14ac:dyDescent="0.3">
      <c r="A1362"/>
      <c r="J1362"/>
      <c r="AA1362"/>
      <c r="AB1362"/>
      <c r="AC1362"/>
      <c r="AD1362"/>
      <c r="AE1362"/>
      <c r="AF1362"/>
      <c r="AG1362"/>
      <c r="AH1362"/>
      <c r="AZ1362" s="2"/>
      <c r="BA1362" s="3"/>
      <c r="BB1362" s="3"/>
      <c r="BC1362" s="3"/>
      <c r="BD1362" s="3"/>
    </row>
    <row r="1363" spans="1:56" x14ac:dyDescent="0.3">
      <c r="A1363"/>
      <c r="J1363"/>
      <c r="AA1363"/>
      <c r="AB1363"/>
      <c r="AC1363"/>
      <c r="AD1363"/>
      <c r="AE1363"/>
      <c r="AF1363"/>
      <c r="AG1363"/>
      <c r="AH1363"/>
      <c r="AZ1363" s="2"/>
      <c r="BA1363" s="3"/>
      <c r="BB1363" s="3"/>
      <c r="BC1363" s="3"/>
      <c r="BD1363" s="3"/>
    </row>
    <row r="1364" spans="1:56" x14ac:dyDescent="0.3">
      <c r="A1364"/>
      <c r="J1364"/>
      <c r="AA1364"/>
      <c r="AB1364"/>
      <c r="AC1364"/>
      <c r="AD1364"/>
      <c r="AE1364"/>
      <c r="AF1364"/>
      <c r="AG1364"/>
      <c r="AH1364"/>
      <c r="AZ1364" s="2"/>
      <c r="BA1364" s="3"/>
      <c r="BB1364" s="3"/>
      <c r="BC1364" s="3"/>
      <c r="BD1364" s="3"/>
    </row>
    <row r="1365" spans="1:56" x14ac:dyDescent="0.3">
      <c r="A1365"/>
      <c r="J1365"/>
      <c r="AA1365"/>
      <c r="AB1365"/>
      <c r="AC1365"/>
      <c r="AD1365"/>
      <c r="AE1365"/>
      <c r="AF1365"/>
      <c r="AG1365"/>
      <c r="AH1365"/>
      <c r="AZ1365" s="2"/>
      <c r="BA1365" s="3"/>
      <c r="BB1365" s="3"/>
      <c r="BC1365" s="3"/>
      <c r="BD1365" s="3"/>
    </row>
    <row r="1366" spans="1:56" x14ac:dyDescent="0.3">
      <c r="A1366"/>
      <c r="J1366"/>
      <c r="AA1366"/>
      <c r="AB1366"/>
      <c r="AC1366"/>
      <c r="AD1366"/>
      <c r="AE1366"/>
      <c r="AF1366"/>
      <c r="AG1366"/>
      <c r="AH1366"/>
      <c r="AZ1366" s="2"/>
      <c r="BA1366" s="3"/>
      <c r="BB1366" s="3"/>
      <c r="BC1366" s="3"/>
      <c r="BD1366" s="3"/>
    </row>
    <row r="1367" spans="1:56" x14ac:dyDescent="0.3">
      <c r="A1367"/>
      <c r="J1367"/>
      <c r="AA1367"/>
      <c r="AB1367"/>
      <c r="AC1367"/>
      <c r="AD1367"/>
      <c r="AE1367"/>
      <c r="AF1367"/>
      <c r="AG1367"/>
      <c r="AH1367"/>
      <c r="AZ1367" s="2"/>
      <c r="BA1367" s="3"/>
      <c r="BB1367" s="3"/>
      <c r="BC1367" s="3"/>
      <c r="BD1367" s="3"/>
    </row>
    <row r="1368" spans="1:56" x14ac:dyDescent="0.3">
      <c r="A1368"/>
      <c r="J1368"/>
      <c r="AA1368"/>
      <c r="AB1368"/>
      <c r="AC1368"/>
      <c r="AD1368"/>
      <c r="AE1368"/>
      <c r="AF1368"/>
      <c r="AG1368"/>
      <c r="AH1368"/>
      <c r="AZ1368" s="2"/>
      <c r="BA1368" s="3"/>
      <c r="BB1368" s="3"/>
      <c r="BC1368" s="3"/>
      <c r="BD1368" s="3"/>
    </row>
    <row r="1369" spans="1:56" x14ac:dyDescent="0.3">
      <c r="A1369"/>
      <c r="J1369"/>
      <c r="AA1369"/>
      <c r="AB1369"/>
      <c r="AC1369"/>
      <c r="AD1369"/>
      <c r="AE1369"/>
      <c r="AF1369"/>
      <c r="AG1369"/>
      <c r="AH1369"/>
      <c r="AZ1369" s="2"/>
      <c r="BA1369" s="3"/>
      <c r="BB1369" s="3"/>
      <c r="BC1369" s="3"/>
      <c r="BD1369" s="3"/>
    </row>
    <row r="1370" spans="1:56" x14ac:dyDescent="0.3">
      <c r="A1370"/>
      <c r="J1370"/>
      <c r="AA1370"/>
      <c r="AB1370"/>
      <c r="AC1370"/>
      <c r="AD1370"/>
      <c r="AE1370"/>
      <c r="AF1370"/>
      <c r="AG1370"/>
      <c r="AH1370"/>
      <c r="AZ1370" s="2"/>
      <c r="BA1370" s="3"/>
      <c r="BB1370" s="3"/>
      <c r="BC1370" s="3"/>
      <c r="BD1370" s="3"/>
    </row>
    <row r="1371" spans="1:56" x14ac:dyDescent="0.3">
      <c r="A1371"/>
      <c r="J1371"/>
      <c r="AA1371"/>
      <c r="AB1371"/>
      <c r="AC1371"/>
      <c r="AD1371"/>
      <c r="AE1371"/>
      <c r="AF1371"/>
      <c r="AG1371"/>
      <c r="AH1371"/>
      <c r="AZ1371" s="2"/>
      <c r="BA1371" s="3"/>
      <c r="BB1371" s="3"/>
      <c r="BC1371" s="3"/>
      <c r="BD1371" s="3"/>
    </row>
    <row r="1372" spans="1:56" x14ac:dyDescent="0.3">
      <c r="A1372"/>
      <c r="J1372"/>
      <c r="AA1372"/>
      <c r="AB1372"/>
      <c r="AC1372"/>
      <c r="AD1372"/>
      <c r="AE1372"/>
      <c r="AF1372"/>
      <c r="AG1372"/>
      <c r="AH1372"/>
      <c r="AZ1372" s="2"/>
      <c r="BA1372" s="3"/>
      <c r="BB1372" s="3"/>
      <c r="BC1372" s="3"/>
      <c r="BD1372" s="3"/>
    </row>
    <row r="1373" spans="1:56" x14ac:dyDescent="0.3">
      <c r="A1373"/>
      <c r="J1373"/>
      <c r="AA1373"/>
      <c r="AB1373"/>
      <c r="AC1373"/>
      <c r="AD1373"/>
      <c r="AE1373"/>
      <c r="AF1373"/>
      <c r="AG1373"/>
      <c r="AH1373"/>
      <c r="AZ1373" s="2"/>
      <c r="BA1373" s="3"/>
      <c r="BB1373" s="3"/>
      <c r="BC1373" s="3"/>
      <c r="BD1373" s="3"/>
    </row>
    <row r="1374" spans="1:56" x14ac:dyDescent="0.3">
      <c r="A1374"/>
      <c r="J1374"/>
      <c r="AA1374"/>
      <c r="AB1374"/>
      <c r="AC1374"/>
      <c r="AD1374"/>
      <c r="AE1374"/>
      <c r="AF1374"/>
      <c r="AG1374"/>
      <c r="AH1374"/>
      <c r="AZ1374" s="2"/>
      <c r="BA1374" s="3"/>
      <c r="BB1374" s="3"/>
      <c r="BC1374" s="3"/>
      <c r="BD1374" s="3"/>
    </row>
    <row r="1375" spans="1:56" x14ac:dyDescent="0.3">
      <c r="A1375"/>
      <c r="J1375"/>
      <c r="AA1375"/>
      <c r="AB1375"/>
      <c r="AC1375"/>
      <c r="AD1375"/>
      <c r="AE1375"/>
      <c r="AF1375"/>
      <c r="AG1375"/>
      <c r="AH1375"/>
      <c r="AZ1375" s="2"/>
      <c r="BA1375" s="3"/>
      <c r="BB1375" s="3"/>
      <c r="BC1375" s="3"/>
      <c r="BD1375" s="3"/>
    </row>
    <row r="1376" spans="1:56" x14ac:dyDescent="0.3">
      <c r="A1376"/>
      <c r="J1376"/>
      <c r="AA1376"/>
      <c r="AB1376"/>
      <c r="AC1376"/>
      <c r="AD1376"/>
      <c r="AE1376"/>
      <c r="AF1376"/>
      <c r="AG1376"/>
      <c r="AH1376"/>
      <c r="AZ1376" s="2"/>
      <c r="BA1376" s="3"/>
      <c r="BB1376" s="3"/>
      <c r="BC1376" s="3"/>
      <c r="BD1376" s="3"/>
    </row>
    <row r="1377" spans="1:56" x14ac:dyDescent="0.3">
      <c r="A1377"/>
      <c r="J1377"/>
      <c r="AA1377"/>
      <c r="AB1377"/>
      <c r="AC1377"/>
      <c r="AD1377"/>
      <c r="AE1377"/>
      <c r="AF1377"/>
      <c r="AG1377"/>
      <c r="AH1377"/>
      <c r="AZ1377" s="2"/>
      <c r="BA1377" s="3"/>
      <c r="BB1377" s="3"/>
      <c r="BC1377" s="3"/>
      <c r="BD1377" s="3"/>
    </row>
    <row r="1378" spans="1:56" x14ac:dyDescent="0.3">
      <c r="A1378"/>
      <c r="J1378"/>
      <c r="AA1378"/>
      <c r="AB1378"/>
      <c r="AC1378"/>
      <c r="AD1378"/>
      <c r="AE1378"/>
      <c r="AF1378"/>
      <c r="AG1378"/>
      <c r="AH1378"/>
      <c r="AZ1378" s="2"/>
      <c r="BA1378" s="3"/>
      <c r="BB1378" s="3"/>
      <c r="BC1378" s="3"/>
      <c r="BD1378" s="3"/>
    </row>
    <row r="1379" spans="1:56" x14ac:dyDescent="0.3">
      <c r="A1379"/>
      <c r="J1379"/>
      <c r="AA1379"/>
      <c r="AB1379"/>
      <c r="AC1379"/>
      <c r="AD1379"/>
      <c r="AE1379"/>
      <c r="AF1379"/>
      <c r="AG1379"/>
      <c r="AH1379"/>
      <c r="AZ1379" s="2"/>
      <c r="BA1379" s="3"/>
      <c r="BB1379" s="3"/>
      <c r="BC1379" s="3"/>
      <c r="BD1379" s="3"/>
    </row>
    <row r="1380" spans="1:56" x14ac:dyDescent="0.3">
      <c r="A1380"/>
      <c r="J1380"/>
      <c r="AA1380"/>
      <c r="AB1380"/>
      <c r="AC1380"/>
      <c r="AD1380"/>
      <c r="AE1380"/>
      <c r="AF1380"/>
      <c r="AG1380"/>
      <c r="AH1380"/>
      <c r="AZ1380" s="2"/>
      <c r="BA1380" s="3"/>
      <c r="BB1380" s="3"/>
      <c r="BC1380" s="3"/>
      <c r="BD1380" s="3"/>
    </row>
    <row r="1381" spans="1:56" x14ac:dyDescent="0.3">
      <c r="A1381"/>
      <c r="J1381"/>
      <c r="AA1381"/>
      <c r="AB1381"/>
      <c r="AC1381"/>
      <c r="AD1381"/>
      <c r="AE1381"/>
      <c r="AF1381"/>
      <c r="AG1381"/>
      <c r="AH1381"/>
      <c r="AZ1381" s="2"/>
      <c r="BA1381" s="3"/>
      <c r="BB1381" s="3"/>
      <c r="BC1381" s="3"/>
      <c r="BD1381" s="3"/>
    </row>
    <row r="1382" spans="1:56" x14ac:dyDescent="0.3">
      <c r="A1382"/>
      <c r="J1382"/>
      <c r="AA1382"/>
      <c r="AB1382"/>
      <c r="AC1382"/>
      <c r="AD1382"/>
      <c r="AE1382"/>
      <c r="AF1382"/>
      <c r="AG1382"/>
      <c r="AH1382"/>
      <c r="AZ1382" s="2"/>
      <c r="BA1382" s="3"/>
      <c r="BB1382" s="3"/>
      <c r="BC1382" s="3"/>
      <c r="BD1382" s="3"/>
    </row>
    <row r="1383" spans="1:56" x14ac:dyDescent="0.3">
      <c r="A1383"/>
      <c r="J1383"/>
      <c r="AA1383"/>
      <c r="AB1383"/>
      <c r="AC1383"/>
      <c r="AD1383"/>
      <c r="AE1383"/>
      <c r="AF1383"/>
      <c r="AG1383"/>
      <c r="AH1383"/>
      <c r="AZ1383" s="2"/>
      <c r="BA1383" s="3"/>
      <c r="BB1383" s="3"/>
      <c r="BC1383" s="3"/>
      <c r="BD1383" s="3"/>
    </row>
    <row r="1384" spans="1:56" x14ac:dyDescent="0.3">
      <c r="A1384"/>
      <c r="J1384"/>
      <c r="AA1384"/>
      <c r="AB1384"/>
      <c r="AC1384"/>
      <c r="AD1384"/>
      <c r="AE1384"/>
      <c r="AF1384"/>
      <c r="AG1384"/>
      <c r="AH1384"/>
      <c r="AZ1384" s="2"/>
      <c r="BA1384" s="3"/>
      <c r="BB1384" s="3"/>
      <c r="BC1384" s="3"/>
      <c r="BD1384" s="3"/>
    </row>
    <row r="1385" spans="1:56" x14ac:dyDescent="0.3">
      <c r="A1385"/>
      <c r="J1385"/>
      <c r="AA1385"/>
      <c r="AB1385"/>
      <c r="AC1385"/>
      <c r="AD1385"/>
      <c r="AE1385"/>
      <c r="AF1385"/>
      <c r="AG1385"/>
      <c r="AH1385"/>
      <c r="AZ1385" s="2"/>
      <c r="BA1385" s="3"/>
      <c r="BB1385" s="3"/>
      <c r="BC1385" s="3"/>
      <c r="BD1385" s="3"/>
    </row>
    <row r="1386" spans="1:56" x14ac:dyDescent="0.3">
      <c r="A1386"/>
      <c r="J1386"/>
      <c r="AA1386"/>
      <c r="AB1386"/>
      <c r="AC1386"/>
      <c r="AD1386"/>
      <c r="AE1386"/>
      <c r="AF1386"/>
      <c r="AG1386"/>
      <c r="AH1386"/>
      <c r="AZ1386" s="2"/>
      <c r="BA1386" s="3"/>
      <c r="BB1386" s="3"/>
      <c r="BC1386" s="3"/>
      <c r="BD1386" s="3"/>
    </row>
    <row r="1387" spans="1:56" x14ac:dyDescent="0.3">
      <c r="A1387"/>
      <c r="J1387"/>
      <c r="AA1387"/>
      <c r="AB1387"/>
      <c r="AC1387"/>
      <c r="AD1387"/>
      <c r="AE1387"/>
      <c r="AF1387"/>
      <c r="AG1387"/>
      <c r="AH1387"/>
      <c r="AZ1387" s="2"/>
      <c r="BA1387" s="3"/>
      <c r="BB1387" s="3"/>
      <c r="BC1387" s="3"/>
      <c r="BD1387" s="3"/>
    </row>
    <row r="1388" spans="1:56" x14ac:dyDescent="0.3">
      <c r="A1388"/>
      <c r="J1388"/>
      <c r="AA1388"/>
      <c r="AB1388"/>
      <c r="AC1388"/>
      <c r="AD1388"/>
      <c r="AE1388"/>
      <c r="AF1388"/>
      <c r="AG1388"/>
      <c r="AH1388"/>
      <c r="AZ1388" s="2"/>
      <c r="BA1388" s="3"/>
      <c r="BB1388" s="3"/>
      <c r="BC1388" s="3"/>
      <c r="BD1388" s="3"/>
    </row>
    <row r="1389" spans="1:56" x14ac:dyDescent="0.3">
      <c r="A1389"/>
      <c r="J1389"/>
      <c r="AA1389"/>
      <c r="AB1389"/>
      <c r="AC1389"/>
      <c r="AD1389"/>
      <c r="AE1389"/>
      <c r="AF1389"/>
      <c r="AG1389"/>
      <c r="AH1389"/>
      <c r="AZ1389" s="2"/>
      <c r="BA1389" s="3"/>
      <c r="BB1389" s="3"/>
      <c r="BC1389" s="3"/>
      <c r="BD1389" s="3"/>
    </row>
    <row r="1390" spans="1:56" x14ac:dyDescent="0.3">
      <c r="A1390"/>
      <c r="J1390"/>
      <c r="AA1390"/>
      <c r="AB1390"/>
      <c r="AC1390"/>
      <c r="AD1390"/>
      <c r="AE1390"/>
      <c r="AF1390"/>
      <c r="AG1390"/>
      <c r="AH1390"/>
      <c r="AZ1390" s="2"/>
      <c r="BA1390" s="3"/>
      <c r="BB1390" s="3"/>
      <c r="BC1390" s="3"/>
      <c r="BD1390" s="3"/>
    </row>
    <row r="1391" spans="1:56" x14ac:dyDescent="0.3">
      <c r="A1391"/>
      <c r="J1391"/>
      <c r="AA1391"/>
      <c r="AB1391"/>
      <c r="AC1391"/>
      <c r="AD1391"/>
      <c r="AE1391"/>
      <c r="AF1391"/>
      <c r="AG1391"/>
      <c r="AH1391"/>
      <c r="AZ1391" s="2"/>
      <c r="BA1391" s="3"/>
      <c r="BB1391" s="3"/>
      <c r="BC1391" s="3"/>
      <c r="BD1391" s="3"/>
    </row>
    <row r="1392" spans="1:56" x14ac:dyDescent="0.3">
      <c r="A1392"/>
      <c r="J1392"/>
      <c r="AA1392"/>
      <c r="AB1392"/>
      <c r="AC1392"/>
      <c r="AD1392"/>
      <c r="AE1392"/>
      <c r="AF1392"/>
      <c r="AG1392"/>
      <c r="AH1392"/>
      <c r="AZ1392" s="2"/>
      <c r="BA1392" s="3"/>
      <c r="BB1392" s="3"/>
      <c r="BC1392" s="3"/>
      <c r="BD1392" s="3"/>
    </row>
    <row r="1393" spans="1:56" x14ac:dyDescent="0.3">
      <c r="A1393"/>
      <c r="J1393"/>
      <c r="AA1393"/>
      <c r="AB1393"/>
      <c r="AC1393"/>
      <c r="AD1393"/>
      <c r="AE1393"/>
      <c r="AF1393"/>
      <c r="AG1393"/>
      <c r="AH1393"/>
      <c r="AZ1393" s="2"/>
      <c r="BA1393" s="3"/>
      <c r="BB1393" s="3"/>
      <c r="BC1393" s="3"/>
      <c r="BD1393" s="3"/>
    </row>
    <row r="1394" spans="1:56" x14ac:dyDescent="0.3">
      <c r="A1394"/>
      <c r="J1394"/>
      <c r="AA1394"/>
      <c r="AB1394"/>
      <c r="AC1394"/>
      <c r="AD1394"/>
      <c r="AE1394"/>
      <c r="AF1394"/>
      <c r="AG1394"/>
      <c r="AH1394"/>
      <c r="AZ1394" s="2"/>
      <c r="BA1394" s="3"/>
      <c r="BB1394" s="3"/>
      <c r="BC1394" s="3"/>
      <c r="BD1394" s="3"/>
    </row>
    <row r="1395" spans="1:56" x14ac:dyDescent="0.3">
      <c r="A1395"/>
      <c r="J1395"/>
      <c r="AA1395"/>
      <c r="AB1395"/>
      <c r="AC1395"/>
      <c r="AD1395"/>
      <c r="AE1395"/>
      <c r="AF1395"/>
      <c r="AG1395"/>
      <c r="AH1395"/>
      <c r="AZ1395" s="2"/>
      <c r="BA1395" s="3"/>
      <c r="BB1395" s="3"/>
      <c r="BC1395" s="3"/>
      <c r="BD1395" s="3"/>
    </row>
    <row r="1396" spans="1:56" x14ac:dyDescent="0.3">
      <c r="A1396"/>
      <c r="J1396"/>
      <c r="AA1396"/>
      <c r="AB1396"/>
      <c r="AC1396"/>
      <c r="AD1396"/>
      <c r="AE1396"/>
      <c r="AF1396"/>
      <c r="AG1396"/>
      <c r="AH1396"/>
      <c r="AZ1396" s="2"/>
      <c r="BA1396" s="3"/>
      <c r="BB1396" s="3"/>
      <c r="BC1396" s="3"/>
      <c r="BD1396" s="3"/>
    </row>
    <row r="1397" spans="1:56" x14ac:dyDescent="0.3">
      <c r="A1397"/>
      <c r="J1397"/>
      <c r="AA1397"/>
      <c r="AB1397"/>
      <c r="AC1397"/>
      <c r="AD1397"/>
      <c r="AE1397"/>
      <c r="AF1397"/>
      <c r="AG1397"/>
      <c r="AH1397"/>
      <c r="AZ1397" s="2"/>
      <c r="BA1397" s="3"/>
      <c r="BB1397" s="3"/>
      <c r="BC1397" s="3"/>
      <c r="BD1397" s="3"/>
    </row>
    <row r="1398" spans="1:56" x14ac:dyDescent="0.3">
      <c r="A1398"/>
      <c r="J1398"/>
      <c r="AA1398"/>
      <c r="AB1398"/>
      <c r="AC1398"/>
      <c r="AD1398"/>
      <c r="AE1398"/>
      <c r="AF1398"/>
      <c r="AG1398"/>
      <c r="AH1398"/>
      <c r="AZ1398" s="2"/>
      <c r="BA1398" s="3"/>
      <c r="BB1398" s="3"/>
      <c r="BC1398" s="3"/>
      <c r="BD1398" s="3"/>
    </row>
    <row r="1399" spans="1:56" x14ac:dyDescent="0.3">
      <c r="A1399"/>
      <c r="J1399"/>
      <c r="AA1399"/>
      <c r="AB1399"/>
      <c r="AC1399"/>
      <c r="AD1399"/>
      <c r="AE1399"/>
      <c r="AF1399"/>
      <c r="AG1399"/>
      <c r="AH1399"/>
      <c r="AZ1399" s="2"/>
      <c r="BA1399" s="3"/>
      <c r="BB1399" s="3"/>
      <c r="BC1399" s="3"/>
      <c r="BD1399" s="3"/>
    </row>
    <row r="1400" spans="1:56" x14ac:dyDescent="0.3">
      <c r="A1400"/>
      <c r="J1400"/>
      <c r="AA1400"/>
      <c r="AB1400"/>
      <c r="AC1400"/>
      <c r="AD1400"/>
      <c r="AE1400"/>
      <c r="AF1400"/>
      <c r="AG1400"/>
      <c r="AH1400"/>
      <c r="AZ1400" s="2"/>
      <c r="BA1400" s="3"/>
      <c r="BB1400" s="3"/>
      <c r="BC1400" s="3"/>
      <c r="BD1400" s="3"/>
    </row>
    <row r="1401" spans="1:56" x14ac:dyDescent="0.3">
      <c r="A1401"/>
      <c r="J1401"/>
      <c r="AA1401"/>
      <c r="AB1401"/>
      <c r="AC1401"/>
      <c r="AD1401"/>
      <c r="AE1401"/>
      <c r="AF1401"/>
      <c r="AG1401"/>
      <c r="AH1401"/>
      <c r="AZ1401" s="2"/>
      <c r="BA1401" s="3"/>
      <c r="BB1401" s="3"/>
      <c r="BC1401" s="3"/>
      <c r="BD1401" s="3"/>
    </row>
    <row r="1402" spans="1:56" x14ac:dyDescent="0.3">
      <c r="A1402"/>
      <c r="J1402"/>
      <c r="AA1402"/>
      <c r="AB1402"/>
      <c r="AC1402"/>
      <c r="AD1402"/>
      <c r="AE1402"/>
      <c r="AF1402"/>
      <c r="AG1402"/>
      <c r="AH1402"/>
      <c r="AZ1402" s="2"/>
      <c r="BA1402" s="3"/>
      <c r="BB1402" s="3"/>
      <c r="BC1402" s="3"/>
      <c r="BD1402" s="3"/>
    </row>
    <row r="1403" spans="1:56" x14ac:dyDescent="0.3">
      <c r="A1403"/>
      <c r="J1403"/>
      <c r="AA1403"/>
      <c r="AB1403"/>
      <c r="AC1403"/>
      <c r="AD1403"/>
      <c r="AE1403"/>
      <c r="AF1403"/>
      <c r="AG1403"/>
      <c r="AH1403"/>
      <c r="AZ1403" s="2"/>
      <c r="BA1403" s="3"/>
      <c r="BB1403" s="3"/>
      <c r="BC1403" s="3"/>
      <c r="BD1403" s="3"/>
    </row>
    <row r="1404" spans="1:56" x14ac:dyDescent="0.3">
      <c r="A1404"/>
      <c r="J1404"/>
      <c r="AA1404"/>
      <c r="AB1404"/>
      <c r="AC1404"/>
      <c r="AD1404"/>
      <c r="AE1404"/>
      <c r="AF1404"/>
      <c r="AG1404"/>
      <c r="AH1404"/>
      <c r="AZ1404" s="2"/>
      <c r="BA1404" s="3"/>
      <c r="BB1404" s="3"/>
      <c r="BC1404" s="3"/>
      <c r="BD1404" s="3"/>
    </row>
    <row r="1405" spans="1:56" x14ac:dyDescent="0.3">
      <c r="A1405"/>
      <c r="J1405"/>
      <c r="AA1405"/>
      <c r="AB1405"/>
      <c r="AC1405"/>
      <c r="AD1405"/>
      <c r="AE1405"/>
      <c r="AF1405"/>
      <c r="AG1405"/>
      <c r="AH1405"/>
      <c r="AZ1405" s="2"/>
      <c r="BA1405" s="3"/>
      <c r="BB1405" s="3"/>
      <c r="BC1405" s="3"/>
      <c r="BD1405" s="3"/>
    </row>
    <row r="1406" spans="1:56" x14ac:dyDescent="0.3">
      <c r="A1406"/>
      <c r="J1406"/>
      <c r="AA1406"/>
      <c r="AB1406"/>
      <c r="AC1406"/>
      <c r="AD1406"/>
      <c r="AE1406"/>
      <c r="AF1406"/>
      <c r="AG1406"/>
      <c r="AH1406"/>
      <c r="AZ1406" s="2"/>
      <c r="BA1406" s="3"/>
      <c r="BB1406" s="3"/>
      <c r="BC1406" s="3"/>
      <c r="BD1406" s="3"/>
    </row>
    <row r="1407" spans="1:56" x14ac:dyDescent="0.3">
      <c r="A1407"/>
      <c r="J1407"/>
      <c r="AA1407"/>
      <c r="AB1407"/>
      <c r="AC1407"/>
      <c r="AD1407"/>
      <c r="AE1407"/>
      <c r="AF1407"/>
      <c r="AG1407"/>
      <c r="AH1407"/>
      <c r="AZ1407" s="2"/>
      <c r="BA1407" s="3"/>
      <c r="BB1407" s="3"/>
      <c r="BC1407" s="3"/>
      <c r="BD1407" s="3"/>
    </row>
    <row r="1408" spans="1:56" x14ac:dyDescent="0.3">
      <c r="A1408"/>
      <c r="J1408"/>
      <c r="AA1408"/>
      <c r="AB1408"/>
      <c r="AC1408"/>
      <c r="AD1408"/>
      <c r="AE1408"/>
      <c r="AF1408"/>
      <c r="AG1408"/>
      <c r="AH1408"/>
      <c r="AZ1408" s="2"/>
      <c r="BA1408" s="3"/>
      <c r="BB1408" s="3"/>
      <c r="BC1408" s="3"/>
      <c r="BD1408" s="3"/>
    </row>
    <row r="1409" spans="1:56" x14ac:dyDescent="0.3">
      <c r="A1409"/>
      <c r="J1409"/>
      <c r="AA1409"/>
      <c r="AB1409"/>
      <c r="AC1409"/>
      <c r="AD1409"/>
      <c r="AE1409"/>
      <c r="AF1409"/>
      <c r="AG1409"/>
      <c r="AH1409"/>
      <c r="AZ1409" s="2"/>
      <c r="BA1409" s="3"/>
      <c r="BB1409" s="3"/>
      <c r="BC1409" s="3"/>
      <c r="BD1409" s="3"/>
    </row>
    <row r="1410" spans="1:56" x14ac:dyDescent="0.3">
      <c r="A1410"/>
      <c r="J1410"/>
      <c r="AA1410"/>
      <c r="AB1410"/>
      <c r="AC1410"/>
      <c r="AD1410"/>
      <c r="AE1410"/>
      <c r="AF1410"/>
      <c r="AG1410"/>
      <c r="AH1410"/>
      <c r="AZ1410" s="2"/>
      <c r="BA1410" s="3"/>
      <c r="BB1410" s="3"/>
      <c r="BC1410" s="3"/>
      <c r="BD1410" s="3"/>
    </row>
    <row r="1411" spans="1:56" x14ac:dyDescent="0.3">
      <c r="A1411"/>
      <c r="J1411"/>
      <c r="AA1411"/>
      <c r="AB1411"/>
      <c r="AC1411"/>
      <c r="AD1411"/>
      <c r="AE1411"/>
      <c r="AF1411"/>
      <c r="AG1411"/>
      <c r="AH1411"/>
      <c r="AZ1411" s="2"/>
      <c r="BA1411" s="3"/>
      <c r="BB1411" s="3"/>
      <c r="BC1411" s="3"/>
      <c r="BD1411" s="3"/>
    </row>
    <row r="1412" spans="1:56" x14ac:dyDescent="0.3">
      <c r="A1412"/>
      <c r="J1412"/>
      <c r="AA1412"/>
      <c r="AB1412"/>
      <c r="AC1412"/>
      <c r="AD1412"/>
      <c r="AE1412"/>
      <c r="AF1412"/>
      <c r="AG1412"/>
      <c r="AH1412"/>
      <c r="AZ1412" s="2"/>
      <c r="BA1412" s="3"/>
      <c r="BB1412" s="3"/>
      <c r="BC1412" s="3"/>
      <c r="BD1412" s="3"/>
    </row>
    <row r="1413" spans="1:56" x14ac:dyDescent="0.3">
      <c r="A1413"/>
      <c r="J1413"/>
      <c r="AA1413"/>
      <c r="AB1413"/>
      <c r="AC1413"/>
      <c r="AD1413"/>
      <c r="AE1413"/>
      <c r="AF1413"/>
      <c r="AG1413"/>
      <c r="AH1413"/>
      <c r="AZ1413" s="2"/>
      <c r="BA1413" s="3"/>
      <c r="BB1413" s="3"/>
      <c r="BC1413" s="3"/>
      <c r="BD1413" s="3"/>
    </row>
    <row r="1414" spans="1:56" x14ac:dyDescent="0.3">
      <c r="A1414"/>
      <c r="J1414"/>
      <c r="AA1414"/>
      <c r="AB1414"/>
      <c r="AC1414"/>
      <c r="AD1414"/>
      <c r="AE1414"/>
      <c r="AF1414"/>
      <c r="AG1414"/>
      <c r="AH1414"/>
      <c r="AZ1414" s="2"/>
      <c r="BA1414" s="3"/>
      <c r="BB1414" s="3"/>
      <c r="BC1414" s="3"/>
      <c r="BD1414" s="3"/>
    </row>
    <row r="1415" spans="1:56" x14ac:dyDescent="0.3">
      <c r="A1415"/>
      <c r="J1415"/>
      <c r="AA1415"/>
      <c r="AB1415"/>
      <c r="AC1415"/>
      <c r="AD1415"/>
      <c r="AE1415"/>
      <c r="AF1415"/>
      <c r="AG1415"/>
      <c r="AH1415"/>
      <c r="AZ1415" s="2"/>
      <c r="BA1415" s="3"/>
      <c r="BB1415" s="3"/>
      <c r="BC1415" s="3"/>
      <c r="BD1415" s="3"/>
    </row>
    <row r="1416" spans="1:56" x14ac:dyDescent="0.3">
      <c r="A1416"/>
      <c r="J1416"/>
      <c r="AA1416"/>
      <c r="AB1416"/>
      <c r="AC1416"/>
      <c r="AD1416"/>
      <c r="AE1416"/>
      <c r="AF1416"/>
      <c r="AG1416"/>
      <c r="AH1416"/>
      <c r="AZ1416" s="2"/>
      <c r="BA1416" s="3"/>
      <c r="BB1416" s="3"/>
      <c r="BC1416" s="3"/>
      <c r="BD1416" s="3"/>
    </row>
    <row r="1417" spans="1:56" x14ac:dyDescent="0.3">
      <c r="A1417"/>
      <c r="J1417"/>
      <c r="AA1417"/>
      <c r="AB1417"/>
      <c r="AC1417"/>
      <c r="AD1417"/>
      <c r="AE1417"/>
      <c r="AF1417"/>
      <c r="AG1417"/>
      <c r="AH1417"/>
      <c r="AZ1417" s="2"/>
      <c r="BA1417" s="3"/>
      <c r="BB1417" s="3"/>
      <c r="BC1417" s="3"/>
      <c r="BD1417" s="3"/>
    </row>
    <row r="1418" spans="1:56" x14ac:dyDescent="0.3">
      <c r="A1418"/>
      <c r="J1418"/>
      <c r="AA1418"/>
      <c r="AB1418"/>
      <c r="AC1418"/>
      <c r="AD1418"/>
      <c r="AE1418"/>
      <c r="AF1418"/>
      <c r="AG1418"/>
      <c r="AH1418"/>
      <c r="AZ1418" s="2"/>
      <c r="BA1418" s="3"/>
      <c r="BB1418" s="3"/>
      <c r="BC1418" s="3"/>
      <c r="BD1418" s="3"/>
    </row>
    <row r="1419" spans="1:56" x14ac:dyDescent="0.3">
      <c r="A1419"/>
      <c r="J1419"/>
      <c r="AA1419"/>
      <c r="AB1419"/>
      <c r="AC1419"/>
      <c r="AD1419"/>
      <c r="AE1419"/>
      <c r="AF1419"/>
      <c r="AG1419"/>
      <c r="AH1419"/>
      <c r="AZ1419" s="2"/>
      <c r="BA1419" s="3"/>
      <c r="BB1419" s="3"/>
      <c r="BC1419" s="3"/>
      <c r="BD1419" s="3"/>
    </row>
    <row r="1420" spans="1:56" x14ac:dyDescent="0.3">
      <c r="A1420"/>
      <c r="J1420"/>
      <c r="AA1420"/>
      <c r="AB1420"/>
      <c r="AC1420"/>
      <c r="AD1420"/>
      <c r="AE1420"/>
      <c r="AF1420"/>
      <c r="AG1420"/>
      <c r="AH1420"/>
      <c r="AZ1420" s="2"/>
      <c r="BA1420" s="3"/>
      <c r="BB1420" s="3"/>
      <c r="BC1420" s="3"/>
      <c r="BD1420" s="3"/>
    </row>
    <row r="1421" spans="1:56" x14ac:dyDescent="0.3">
      <c r="A1421"/>
      <c r="J1421"/>
      <c r="AA1421"/>
      <c r="AB1421"/>
      <c r="AC1421"/>
      <c r="AD1421"/>
      <c r="AE1421"/>
      <c r="AF1421"/>
      <c r="AG1421"/>
      <c r="AH1421"/>
      <c r="AZ1421" s="2"/>
      <c r="BA1421" s="3"/>
      <c r="BB1421" s="3"/>
      <c r="BC1421" s="3"/>
      <c r="BD1421" s="3"/>
    </row>
    <row r="1422" spans="1:56" x14ac:dyDescent="0.3">
      <c r="A1422"/>
      <c r="J1422"/>
      <c r="AA1422"/>
      <c r="AB1422"/>
      <c r="AC1422"/>
      <c r="AD1422"/>
      <c r="AE1422"/>
      <c r="AF1422"/>
      <c r="AG1422"/>
      <c r="AH1422"/>
      <c r="AZ1422" s="2"/>
      <c r="BA1422" s="3"/>
      <c r="BB1422" s="3"/>
      <c r="BC1422" s="3"/>
      <c r="BD1422" s="3"/>
    </row>
    <row r="1423" spans="1:56" x14ac:dyDescent="0.3">
      <c r="A1423"/>
      <c r="J1423"/>
      <c r="AA1423"/>
      <c r="AB1423"/>
      <c r="AC1423"/>
      <c r="AD1423"/>
      <c r="AE1423"/>
      <c r="AF1423"/>
      <c r="AG1423"/>
      <c r="AH1423"/>
      <c r="AZ1423" s="2"/>
      <c r="BA1423" s="3"/>
      <c r="BB1423" s="3"/>
      <c r="BC1423" s="3"/>
      <c r="BD1423" s="3"/>
    </row>
    <row r="1424" spans="1:56" x14ac:dyDescent="0.3">
      <c r="A1424"/>
      <c r="J1424"/>
      <c r="AA1424"/>
      <c r="AB1424"/>
      <c r="AC1424"/>
      <c r="AD1424"/>
      <c r="AE1424"/>
      <c r="AF1424"/>
      <c r="AG1424"/>
      <c r="AH1424"/>
      <c r="AZ1424" s="2"/>
      <c r="BA1424" s="3"/>
      <c r="BB1424" s="3"/>
      <c r="BC1424" s="3"/>
      <c r="BD1424" s="3"/>
    </row>
    <row r="1425" spans="1:56" x14ac:dyDescent="0.3">
      <c r="A1425"/>
      <c r="J1425"/>
      <c r="AA1425"/>
      <c r="AB1425"/>
      <c r="AC1425"/>
      <c r="AD1425"/>
      <c r="AE1425"/>
      <c r="AF1425"/>
      <c r="AG1425"/>
      <c r="AH1425"/>
      <c r="AZ1425" s="2"/>
      <c r="BA1425" s="3"/>
      <c r="BB1425" s="3"/>
      <c r="BC1425" s="3"/>
      <c r="BD1425" s="3"/>
    </row>
    <row r="1426" spans="1:56" x14ac:dyDescent="0.3">
      <c r="A1426"/>
      <c r="J1426"/>
      <c r="AA1426"/>
      <c r="AB1426"/>
      <c r="AC1426"/>
      <c r="AD1426"/>
      <c r="AE1426"/>
      <c r="AF1426"/>
      <c r="AG1426"/>
      <c r="AH1426"/>
      <c r="AZ1426" s="2"/>
      <c r="BA1426" s="3"/>
      <c r="BB1426" s="3"/>
      <c r="BC1426" s="3"/>
      <c r="BD1426" s="3"/>
    </row>
    <row r="1427" spans="1:56" x14ac:dyDescent="0.3">
      <c r="A1427"/>
      <c r="J1427"/>
      <c r="AA1427"/>
      <c r="AB1427"/>
      <c r="AC1427"/>
      <c r="AD1427"/>
      <c r="AE1427"/>
      <c r="AF1427"/>
      <c r="AG1427"/>
      <c r="AH1427"/>
      <c r="AZ1427" s="2"/>
      <c r="BA1427" s="3"/>
      <c r="BB1427" s="3"/>
      <c r="BC1427" s="3"/>
      <c r="BD1427" s="3"/>
    </row>
    <row r="1428" spans="1:56" x14ac:dyDescent="0.3">
      <c r="A1428"/>
      <c r="J1428"/>
      <c r="AA1428"/>
      <c r="AB1428"/>
      <c r="AC1428"/>
      <c r="AD1428"/>
      <c r="AE1428"/>
      <c r="AF1428"/>
      <c r="AG1428"/>
      <c r="AH1428"/>
      <c r="AZ1428" s="2"/>
      <c r="BA1428" s="3"/>
      <c r="BB1428" s="3"/>
      <c r="BC1428" s="3"/>
      <c r="BD1428" s="3"/>
    </row>
    <row r="1429" spans="1:56" x14ac:dyDescent="0.3">
      <c r="A1429"/>
      <c r="J1429"/>
      <c r="AA1429"/>
      <c r="AB1429"/>
      <c r="AC1429"/>
      <c r="AD1429"/>
      <c r="AE1429"/>
      <c r="AF1429"/>
      <c r="AG1429"/>
      <c r="AH1429"/>
      <c r="AZ1429" s="2"/>
      <c r="BA1429" s="3"/>
      <c r="BB1429" s="3"/>
      <c r="BC1429" s="3"/>
      <c r="BD1429" s="3"/>
    </row>
    <row r="1430" spans="1:56" x14ac:dyDescent="0.3">
      <c r="A1430"/>
      <c r="J1430"/>
      <c r="AA1430"/>
      <c r="AB1430"/>
      <c r="AC1430"/>
      <c r="AD1430"/>
      <c r="AE1430"/>
      <c r="AF1430"/>
      <c r="AG1430"/>
      <c r="AH1430"/>
      <c r="AZ1430" s="2"/>
      <c r="BA1430" s="3"/>
      <c r="BB1430" s="3"/>
      <c r="BC1430" s="3"/>
      <c r="BD1430" s="3"/>
    </row>
    <row r="1431" spans="1:56" x14ac:dyDescent="0.3">
      <c r="A1431"/>
      <c r="J1431"/>
      <c r="AA1431"/>
      <c r="AB1431"/>
      <c r="AC1431"/>
      <c r="AD1431"/>
      <c r="AE1431"/>
      <c r="AF1431"/>
      <c r="AG1431"/>
      <c r="AH1431"/>
      <c r="AZ1431" s="2"/>
      <c r="BA1431" s="3"/>
      <c r="BB1431" s="3"/>
      <c r="BC1431" s="3"/>
      <c r="BD1431" s="3"/>
    </row>
    <row r="1432" spans="1:56" x14ac:dyDescent="0.3">
      <c r="A1432"/>
      <c r="J1432"/>
      <c r="AA1432"/>
      <c r="AB1432"/>
      <c r="AC1432"/>
      <c r="AD1432"/>
      <c r="AE1432"/>
      <c r="AF1432"/>
      <c r="AG1432"/>
      <c r="AH1432"/>
      <c r="AZ1432" s="2"/>
      <c r="BA1432" s="3"/>
      <c r="BB1432" s="3"/>
      <c r="BC1432" s="3"/>
      <c r="BD1432" s="3"/>
    </row>
    <row r="1433" spans="1:56" x14ac:dyDescent="0.3">
      <c r="A1433"/>
      <c r="J1433"/>
      <c r="AA1433"/>
      <c r="AB1433"/>
      <c r="AC1433"/>
      <c r="AD1433"/>
      <c r="AE1433"/>
      <c r="AF1433"/>
      <c r="AG1433"/>
      <c r="AH1433"/>
      <c r="AZ1433" s="2"/>
      <c r="BA1433" s="3"/>
      <c r="BB1433" s="3"/>
      <c r="BC1433" s="3"/>
      <c r="BD1433" s="3"/>
    </row>
    <row r="1434" spans="1:56" x14ac:dyDescent="0.3">
      <c r="A1434"/>
      <c r="J1434"/>
      <c r="AA1434"/>
      <c r="AB1434"/>
      <c r="AC1434"/>
      <c r="AD1434"/>
      <c r="AE1434"/>
      <c r="AF1434"/>
      <c r="AG1434"/>
      <c r="AH1434"/>
      <c r="AZ1434" s="2"/>
      <c r="BA1434" s="3"/>
      <c r="BB1434" s="3"/>
      <c r="BC1434" s="3"/>
      <c r="BD1434" s="3"/>
    </row>
    <row r="1435" spans="1:56" x14ac:dyDescent="0.3">
      <c r="A1435"/>
      <c r="J1435"/>
      <c r="AA1435"/>
      <c r="AB1435"/>
      <c r="AC1435"/>
      <c r="AD1435"/>
      <c r="AE1435"/>
      <c r="AF1435"/>
      <c r="AG1435"/>
      <c r="AH1435"/>
      <c r="AZ1435" s="2"/>
      <c r="BA1435" s="3"/>
      <c r="BB1435" s="3"/>
      <c r="BC1435" s="3"/>
      <c r="BD1435" s="3"/>
    </row>
    <row r="1436" spans="1:56" x14ac:dyDescent="0.3">
      <c r="A1436"/>
      <c r="J1436"/>
      <c r="AA1436"/>
      <c r="AB1436"/>
      <c r="AC1436"/>
      <c r="AD1436"/>
      <c r="AE1436"/>
      <c r="AF1436"/>
      <c r="AG1436"/>
      <c r="AH1436"/>
      <c r="AZ1436" s="2"/>
      <c r="BA1436" s="3"/>
      <c r="BB1436" s="3"/>
      <c r="BC1436" s="3"/>
      <c r="BD1436" s="3"/>
    </row>
    <row r="1437" spans="1:56" x14ac:dyDescent="0.3">
      <c r="A1437"/>
      <c r="J1437"/>
      <c r="AA1437"/>
      <c r="AB1437"/>
      <c r="AC1437"/>
      <c r="AD1437"/>
      <c r="AE1437"/>
      <c r="AF1437"/>
      <c r="AG1437"/>
      <c r="AH1437"/>
      <c r="AZ1437" s="2"/>
      <c r="BA1437" s="3"/>
      <c r="BB1437" s="3"/>
      <c r="BC1437" s="3"/>
      <c r="BD1437" s="3"/>
    </row>
    <row r="1438" spans="1:56" x14ac:dyDescent="0.3">
      <c r="A1438"/>
      <c r="J1438"/>
      <c r="AA1438"/>
      <c r="AB1438"/>
      <c r="AC1438"/>
      <c r="AD1438"/>
      <c r="AE1438"/>
      <c r="AF1438"/>
      <c r="AG1438"/>
      <c r="AH1438"/>
      <c r="AZ1438" s="2"/>
      <c r="BA1438" s="3"/>
      <c r="BB1438" s="3"/>
      <c r="BC1438" s="3"/>
      <c r="BD1438" s="3"/>
    </row>
    <row r="1439" spans="1:56" x14ac:dyDescent="0.3">
      <c r="A1439"/>
      <c r="J1439"/>
      <c r="AA1439"/>
      <c r="AB1439"/>
      <c r="AC1439"/>
      <c r="AD1439"/>
      <c r="AE1439"/>
      <c r="AF1439"/>
      <c r="AG1439"/>
      <c r="AH1439"/>
      <c r="AZ1439" s="2"/>
      <c r="BA1439" s="3"/>
      <c r="BB1439" s="3"/>
      <c r="BC1439" s="3"/>
      <c r="BD1439" s="3"/>
    </row>
    <row r="1440" spans="1:56" x14ac:dyDescent="0.3">
      <c r="A1440"/>
      <c r="J1440"/>
      <c r="AA1440"/>
      <c r="AB1440"/>
      <c r="AC1440"/>
      <c r="AD1440"/>
      <c r="AE1440"/>
      <c r="AF1440"/>
      <c r="AG1440"/>
      <c r="AH1440"/>
      <c r="AZ1440" s="2"/>
      <c r="BA1440" s="3"/>
      <c r="BB1440" s="3"/>
      <c r="BC1440" s="3"/>
      <c r="BD1440" s="3"/>
    </row>
    <row r="1441" spans="1:56" x14ac:dyDescent="0.3">
      <c r="A1441"/>
      <c r="J1441"/>
      <c r="AA1441"/>
      <c r="AB1441"/>
      <c r="AC1441"/>
      <c r="AD1441"/>
      <c r="AE1441"/>
      <c r="AF1441"/>
      <c r="AG1441"/>
      <c r="AH1441"/>
      <c r="AZ1441" s="2"/>
      <c r="BA1441" s="3"/>
      <c r="BB1441" s="3"/>
      <c r="BC1441" s="3"/>
      <c r="BD1441" s="3"/>
    </row>
    <row r="1442" spans="1:56" x14ac:dyDescent="0.3">
      <c r="A1442"/>
      <c r="J1442"/>
      <c r="AA1442"/>
      <c r="AB1442"/>
      <c r="AC1442"/>
      <c r="AD1442"/>
      <c r="AE1442"/>
      <c r="AF1442"/>
      <c r="AG1442"/>
      <c r="AH1442"/>
      <c r="AZ1442" s="2"/>
      <c r="BA1442" s="3"/>
      <c r="BB1442" s="3"/>
      <c r="BC1442" s="3"/>
      <c r="BD1442" s="3"/>
    </row>
    <row r="1443" spans="1:56" x14ac:dyDescent="0.3">
      <c r="A1443"/>
      <c r="J1443"/>
      <c r="AA1443"/>
      <c r="AB1443"/>
      <c r="AC1443"/>
      <c r="AD1443"/>
      <c r="AE1443"/>
      <c r="AF1443"/>
      <c r="AG1443"/>
      <c r="AH1443"/>
      <c r="AZ1443" s="2"/>
      <c r="BA1443" s="3"/>
      <c r="BB1443" s="3"/>
      <c r="BC1443" s="3"/>
      <c r="BD1443" s="3"/>
    </row>
    <row r="1444" spans="1:56" x14ac:dyDescent="0.3">
      <c r="A1444"/>
      <c r="J1444"/>
      <c r="AA1444"/>
      <c r="AB1444"/>
      <c r="AC1444"/>
      <c r="AD1444"/>
      <c r="AE1444"/>
      <c r="AF1444"/>
      <c r="AG1444"/>
      <c r="AH1444"/>
      <c r="AZ1444" s="2"/>
      <c r="BA1444" s="3"/>
      <c r="BB1444" s="3"/>
      <c r="BC1444" s="3"/>
      <c r="BD1444" s="3"/>
    </row>
    <row r="1445" spans="1:56" x14ac:dyDescent="0.3">
      <c r="A1445"/>
      <c r="J1445"/>
      <c r="AA1445"/>
      <c r="AB1445"/>
      <c r="AC1445"/>
      <c r="AD1445"/>
      <c r="AE1445"/>
      <c r="AF1445"/>
      <c r="AG1445"/>
      <c r="AH1445"/>
      <c r="AZ1445" s="2"/>
      <c r="BA1445" s="3"/>
      <c r="BB1445" s="3"/>
      <c r="BC1445" s="3"/>
      <c r="BD1445" s="3"/>
    </row>
    <row r="1446" spans="1:56" x14ac:dyDescent="0.3">
      <c r="A1446"/>
      <c r="J1446"/>
      <c r="AA1446"/>
      <c r="AB1446"/>
      <c r="AC1446"/>
      <c r="AD1446"/>
      <c r="AE1446"/>
      <c r="AF1446"/>
      <c r="AG1446"/>
      <c r="AH1446"/>
      <c r="AZ1446" s="2"/>
      <c r="BA1446" s="3"/>
      <c r="BB1446" s="3"/>
      <c r="BC1446" s="3"/>
      <c r="BD1446" s="3"/>
    </row>
    <row r="1447" spans="1:56" x14ac:dyDescent="0.3">
      <c r="A1447"/>
      <c r="J1447"/>
      <c r="AA1447"/>
      <c r="AB1447"/>
      <c r="AC1447"/>
      <c r="AD1447"/>
      <c r="AE1447"/>
      <c r="AF1447"/>
      <c r="AG1447"/>
      <c r="AH1447"/>
      <c r="AZ1447" s="2"/>
      <c r="BA1447" s="3"/>
      <c r="BB1447" s="3"/>
      <c r="BC1447" s="3"/>
      <c r="BD1447" s="3"/>
    </row>
    <row r="1448" spans="1:56" x14ac:dyDescent="0.3">
      <c r="A1448"/>
      <c r="J1448"/>
      <c r="AA1448"/>
      <c r="AB1448"/>
      <c r="AC1448"/>
      <c r="AD1448"/>
      <c r="AE1448"/>
      <c r="AF1448"/>
      <c r="AG1448"/>
      <c r="AH1448"/>
      <c r="AZ1448" s="2"/>
      <c r="BA1448" s="3"/>
      <c r="BB1448" s="3"/>
      <c r="BC1448" s="3"/>
      <c r="BD1448" s="3"/>
    </row>
    <row r="1449" spans="1:56" x14ac:dyDescent="0.3">
      <c r="A1449"/>
      <c r="J1449"/>
      <c r="AA1449"/>
      <c r="AB1449"/>
      <c r="AC1449"/>
      <c r="AD1449"/>
      <c r="AE1449"/>
      <c r="AF1449"/>
      <c r="AG1449"/>
      <c r="AH1449"/>
      <c r="AZ1449" s="2"/>
      <c r="BA1449" s="3"/>
      <c r="BB1449" s="3"/>
      <c r="BC1449" s="3"/>
      <c r="BD1449" s="3"/>
    </row>
    <row r="1450" spans="1:56" x14ac:dyDescent="0.3">
      <c r="A1450"/>
      <c r="J1450"/>
      <c r="AA1450"/>
      <c r="AB1450"/>
      <c r="AC1450"/>
      <c r="AD1450"/>
      <c r="AE1450"/>
      <c r="AF1450"/>
      <c r="AG1450"/>
      <c r="AH1450"/>
      <c r="AZ1450" s="2"/>
      <c r="BA1450" s="3"/>
      <c r="BB1450" s="3"/>
      <c r="BC1450" s="3"/>
      <c r="BD1450" s="3"/>
    </row>
    <row r="1451" spans="1:56" x14ac:dyDescent="0.3">
      <c r="A1451"/>
      <c r="J1451"/>
      <c r="AA1451"/>
      <c r="AB1451"/>
      <c r="AC1451"/>
      <c r="AD1451"/>
      <c r="AE1451"/>
      <c r="AF1451"/>
      <c r="AG1451"/>
      <c r="AH1451"/>
      <c r="AZ1451" s="2"/>
      <c r="BA1451" s="3"/>
      <c r="BB1451" s="3"/>
      <c r="BC1451" s="3"/>
      <c r="BD1451" s="3"/>
    </row>
    <row r="1452" spans="1:56" x14ac:dyDescent="0.3">
      <c r="A1452"/>
      <c r="J1452"/>
      <c r="AA1452"/>
      <c r="AB1452"/>
      <c r="AC1452"/>
      <c r="AD1452"/>
      <c r="AE1452"/>
      <c r="AF1452"/>
      <c r="AG1452"/>
      <c r="AH1452"/>
      <c r="AZ1452" s="2"/>
      <c r="BA1452" s="3"/>
      <c r="BB1452" s="3"/>
      <c r="BC1452" s="3"/>
      <c r="BD1452" s="3"/>
    </row>
    <row r="1453" spans="1:56" x14ac:dyDescent="0.3">
      <c r="A1453"/>
      <c r="J1453"/>
      <c r="AA1453"/>
      <c r="AB1453"/>
      <c r="AC1453"/>
      <c r="AD1453"/>
      <c r="AE1453"/>
      <c r="AF1453"/>
      <c r="AG1453"/>
      <c r="AH1453"/>
      <c r="AZ1453" s="2"/>
      <c r="BA1453" s="3"/>
      <c r="BB1453" s="3"/>
      <c r="BC1453" s="3"/>
      <c r="BD1453" s="3"/>
    </row>
    <row r="1454" spans="1:56" x14ac:dyDescent="0.3">
      <c r="A1454"/>
      <c r="J1454"/>
      <c r="AA1454"/>
      <c r="AB1454"/>
      <c r="AC1454"/>
      <c r="AD1454"/>
      <c r="AE1454"/>
      <c r="AF1454"/>
      <c r="AG1454"/>
      <c r="AH1454"/>
      <c r="AZ1454" s="2"/>
      <c r="BA1454" s="3"/>
      <c r="BB1454" s="3"/>
      <c r="BC1454" s="3"/>
      <c r="BD1454" s="3"/>
    </row>
    <row r="1455" spans="1:56" x14ac:dyDescent="0.3">
      <c r="A1455"/>
      <c r="J1455"/>
      <c r="AA1455"/>
      <c r="AB1455"/>
      <c r="AC1455"/>
      <c r="AD1455"/>
      <c r="AE1455"/>
      <c r="AF1455"/>
      <c r="AG1455"/>
      <c r="AH1455"/>
      <c r="AZ1455" s="2"/>
      <c r="BA1455" s="3"/>
      <c r="BB1455" s="3"/>
      <c r="BC1455" s="3"/>
      <c r="BD1455" s="3"/>
    </row>
    <row r="1456" spans="1:56" x14ac:dyDescent="0.3">
      <c r="A1456"/>
      <c r="J1456"/>
      <c r="AA1456"/>
      <c r="AB1456"/>
      <c r="AC1456"/>
      <c r="AD1456"/>
      <c r="AE1456"/>
      <c r="AF1456"/>
      <c r="AG1456"/>
      <c r="AH1456"/>
      <c r="AZ1456" s="2"/>
      <c r="BA1456" s="3"/>
      <c r="BB1456" s="3"/>
      <c r="BC1456" s="3"/>
      <c r="BD1456" s="3"/>
    </row>
    <row r="1457" spans="1:56" x14ac:dyDescent="0.3">
      <c r="A1457"/>
      <c r="J1457"/>
      <c r="AA1457"/>
      <c r="AB1457"/>
      <c r="AC1457"/>
      <c r="AD1457"/>
      <c r="AE1457"/>
      <c r="AF1457"/>
      <c r="AG1457"/>
      <c r="AH1457"/>
      <c r="AZ1457" s="2"/>
      <c r="BA1457" s="3"/>
      <c r="BB1457" s="3"/>
      <c r="BC1457" s="3"/>
      <c r="BD1457" s="3"/>
    </row>
    <row r="1458" spans="1:56" x14ac:dyDescent="0.3">
      <c r="A1458"/>
      <c r="J1458"/>
      <c r="AA1458"/>
      <c r="AB1458"/>
      <c r="AC1458"/>
      <c r="AD1458"/>
      <c r="AE1458"/>
      <c r="AF1458"/>
      <c r="AG1458"/>
      <c r="AH1458"/>
      <c r="AZ1458" s="2"/>
      <c r="BA1458" s="3"/>
      <c r="BB1458" s="3"/>
      <c r="BC1458" s="3"/>
      <c r="BD1458" s="3"/>
    </row>
    <row r="1459" spans="1:56" x14ac:dyDescent="0.3">
      <c r="A1459"/>
      <c r="J1459"/>
      <c r="AA1459"/>
      <c r="AB1459"/>
      <c r="AC1459"/>
      <c r="AD1459"/>
      <c r="AE1459"/>
      <c r="AF1459"/>
      <c r="AG1459"/>
      <c r="AH1459"/>
      <c r="AZ1459" s="2"/>
      <c r="BA1459" s="3"/>
      <c r="BB1459" s="3"/>
      <c r="BC1459" s="3"/>
      <c r="BD1459" s="3"/>
    </row>
    <row r="1460" spans="1:56" x14ac:dyDescent="0.3">
      <c r="A1460"/>
      <c r="J1460"/>
      <c r="AA1460"/>
      <c r="AB1460"/>
      <c r="AC1460"/>
      <c r="AD1460"/>
      <c r="AE1460"/>
      <c r="AF1460"/>
      <c r="AG1460"/>
      <c r="AH1460"/>
      <c r="AZ1460" s="2"/>
      <c r="BA1460" s="3"/>
      <c r="BB1460" s="3"/>
      <c r="BC1460" s="3"/>
      <c r="BD1460" s="3"/>
    </row>
    <row r="1461" spans="1:56" x14ac:dyDescent="0.3">
      <c r="A1461"/>
      <c r="J1461"/>
      <c r="AA1461"/>
      <c r="AB1461"/>
      <c r="AC1461"/>
      <c r="AD1461"/>
      <c r="AE1461"/>
      <c r="AF1461"/>
      <c r="AG1461"/>
      <c r="AH1461"/>
      <c r="AZ1461" s="2"/>
      <c r="BA1461" s="3"/>
      <c r="BB1461" s="3"/>
      <c r="BC1461" s="3"/>
      <c r="BD1461" s="3"/>
    </row>
    <row r="1462" spans="1:56" x14ac:dyDescent="0.3">
      <c r="A1462"/>
      <c r="J1462"/>
      <c r="AA1462"/>
      <c r="AB1462"/>
      <c r="AC1462"/>
      <c r="AD1462"/>
      <c r="AE1462"/>
      <c r="AF1462"/>
      <c r="AG1462"/>
      <c r="AH1462"/>
      <c r="AZ1462" s="2"/>
      <c r="BA1462" s="3"/>
      <c r="BB1462" s="3"/>
      <c r="BC1462" s="3"/>
      <c r="BD1462" s="3"/>
    </row>
    <row r="1463" spans="1:56" x14ac:dyDescent="0.3">
      <c r="A1463"/>
      <c r="J1463"/>
      <c r="AA1463"/>
      <c r="AB1463"/>
      <c r="AC1463"/>
      <c r="AD1463"/>
      <c r="AE1463"/>
      <c r="AF1463"/>
      <c r="AG1463"/>
      <c r="AH1463"/>
      <c r="AZ1463" s="2"/>
      <c r="BA1463" s="3"/>
      <c r="BB1463" s="3"/>
      <c r="BC1463" s="3"/>
      <c r="BD1463" s="3"/>
    </row>
    <row r="1464" spans="1:56" x14ac:dyDescent="0.3">
      <c r="A1464"/>
      <c r="J1464"/>
      <c r="AA1464"/>
      <c r="AB1464"/>
      <c r="AC1464"/>
      <c r="AD1464"/>
      <c r="AE1464"/>
      <c r="AF1464"/>
      <c r="AG1464"/>
      <c r="AH1464"/>
      <c r="AZ1464" s="2"/>
      <c r="BA1464" s="3"/>
      <c r="BB1464" s="3"/>
      <c r="BC1464" s="3"/>
      <c r="BD1464" s="3"/>
    </row>
    <row r="1465" spans="1:56" x14ac:dyDescent="0.3">
      <c r="A1465"/>
      <c r="J1465"/>
      <c r="AA1465"/>
      <c r="AB1465"/>
      <c r="AC1465"/>
      <c r="AD1465"/>
      <c r="AE1465"/>
      <c r="AF1465"/>
      <c r="AG1465"/>
      <c r="AH1465"/>
      <c r="AZ1465" s="2"/>
      <c r="BA1465" s="3"/>
      <c r="BB1465" s="3"/>
      <c r="BC1465" s="3"/>
      <c r="BD1465" s="3"/>
    </row>
    <row r="1466" spans="1:56" x14ac:dyDescent="0.3">
      <c r="A1466"/>
      <c r="J1466"/>
      <c r="AA1466"/>
      <c r="AB1466"/>
      <c r="AC1466"/>
      <c r="AD1466"/>
      <c r="AE1466"/>
      <c r="AF1466"/>
      <c r="AG1466"/>
      <c r="AH1466"/>
      <c r="AZ1466" s="2"/>
      <c r="BA1466" s="3"/>
      <c r="BB1466" s="3"/>
      <c r="BC1466" s="3"/>
      <c r="BD1466" s="3"/>
    </row>
    <row r="1467" spans="1:56" x14ac:dyDescent="0.3">
      <c r="A1467"/>
      <c r="J1467"/>
      <c r="AA1467"/>
      <c r="AB1467"/>
      <c r="AC1467"/>
      <c r="AD1467"/>
      <c r="AE1467"/>
      <c r="AF1467"/>
      <c r="AG1467"/>
      <c r="AH1467"/>
      <c r="AZ1467" s="2"/>
      <c r="BA1467" s="3"/>
      <c r="BB1467" s="3"/>
      <c r="BC1467" s="3"/>
      <c r="BD1467" s="3"/>
    </row>
    <row r="1468" spans="1:56" x14ac:dyDescent="0.3">
      <c r="A1468"/>
      <c r="J1468"/>
      <c r="AA1468"/>
      <c r="AB1468"/>
      <c r="AC1468"/>
      <c r="AD1468"/>
      <c r="AE1468"/>
      <c r="AF1468"/>
      <c r="AG1468"/>
      <c r="AH1468"/>
      <c r="AZ1468" s="2"/>
      <c r="BA1468" s="3"/>
      <c r="BB1468" s="3"/>
      <c r="BC1468" s="3"/>
      <c r="BD1468" s="3"/>
    </row>
    <row r="1469" spans="1:56" x14ac:dyDescent="0.3">
      <c r="A1469"/>
      <c r="J1469"/>
      <c r="AA1469"/>
      <c r="AB1469"/>
      <c r="AC1469"/>
      <c r="AD1469"/>
      <c r="AE1469"/>
      <c r="AF1469"/>
      <c r="AG1469"/>
      <c r="AH1469"/>
      <c r="AZ1469" s="2"/>
      <c r="BA1469" s="3"/>
      <c r="BB1469" s="3"/>
      <c r="BC1469" s="3"/>
      <c r="BD1469" s="3"/>
    </row>
    <row r="1470" spans="1:56" x14ac:dyDescent="0.3">
      <c r="A1470"/>
      <c r="J1470"/>
      <c r="AA1470"/>
      <c r="AB1470"/>
      <c r="AC1470"/>
      <c r="AD1470"/>
      <c r="AE1470"/>
      <c r="AF1470"/>
      <c r="AG1470"/>
      <c r="AH1470"/>
      <c r="AZ1470" s="2"/>
      <c r="BA1470" s="3"/>
      <c r="BB1470" s="3"/>
      <c r="BC1470" s="3"/>
      <c r="BD1470" s="3"/>
    </row>
    <row r="1471" spans="1:56" x14ac:dyDescent="0.3">
      <c r="A1471"/>
      <c r="J1471"/>
      <c r="AA1471"/>
      <c r="AB1471"/>
      <c r="AC1471"/>
      <c r="AD1471"/>
      <c r="AE1471"/>
      <c r="AF1471"/>
      <c r="AG1471"/>
      <c r="AH1471"/>
      <c r="AZ1471" s="2"/>
      <c r="BA1471" s="3"/>
      <c r="BB1471" s="3"/>
      <c r="BC1471" s="3"/>
      <c r="BD1471" s="3"/>
    </row>
    <row r="1472" spans="1:56" x14ac:dyDescent="0.3">
      <c r="A1472"/>
      <c r="J1472"/>
      <c r="AA1472"/>
      <c r="AB1472"/>
      <c r="AC1472"/>
      <c r="AD1472"/>
      <c r="AE1472"/>
      <c r="AF1472"/>
      <c r="AG1472"/>
      <c r="AH1472"/>
      <c r="AZ1472" s="2"/>
      <c r="BA1472" s="3"/>
      <c r="BB1472" s="3"/>
      <c r="BC1472" s="3"/>
      <c r="BD1472" s="3"/>
    </row>
    <row r="1473" spans="1:56" x14ac:dyDescent="0.3">
      <c r="A1473"/>
      <c r="J1473"/>
      <c r="AA1473"/>
      <c r="AB1473"/>
      <c r="AC1473"/>
      <c r="AD1473"/>
      <c r="AE1473"/>
      <c r="AF1473"/>
      <c r="AG1473"/>
      <c r="AH1473"/>
      <c r="AZ1473" s="2"/>
      <c r="BA1473" s="3"/>
      <c r="BB1473" s="3"/>
      <c r="BC1473" s="3"/>
      <c r="BD1473" s="3"/>
    </row>
    <row r="1474" spans="1:56" x14ac:dyDescent="0.3">
      <c r="A1474"/>
      <c r="J1474"/>
      <c r="AA1474"/>
      <c r="AB1474"/>
      <c r="AC1474"/>
      <c r="AD1474"/>
      <c r="AE1474"/>
      <c r="AF1474"/>
      <c r="AG1474"/>
      <c r="AH1474"/>
      <c r="AZ1474" s="2"/>
      <c r="BA1474" s="3"/>
      <c r="BB1474" s="3"/>
      <c r="BC1474" s="3"/>
      <c r="BD1474" s="3"/>
    </row>
    <row r="1475" spans="1:56" x14ac:dyDescent="0.3">
      <c r="A1475"/>
      <c r="J1475"/>
      <c r="AA1475"/>
      <c r="AB1475"/>
      <c r="AC1475"/>
      <c r="AD1475"/>
      <c r="AE1475"/>
      <c r="AF1475"/>
      <c r="AG1475"/>
      <c r="AH1475"/>
      <c r="AZ1475" s="2"/>
      <c r="BA1475" s="3"/>
      <c r="BB1475" s="3"/>
      <c r="BC1475" s="3"/>
      <c r="BD1475" s="3"/>
    </row>
    <row r="1476" spans="1:56" x14ac:dyDescent="0.3">
      <c r="A1476"/>
      <c r="J1476"/>
      <c r="AA1476"/>
      <c r="AB1476"/>
      <c r="AC1476"/>
      <c r="AD1476"/>
      <c r="AE1476"/>
      <c r="AF1476"/>
      <c r="AG1476"/>
      <c r="AH1476"/>
      <c r="AZ1476" s="2"/>
      <c r="BA1476" s="3"/>
      <c r="BB1476" s="3"/>
      <c r="BC1476" s="3"/>
      <c r="BD1476" s="3"/>
    </row>
    <row r="1477" spans="1:56" x14ac:dyDescent="0.3">
      <c r="A1477"/>
      <c r="J1477"/>
      <c r="AA1477"/>
      <c r="AB1477"/>
      <c r="AC1477"/>
      <c r="AD1477"/>
      <c r="AE1477"/>
      <c r="AF1477"/>
      <c r="AG1477"/>
      <c r="AH1477"/>
      <c r="AZ1477" s="2"/>
      <c r="BA1477" s="3"/>
      <c r="BB1477" s="3"/>
      <c r="BC1477" s="3"/>
      <c r="BD1477" s="3"/>
    </row>
    <row r="1478" spans="1:56" x14ac:dyDescent="0.3">
      <c r="A1478"/>
      <c r="J1478"/>
      <c r="AA1478"/>
      <c r="AB1478"/>
      <c r="AC1478"/>
      <c r="AD1478"/>
      <c r="AE1478"/>
      <c r="AF1478"/>
      <c r="AG1478"/>
      <c r="AH1478"/>
      <c r="AZ1478" s="2"/>
      <c r="BA1478" s="3"/>
      <c r="BB1478" s="3"/>
      <c r="BC1478" s="3"/>
      <c r="BD1478" s="3"/>
    </row>
    <row r="1479" spans="1:56" x14ac:dyDescent="0.3">
      <c r="A1479"/>
      <c r="J1479"/>
      <c r="AA1479"/>
      <c r="AB1479"/>
      <c r="AC1479"/>
      <c r="AD1479"/>
      <c r="AE1479"/>
      <c r="AF1479"/>
      <c r="AG1479"/>
      <c r="AH1479"/>
      <c r="AZ1479" s="2"/>
      <c r="BA1479" s="3"/>
      <c r="BB1479" s="3"/>
      <c r="BC1479" s="3"/>
      <c r="BD1479" s="3"/>
    </row>
    <row r="1480" spans="1:56" x14ac:dyDescent="0.3">
      <c r="A1480"/>
      <c r="J1480"/>
      <c r="AA1480"/>
      <c r="AB1480"/>
      <c r="AC1480"/>
      <c r="AD1480"/>
      <c r="AE1480"/>
      <c r="AF1480"/>
      <c r="AG1480"/>
      <c r="AH1480"/>
      <c r="AZ1480" s="2"/>
      <c r="BA1480" s="3"/>
      <c r="BB1480" s="3"/>
      <c r="BC1480" s="3"/>
      <c r="BD1480" s="3"/>
    </row>
    <row r="1481" spans="1:56" x14ac:dyDescent="0.3">
      <c r="A1481"/>
      <c r="J1481"/>
      <c r="AA1481"/>
      <c r="AB1481"/>
      <c r="AC1481"/>
      <c r="AD1481"/>
      <c r="AE1481"/>
      <c r="AF1481"/>
      <c r="AG1481"/>
      <c r="AH1481"/>
      <c r="AZ1481" s="2"/>
      <c r="BA1481" s="3"/>
      <c r="BB1481" s="3"/>
      <c r="BC1481" s="3"/>
      <c r="BD1481" s="3"/>
    </row>
    <row r="1482" spans="1:56" x14ac:dyDescent="0.3">
      <c r="A1482"/>
      <c r="J1482"/>
      <c r="AA1482"/>
      <c r="AB1482"/>
      <c r="AC1482"/>
      <c r="AD1482"/>
      <c r="AE1482"/>
      <c r="AF1482"/>
      <c r="AG1482"/>
      <c r="AH1482"/>
      <c r="AZ1482" s="2"/>
      <c r="BA1482" s="3"/>
      <c r="BB1482" s="3"/>
      <c r="BC1482" s="3"/>
      <c r="BD1482" s="3"/>
    </row>
    <row r="1483" spans="1:56" x14ac:dyDescent="0.3">
      <c r="A1483"/>
      <c r="J1483"/>
      <c r="AA1483"/>
      <c r="AB1483"/>
      <c r="AC1483"/>
      <c r="AD1483"/>
      <c r="AE1483"/>
      <c r="AF1483"/>
      <c r="AG1483"/>
      <c r="AH1483"/>
      <c r="AZ1483" s="2"/>
      <c r="BA1483" s="3"/>
      <c r="BB1483" s="3"/>
      <c r="BC1483" s="3"/>
      <c r="BD1483" s="3"/>
    </row>
    <row r="1484" spans="1:56" x14ac:dyDescent="0.3">
      <c r="A1484"/>
      <c r="J1484"/>
      <c r="AA1484"/>
      <c r="AB1484"/>
      <c r="AC1484"/>
      <c r="AD1484"/>
      <c r="AE1484"/>
      <c r="AF1484"/>
      <c r="AG1484"/>
      <c r="AH1484"/>
      <c r="AZ1484" s="2"/>
      <c r="BA1484" s="3"/>
      <c r="BB1484" s="3"/>
      <c r="BC1484" s="3"/>
      <c r="BD1484" s="3"/>
    </row>
    <row r="1485" spans="1:56" x14ac:dyDescent="0.3">
      <c r="A1485"/>
      <c r="J1485"/>
      <c r="AA1485"/>
      <c r="AB1485"/>
      <c r="AC1485"/>
      <c r="AD1485"/>
      <c r="AE1485"/>
      <c r="AF1485"/>
      <c r="AG1485"/>
      <c r="AH1485"/>
      <c r="AZ1485" s="2"/>
      <c r="BA1485" s="3"/>
      <c r="BB1485" s="3"/>
      <c r="BC1485" s="3"/>
      <c r="BD1485" s="3"/>
    </row>
    <row r="1486" spans="1:56" x14ac:dyDescent="0.3">
      <c r="A1486"/>
      <c r="J1486"/>
      <c r="AA1486"/>
      <c r="AB1486"/>
      <c r="AC1486"/>
      <c r="AD1486"/>
      <c r="AE1486"/>
      <c r="AF1486"/>
      <c r="AG1486"/>
      <c r="AH1486"/>
      <c r="AZ1486" s="2"/>
      <c r="BA1486" s="3"/>
      <c r="BB1486" s="3"/>
      <c r="BC1486" s="3"/>
      <c r="BD1486" s="3"/>
    </row>
    <row r="1487" spans="1:56" x14ac:dyDescent="0.3">
      <c r="A1487"/>
      <c r="J1487"/>
      <c r="AA1487"/>
      <c r="AB1487"/>
      <c r="AC1487"/>
      <c r="AD1487"/>
      <c r="AE1487"/>
      <c r="AF1487"/>
      <c r="AG1487"/>
      <c r="AH1487"/>
      <c r="AZ1487" s="2"/>
      <c r="BA1487" s="3"/>
      <c r="BB1487" s="3"/>
      <c r="BC1487" s="3"/>
      <c r="BD1487" s="3"/>
    </row>
    <row r="1488" spans="1:56" x14ac:dyDescent="0.3">
      <c r="A1488"/>
      <c r="J1488"/>
      <c r="AA1488"/>
      <c r="AB1488"/>
      <c r="AC1488"/>
      <c r="AD1488"/>
      <c r="AE1488"/>
      <c r="AF1488"/>
      <c r="AG1488"/>
      <c r="AH1488"/>
      <c r="AZ1488" s="2"/>
      <c r="BA1488" s="3"/>
      <c r="BB1488" s="3"/>
      <c r="BC1488" s="3"/>
      <c r="BD1488" s="3"/>
    </row>
    <row r="1489" spans="1:56" x14ac:dyDescent="0.3">
      <c r="A1489"/>
      <c r="J1489"/>
      <c r="AA1489"/>
      <c r="AB1489"/>
      <c r="AC1489"/>
      <c r="AD1489"/>
      <c r="AE1489"/>
      <c r="AF1489"/>
      <c r="AG1489"/>
      <c r="AH1489"/>
      <c r="AZ1489" s="2"/>
      <c r="BA1489" s="3"/>
      <c r="BB1489" s="3"/>
      <c r="BC1489" s="3"/>
      <c r="BD1489" s="3"/>
    </row>
    <row r="1490" spans="1:56" x14ac:dyDescent="0.3">
      <c r="A1490"/>
      <c r="J1490"/>
      <c r="AA1490"/>
      <c r="AB1490"/>
      <c r="AC1490"/>
      <c r="AD1490"/>
      <c r="AE1490"/>
      <c r="AF1490"/>
      <c r="AG1490"/>
      <c r="AH1490"/>
      <c r="AZ1490" s="2"/>
      <c r="BA1490" s="3"/>
      <c r="BB1490" s="3"/>
      <c r="BC1490" s="3"/>
      <c r="BD1490" s="3"/>
    </row>
    <row r="1491" spans="1:56" x14ac:dyDescent="0.3">
      <c r="A1491"/>
      <c r="J1491"/>
      <c r="AA1491"/>
      <c r="AB1491"/>
      <c r="AC1491"/>
      <c r="AD1491"/>
      <c r="AE1491"/>
      <c r="AF1491"/>
      <c r="AG1491"/>
      <c r="AH1491"/>
      <c r="AZ1491" s="2"/>
      <c r="BA1491" s="3"/>
      <c r="BB1491" s="3"/>
      <c r="BC1491" s="3"/>
      <c r="BD1491" s="3"/>
    </row>
    <row r="1492" spans="1:56" x14ac:dyDescent="0.3">
      <c r="A1492"/>
      <c r="J1492"/>
      <c r="AA1492"/>
      <c r="AB1492"/>
      <c r="AC1492"/>
      <c r="AD1492"/>
      <c r="AE1492"/>
      <c r="AF1492"/>
      <c r="AG1492"/>
      <c r="AH1492"/>
      <c r="AZ1492" s="2"/>
      <c r="BA1492" s="3"/>
      <c r="BB1492" s="3"/>
      <c r="BC1492" s="3"/>
      <c r="BD1492" s="3"/>
    </row>
    <row r="1493" spans="1:56" x14ac:dyDescent="0.3">
      <c r="A1493"/>
      <c r="J1493"/>
      <c r="AA1493"/>
      <c r="AB1493"/>
      <c r="AC1493"/>
      <c r="AD1493"/>
      <c r="AE1493"/>
      <c r="AF1493"/>
      <c r="AG1493"/>
      <c r="AH1493"/>
      <c r="AZ1493" s="2"/>
      <c r="BA1493" s="3"/>
      <c r="BB1493" s="3"/>
      <c r="BC1493" s="3"/>
      <c r="BD1493" s="3"/>
    </row>
    <row r="1494" spans="1:56" x14ac:dyDescent="0.3">
      <c r="A1494"/>
      <c r="J1494"/>
      <c r="AA1494"/>
      <c r="AB1494"/>
      <c r="AC1494"/>
      <c r="AD1494"/>
      <c r="AE1494"/>
      <c r="AF1494"/>
      <c r="AG1494"/>
      <c r="AH1494"/>
      <c r="AZ1494" s="2"/>
      <c r="BA1494" s="3"/>
      <c r="BB1494" s="3"/>
      <c r="BC1494" s="3"/>
      <c r="BD1494" s="3"/>
    </row>
    <row r="1495" spans="1:56" x14ac:dyDescent="0.3">
      <c r="A1495"/>
      <c r="J1495"/>
      <c r="AA1495"/>
      <c r="AB1495"/>
      <c r="AC1495"/>
      <c r="AD1495"/>
      <c r="AE1495"/>
      <c r="AF1495"/>
      <c r="AG1495"/>
      <c r="AH1495"/>
      <c r="AZ1495" s="2"/>
      <c r="BA1495" s="3"/>
      <c r="BB1495" s="3"/>
      <c r="BC1495" s="3"/>
      <c r="BD1495" s="3"/>
    </row>
    <row r="1496" spans="1:56" x14ac:dyDescent="0.3">
      <c r="A1496"/>
      <c r="J1496"/>
      <c r="AA1496"/>
      <c r="AB1496"/>
      <c r="AC1496"/>
      <c r="AD1496"/>
      <c r="AE1496"/>
      <c r="AF1496"/>
      <c r="AG1496"/>
      <c r="AH1496"/>
      <c r="AZ1496" s="2"/>
      <c r="BA1496" s="3"/>
      <c r="BB1496" s="3"/>
      <c r="BC1496" s="3"/>
      <c r="BD1496" s="3"/>
    </row>
    <row r="1497" spans="1:56" x14ac:dyDescent="0.3">
      <c r="A1497"/>
      <c r="J1497"/>
      <c r="AA1497"/>
      <c r="AB1497"/>
      <c r="AC1497"/>
      <c r="AD1497"/>
      <c r="AE1497"/>
      <c r="AF1497"/>
      <c r="AG1497"/>
      <c r="AH1497"/>
      <c r="AZ1497" s="2"/>
      <c r="BA1497" s="3"/>
      <c r="BB1497" s="3"/>
      <c r="BC1497" s="3"/>
      <c r="BD1497" s="3"/>
    </row>
    <row r="1498" spans="1:56" x14ac:dyDescent="0.3">
      <c r="A1498"/>
      <c r="J1498"/>
      <c r="AA1498"/>
      <c r="AB1498"/>
      <c r="AC1498"/>
      <c r="AD1498"/>
      <c r="AE1498"/>
      <c r="AF1498"/>
      <c r="AG1498"/>
      <c r="AH1498"/>
      <c r="AZ1498" s="2"/>
      <c r="BA1498" s="3"/>
      <c r="BB1498" s="3"/>
      <c r="BC1498" s="3"/>
      <c r="BD1498" s="3"/>
    </row>
    <row r="1499" spans="1:56" x14ac:dyDescent="0.3">
      <c r="A1499"/>
      <c r="J1499"/>
      <c r="AA1499"/>
      <c r="AB1499"/>
      <c r="AC1499"/>
      <c r="AD1499"/>
      <c r="AE1499"/>
      <c r="AF1499"/>
      <c r="AG1499"/>
      <c r="AH1499"/>
      <c r="AZ1499" s="2"/>
      <c r="BA1499" s="3"/>
      <c r="BB1499" s="3"/>
      <c r="BC1499" s="3"/>
      <c r="BD1499" s="3"/>
    </row>
    <row r="1500" spans="1:56" x14ac:dyDescent="0.3">
      <c r="A1500"/>
      <c r="J1500"/>
      <c r="AA1500"/>
      <c r="AB1500"/>
      <c r="AC1500"/>
      <c r="AD1500"/>
      <c r="AE1500"/>
      <c r="AF1500"/>
      <c r="AG1500"/>
      <c r="AH1500"/>
      <c r="AZ1500" s="2"/>
      <c r="BA1500" s="3"/>
      <c r="BB1500" s="3"/>
      <c r="BC1500" s="3"/>
      <c r="BD1500" s="3"/>
    </row>
    <row r="1501" spans="1:56" x14ac:dyDescent="0.3">
      <c r="A1501"/>
      <c r="J1501"/>
      <c r="AA1501"/>
      <c r="AB1501"/>
      <c r="AC1501"/>
      <c r="AD1501"/>
      <c r="AE1501"/>
      <c r="AF1501"/>
      <c r="AG1501"/>
      <c r="AH1501"/>
      <c r="AZ1501" s="2"/>
      <c r="BA1501" s="3"/>
      <c r="BB1501" s="3"/>
      <c r="BC1501" s="3"/>
      <c r="BD1501" s="3"/>
    </row>
    <row r="1502" spans="1:56" x14ac:dyDescent="0.3">
      <c r="A1502"/>
      <c r="J1502"/>
      <c r="AA1502"/>
      <c r="AB1502"/>
      <c r="AC1502"/>
      <c r="AD1502"/>
      <c r="AE1502"/>
      <c r="AF1502"/>
      <c r="AG1502"/>
      <c r="AH1502"/>
      <c r="AZ1502" s="2"/>
      <c r="BA1502" s="3"/>
      <c r="BB1502" s="3"/>
      <c r="BC1502" s="3"/>
      <c r="BD1502" s="3"/>
    </row>
    <row r="1503" spans="1:56" x14ac:dyDescent="0.3">
      <c r="A1503"/>
      <c r="J1503"/>
      <c r="AA1503"/>
      <c r="AB1503"/>
      <c r="AC1503"/>
      <c r="AD1503"/>
      <c r="AE1503"/>
      <c r="AF1503"/>
      <c r="AG1503"/>
      <c r="AH1503"/>
      <c r="AZ1503" s="2"/>
      <c r="BA1503" s="3"/>
      <c r="BB1503" s="3"/>
      <c r="BC1503" s="3"/>
      <c r="BD1503" s="3"/>
    </row>
    <row r="1504" spans="1:56" x14ac:dyDescent="0.3">
      <c r="A1504"/>
      <c r="J1504"/>
      <c r="AA1504"/>
      <c r="AB1504"/>
      <c r="AC1504"/>
      <c r="AD1504"/>
      <c r="AE1504"/>
      <c r="AF1504"/>
      <c r="AG1504"/>
      <c r="AH1504"/>
      <c r="AZ1504" s="2"/>
      <c r="BA1504" s="3"/>
      <c r="BB1504" s="3"/>
      <c r="BC1504" s="3"/>
      <c r="BD1504" s="3"/>
    </row>
    <row r="1505" spans="1:56" x14ac:dyDescent="0.3">
      <c r="A1505"/>
      <c r="J1505"/>
      <c r="AA1505"/>
      <c r="AB1505"/>
      <c r="AC1505"/>
      <c r="AD1505"/>
      <c r="AE1505"/>
      <c r="AF1505"/>
      <c r="AG1505"/>
      <c r="AH1505"/>
      <c r="AZ1505" s="2"/>
      <c r="BA1505" s="3"/>
      <c r="BB1505" s="3"/>
      <c r="BC1505" s="3"/>
      <c r="BD1505" s="3"/>
    </row>
    <row r="1506" spans="1:56" x14ac:dyDescent="0.3">
      <c r="A1506"/>
      <c r="J1506"/>
      <c r="AA1506"/>
      <c r="AB1506"/>
      <c r="AC1506"/>
      <c r="AD1506"/>
      <c r="AE1506"/>
      <c r="AF1506"/>
      <c r="AG1506"/>
      <c r="AH1506"/>
      <c r="AZ1506" s="2"/>
      <c r="BA1506" s="3"/>
      <c r="BB1506" s="3"/>
      <c r="BC1506" s="3"/>
      <c r="BD1506" s="3"/>
    </row>
    <row r="1507" spans="1:56" x14ac:dyDescent="0.3">
      <c r="A1507"/>
      <c r="J1507"/>
      <c r="AA1507"/>
      <c r="AB1507"/>
      <c r="AC1507"/>
      <c r="AD1507"/>
      <c r="AE1507"/>
      <c r="AF1507"/>
      <c r="AG1507"/>
      <c r="AH1507"/>
      <c r="AZ1507" s="2"/>
      <c r="BA1507" s="3"/>
      <c r="BB1507" s="3"/>
      <c r="BC1507" s="3"/>
      <c r="BD1507" s="3"/>
    </row>
    <row r="1508" spans="1:56" x14ac:dyDescent="0.3">
      <c r="A1508"/>
      <c r="J1508"/>
      <c r="AA1508"/>
      <c r="AB1508"/>
      <c r="AC1508"/>
      <c r="AD1508"/>
      <c r="AE1508"/>
      <c r="AF1508"/>
      <c r="AG1508"/>
      <c r="AH1508"/>
      <c r="AZ1508" s="2"/>
      <c r="BA1508" s="3"/>
      <c r="BB1508" s="3"/>
      <c r="BC1508" s="3"/>
      <c r="BD1508" s="3"/>
    </row>
    <row r="1509" spans="1:56" x14ac:dyDescent="0.3">
      <c r="A1509"/>
      <c r="J1509"/>
      <c r="AA1509"/>
      <c r="AB1509"/>
      <c r="AC1509"/>
      <c r="AD1509"/>
      <c r="AE1509"/>
      <c r="AF1509"/>
      <c r="AG1509"/>
      <c r="AH1509"/>
      <c r="AZ1509" s="2"/>
      <c r="BA1509" s="3"/>
      <c r="BB1509" s="3"/>
      <c r="BC1509" s="3"/>
      <c r="BD1509" s="3"/>
    </row>
    <row r="1510" spans="1:56" x14ac:dyDescent="0.3">
      <c r="A1510"/>
      <c r="J1510"/>
      <c r="AA1510"/>
      <c r="AB1510"/>
      <c r="AC1510"/>
      <c r="AD1510"/>
      <c r="AE1510"/>
      <c r="AF1510"/>
      <c r="AG1510"/>
      <c r="AH1510"/>
      <c r="AZ1510" s="2"/>
      <c r="BA1510" s="3"/>
      <c r="BB1510" s="3"/>
      <c r="BC1510" s="3"/>
      <c r="BD1510" s="3"/>
    </row>
    <row r="1511" spans="1:56" x14ac:dyDescent="0.3">
      <c r="A1511"/>
      <c r="J1511"/>
      <c r="AA1511"/>
      <c r="AB1511"/>
      <c r="AC1511"/>
      <c r="AD1511"/>
      <c r="AE1511"/>
      <c r="AF1511"/>
      <c r="AG1511"/>
      <c r="AH1511"/>
      <c r="AZ1511" s="2"/>
      <c r="BA1511" s="3"/>
      <c r="BB1511" s="3"/>
      <c r="BC1511" s="3"/>
      <c r="BD1511" s="3"/>
    </row>
    <row r="1512" spans="1:56" x14ac:dyDescent="0.3">
      <c r="A1512"/>
      <c r="J1512"/>
      <c r="AA1512"/>
      <c r="AB1512"/>
      <c r="AC1512"/>
      <c r="AD1512"/>
      <c r="AE1512"/>
      <c r="AF1512"/>
      <c r="AG1512"/>
      <c r="AH1512"/>
      <c r="AZ1512" s="2"/>
      <c r="BA1512" s="3"/>
      <c r="BB1512" s="3"/>
      <c r="BC1512" s="3"/>
      <c r="BD1512" s="3"/>
    </row>
    <row r="1513" spans="1:56" x14ac:dyDescent="0.3">
      <c r="A1513"/>
      <c r="J1513"/>
      <c r="AA1513"/>
      <c r="AB1513"/>
      <c r="AC1513"/>
      <c r="AD1513"/>
      <c r="AE1513"/>
      <c r="AF1513"/>
      <c r="AG1513"/>
      <c r="AH1513"/>
      <c r="AZ1513" s="2"/>
      <c r="BA1513" s="3"/>
      <c r="BB1513" s="3"/>
      <c r="BC1513" s="3"/>
      <c r="BD1513" s="3"/>
    </row>
    <row r="1514" spans="1:56" x14ac:dyDescent="0.3">
      <c r="A1514"/>
      <c r="J1514"/>
      <c r="AA1514"/>
      <c r="AB1514"/>
      <c r="AC1514"/>
      <c r="AD1514"/>
      <c r="AE1514"/>
      <c r="AF1514"/>
      <c r="AG1514"/>
      <c r="AH1514"/>
      <c r="AZ1514" s="2"/>
      <c r="BA1514" s="3"/>
      <c r="BB1514" s="3"/>
      <c r="BC1514" s="3"/>
      <c r="BD1514" s="3"/>
    </row>
    <row r="1515" spans="1:56" x14ac:dyDescent="0.3">
      <c r="A1515"/>
      <c r="J1515"/>
      <c r="AA1515"/>
      <c r="AB1515"/>
      <c r="AC1515"/>
      <c r="AD1515"/>
      <c r="AE1515"/>
      <c r="AF1515"/>
      <c r="AG1515"/>
      <c r="AH1515"/>
      <c r="AZ1515" s="2"/>
      <c r="BA1515" s="3"/>
      <c r="BB1515" s="3"/>
      <c r="BC1515" s="3"/>
      <c r="BD1515" s="3"/>
    </row>
    <row r="1516" spans="1:56" x14ac:dyDescent="0.3">
      <c r="A1516"/>
      <c r="J1516"/>
      <c r="AA1516"/>
      <c r="AB1516"/>
      <c r="AC1516"/>
      <c r="AD1516"/>
      <c r="AE1516"/>
      <c r="AF1516"/>
      <c r="AG1516"/>
      <c r="AH1516"/>
      <c r="AZ1516" s="2"/>
      <c r="BA1516" s="3"/>
      <c r="BB1516" s="3"/>
      <c r="BC1516" s="3"/>
      <c r="BD1516" s="3"/>
    </row>
    <row r="1517" spans="1:56" x14ac:dyDescent="0.3">
      <c r="A1517"/>
      <c r="J1517"/>
      <c r="AA1517"/>
      <c r="AB1517"/>
      <c r="AC1517"/>
      <c r="AD1517"/>
      <c r="AE1517"/>
      <c r="AF1517"/>
      <c r="AG1517"/>
      <c r="AH1517"/>
      <c r="AZ1517" s="2"/>
      <c r="BA1517" s="3"/>
      <c r="BB1517" s="3"/>
      <c r="BC1517" s="3"/>
      <c r="BD1517" s="3"/>
    </row>
    <row r="1518" spans="1:56" x14ac:dyDescent="0.3">
      <c r="A1518"/>
      <c r="J1518"/>
      <c r="AA1518"/>
      <c r="AB1518"/>
      <c r="AC1518"/>
      <c r="AD1518"/>
      <c r="AE1518"/>
      <c r="AF1518"/>
      <c r="AG1518"/>
      <c r="AH1518"/>
      <c r="AZ1518" s="2"/>
      <c r="BA1518" s="3"/>
      <c r="BB1518" s="3"/>
      <c r="BC1518" s="3"/>
      <c r="BD1518" s="3"/>
    </row>
    <row r="1519" spans="1:56" x14ac:dyDescent="0.3">
      <c r="A1519"/>
      <c r="J1519"/>
      <c r="AA1519"/>
      <c r="AB1519"/>
      <c r="AC1519"/>
      <c r="AD1519"/>
      <c r="AE1519"/>
      <c r="AF1519"/>
      <c r="AG1519"/>
      <c r="AH1519"/>
      <c r="AZ1519" s="2"/>
      <c r="BA1519" s="3"/>
      <c r="BB1519" s="3"/>
      <c r="BC1519" s="3"/>
      <c r="BD1519" s="3"/>
    </row>
    <row r="1520" spans="1:56" x14ac:dyDescent="0.3">
      <c r="A1520"/>
      <c r="J1520"/>
      <c r="AA1520"/>
      <c r="AB1520"/>
      <c r="AC1520"/>
      <c r="AD1520"/>
      <c r="AE1520"/>
      <c r="AF1520"/>
      <c r="AG1520"/>
      <c r="AH1520"/>
      <c r="AZ1520" s="2"/>
      <c r="BA1520" s="3"/>
      <c r="BB1520" s="3"/>
      <c r="BC1520" s="3"/>
      <c r="BD1520" s="3"/>
    </row>
    <row r="1521" spans="1:56" x14ac:dyDescent="0.3">
      <c r="A1521"/>
      <c r="J1521"/>
      <c r="AA1521"/>
      <c r="AB1521"/>
      <c r="AC1521"/>
      <c r="AD1521"/>
      <c r="AE1521"/>
      <c r="AF1521"/>
      <c r="AG1521"/>
      <c r="AH1521"/>
      <c r="AZ1521" s="2"/>
      <c r="BA1521" s="3"/>
      <c r="BB1521" s="3"/>
      <c r="BC1521" s="3"/>
      <c r="BD1521" s="3"/>
    </row>
    <row r="1522" spans="1:56" x14ac:dyDescent="0.3">
      <c r="A1522"/>
      <c r="J1522"/>
      <c r="AA1522"/>
      <c r="AB1522"/>
      <c r="AC1522"/>
      <c r="AD1522"/>
      <c r="AE1522"/>
      <c r="AF1522"/>
      <c r="AG1522"/>
      <c r="AH1522"/>
      <c r="AZ1522" s="2"/>
      <c r="BA1522" s="3"/>
      <c r="BB1522" s="3"/>
      <c r="BC1522" s="3"/>
      <c r="BD1522" s="3"/>
    </row>
    <row r="1523" spans="1:56" x14ac:dyDescent="0.3">
      <c r="A1523"/>
      <c r="J1523"/>
      <c r="AA1523"/>
      <c r="AB1523"/>
      <c r="AC1523"/>
      <c r="AD1523"/>
      <c r="AE1523"/>
      <c r="AF1523"/>
      <c r="AG1523"/>
      <c r="AH1523"/>
      <c r="AZ1523" s="2"/>
      <c r="BA1523" s="3"/>
      <c r="BB1523" s="3"/>
      <c r="BC1523" s="3"/>
      <c r="BD1523" s="3"/>
    </row>
    <row r="1524" spans="1:56" x14ac:dyDescent="0.3">
      <c r="A1524"/>
      <c r="J1524"/>
      <c r="AA1524"/>
      <c r="AB1524"/>
      <c r="AC1524"/>
      <c r="AD1524"/>
      <c r="AE1524"/>
      <c r="AF1524"/>
      <c r="AG1524"/>
      <c r="AH1524"/>
      <c r="AZ1524" s="2"/>
      <c r="BA1524" s="3"/>
      <c r="BB1524" s="3"/>
      <c r="BC1524" s="3"/>
      <c r="BD1524" s="3"/>
    </row>
    <row r="1525" spans="1:56" x14ac:dyDescent="0.3">
      <c r="A1525"/>
      <c r="J1525"/>
      <c r="AA1525"/>
      <c r="AB1525"/>
      <c r="AC1525"/>
      <c r="AD1525"/>
      <c r="AE1525"/>
      <c r="AF1525"/>
      <c r="AG1525"/>
      <c r="AH1525"/>
      <c r="AZ1525" s="2"/>
      <c r="BA1525" s="3"/>
      <c r="BB1525" s="3"/>
      <c r="BC1525" s="3"/>
      <c r="BD1525" s="3"/>
    </row>
    <row r="1526" spans="1:56" x14ac:dyDescent="0.3">
      <c r="A1526"/>
      <c r="J1526"/>
      <c r="AA1526"/>
      <c r="AB1526"/>
      <c r="AC1526"/>
      <c r="AD1526"/>
      <c r="AE1526"/>
      <c r="AF1526"/>
      <c r="AG1526"/>
      <c r="AH1526"/>
      <c r="AZ1526" s="2"/>
      <c r="BA1526" s="3"/>
      <c r="BB1526" s="3"/>
      <c r="BC1526" s="3"/>
      <c r="BD1526" s="3"/>
    </row>
    <row r="1527" spans="1:56" x14ac:dyDescent="0.3">
      <c r="A1527"/>
      <c r="J1527"/>
      <c r="AA1527"/>
      <c r="AB1527"/>
      <c r="AC1527"/>
      <c r="AD1527"/>
      <c r="AE1527"/>
      <c r="AF1527"/>
      <c r="AG1527"/>
      <c r="AH1527"/>
      <c r="AZ1527" s="2"/>
      <c r="BA1527" s="3"/>
      <c r="BB1527" s="3"/>
      <c r="BC1527" s="3"/>
      <c r="BD1527" s="3"/>
    </row>
    <row r="1528" spans="1:56" x14ac:dyDescent="0.3">
      <c r="A1528"/>
      <c r="J1528"/>
      <c r="AA1528"/>
      <c r="AB1528"/>
      <c r="AC1528"/>
      <c r="AD1528"/>
      <c r="AE1528"/>
      <c r="AF1528"/>
      <c r="AG1528"/>
      <c r="AH1528"/>
      <c r="AZ1528" s="2"/>
      <c r="BA1528" s="3"/>
      <c r="BB1528" s="3"/>
      <c r="BC1528" s="3"/>
      <c r="BD1528" s="3"/>
    </row>
    <row r="1529" spans="1:56" x14ac:dyDescent="0.3">
      <c r="A1529"/>
      <c r="J1529"/>
      <c r="AA1529"/>
      <c r="AB1529"/>
      <c r="AC1529"/>
      <c r="AD1529"/>
      <c r="AE1529"/>
      <c r="AF1529"/>
      <c r="AG1529"/>
      <c r="AH1529"/>
      <c r="AZ1529" s="2"/>
      <c r="BA1529" s="3"/>
      <c r="BB1529" s="3"/>
      <c r="BC1529" s="3"/>
      <c r="BD1529" s="3"/>
    </row>
    <row r="1530" spans="1:56" x14ac:dyDescent="0.3">
      <c r="A1530"/>
      <c r="J1530"/>
      <c r="AA1530"/>
      <c r="AB1530"/>
      <c r="AC1530"/>
      <c r="AD1530"/>
      <c r="AE1530"/>
      <c r="AF1530"/>
      <c r="AG1530"/>
      <c r="AH1530"/>
      <c r="AZ1530" s="2"/>
      <c r="BA1530" s="3"/>
      <c r="BB1530" s="3"/>
      <c r="BC1530" s="3"/>
      <c r="BD1530" s="3"/>
    </row>
    <row r="1531" spans="1:56" x14ac:dyDescent="0.3">
      <c r="A1531"/>
      <c r="J1531"/>
      <c r="AA1531"/>
      <c r="AB1531"/>
      <c r="AC1531"/>
      <c r="AD1531"/>
      <c r="AE1531"/>
      <c r="AF1531"/>
      <c r="AG1531"/>
      <c r="AH1531"/>
      <c r="AZ1531" s="2"/>
      <c r="BA1531" s="3"/>
      <c r="BB1531" s="3"/>
      <c r="BC1531" s="3"/>
      <c r="BD1531" s="3"/>
    </row>
    <row r="1532" spans="1:56" x14ac:dyDescent="0.3">
      <c r="A1532"/>
      <c r="J1532"/>
      <c r="AA1532"/>
      <c r="AB1532"/>
      <c r="AC1532"/>
      <c r="AD1532"/>
      <c r="AE1532"/>
      <c r="AF1532"/>
      <c r="AG1532"/>
      <c r="AH1532"/>
      <c r="AZ1532" s="2"/>
      <c r="BA1532" s="3"/>
      <c r="BB1532" s="3"/>
      <c r="BC1532" s="3"/>
      <c r="BD1532" s="3"/>
    </row>
    <row r="1533" spans="1:56" x14ac:dyDescent="0.3">
      <c r="A1533"/>
      <c r="J1533"/>
      <c r="AA1533"/>
      <c r="AB1533"/>
      <c r="AC1533"/>
      <c r="AD1533"/>
      <c r="AE1533"/>
      <c r="AF1533"/>
      <c r="AG1533"/>
      <c r="AH1533"/>
      <c r="AZ1533" s="2"/>
      <c r="BA1533" s="3"/>
      <c r="BB1533" s="3"/>
      <c r="BC1533" s="3"/>
      <c r="BD1533" s="3"/>
    </row>
    <row r="1534" spans="1:56" x14ac:dyDescent="0.3">
      <c r="A1534"/>
      <c r="J1534"/>
      <c r="AA1534"/>
      <c r="AB1534"/>
      <c r="AC1534"/>
      <c r="AD1534"/>
      <c r="AE1534"/>
      <c r="AF1534"/>
      <c r="AG1534"/>
      <c r="AH1534"/>
      <c r="AZ1534" s="2"/>
      <c r="BA1534" s="3"/>
      <c r="BB1534" s="3"/>
      <c r="BC1534" s="3"/>
      <c r="BD1534" s="3"/>
    </row>
    <row r="1535" spans="1:56" x14ac:dyDescent="0.3">
      <c r="A1535"/>
      <c r="J1535"/>
      <c r="AA1535"/>
      <c r="AB1535"/>
      <c r="AC1535"/>
      <c r="AD1535"/>
      <c r="AE1535"/>
      <c r="AF1535"/>
      <c r="AG1535"/>
      <c r="AH1535"/>
      <c r="AZ1535" s="2"/>
      <c r="BA1535" s="3"/>
      <c r="BB1535" s="3"/>
      <c r="BC1535" s="3"/>
      <c r="BD1535" s="3"/>
    </row>
    <row r="1536" spans="1:56" x14ac:dyDescent="0.3">
      <c r="A1536"/>
      <c r="J1536"/>
      <c r="AA1536"/>
      <c r="AB1536"/>
      <c r="AC1536"/>
      <c r="AD1536"/>
      <c r="AE1536"/>
      <c r="AF1536"/>
      <c r="AG1536"/>
      <c r="AH1536"/>
      <c r="AZ1536" s="2"/>
      <c r="BA1536" s="3"/>
      <c r="BB1536" s="3"/>
      <c r="BC1536" s="3"/>
      <c r="BD1536" s="3"/>
    </row>
    <row r="1537" spans="1:56" x14ac:dyDescent="0.3">
      <c r="A1537"/>
      <c r="J1537"/>
      <c r="AA1537"/>
      <c r="AB1537"/>
      <c r="AC1537"/>
      <c r="AD1537"/>
      <c r="AE1537"/>
      <c r="AF1537"/>
      <c r="AG1537"/>
      <c r="AH1537"/>
      <c r="AZ1537" s="2"/>
      <c r="BA1537" s="3"/>
      <c r="BB1537" s="3"/>
      <c r="BC1537" s="3"/>
      <c r="BD1537" s="3"/>
    </row>
    <row r="1538" spans="1:56" x14ac:dyDescent="0.3">
      <c r="A1538"/>
      <c r="J1538"/>
      <c r="AA1538"/>
      <c r="AB1538"/>
      <c r="AC1538"/>
      <c r="AD1538"/>
      <c r="AE1538"/>
      <c r="AF1538"/>
      <c r="AG1538"/>
      <c r="AH1538"/>
      <c r="AZ1538" s="2"/>
      <c r="BA1538" s="3"/>
      <c r="BB1538" s="3"/>
      <c r="BC1538" s="3"/>
      <c r="BD1538" s="3"/>
    </row>
    <row r="1539" spans="1:56" x14ac:dyDescent="0.3">
      <c r="A1539"/>
      <c r="J1539"/>
      <c r="AA1539"/>
      <c r="AB1539"/>
      <c r="AC1539"/>
      <c r="AD1539"/>
      <c r="AE1539"/>
      <c r="AF1539"/>
      <c r="AG1539"/>
      <c r="AH1539"/>
      <c r="AZ1539" s="2"/>
      <c r="BA1539" s="3"/>
      <c r="BB1539" s="3"/>
      <c r="BC1539" s="3"/>
      <c r="BD1539" s="3"/>
    </row>
    <row r="1540" spans="1:56" x14ac:dyDescent="0.3">
      <c r="A1540"/>
      <c r="J1540"/>
      <c r="AA1540"/>
      <c r="AB1540"/>
      <c r="AC1540"/>
      <c r="AD1540"/>
      <c r="AE1540"/>
      <c r="AF1540"/>
      <c r="AG1540"/>
      <c r="AH1540"/>
      <c r="AZ1540" s="2"/>
      <c r="BA1540" s="3"/>
      <c r="BB1540" s="3"/>
      <c r="BC1540" s="3"/>
      <c r="BD1540" s="3"/>
    </row>
    <row r="1541" spans="1:56" x14ac:dyDescent="0.3">
      <c r="A1541"/>
      <c r="J1541"/>
      <c r="AA1541"/>
      <c r="AB1541"/>
      <c r="AC1541"/>
      <c r="AD1541"/>
      <c r="AE1541"/>
      <c r="AF1541"/>
      <c r="AG1541"/>
      <c r="AH1541"/>
      <c r="AZ1541" s="2"/>
      <c r="BA1541" s="3"/>
      <c r="BB1541" s="3"/>
      <c r="BC1541" s="3"/>
      <c r="BD1541" s="3"/>
    </row>
    <row r="1542" spans="1:56" x14ac:dyDescent="0.3">
      <c r="A1542"/>
      <c r="J1542"/>
      <c r="AA1542"/>
      <c r="AB1542"/>
      <c r="AC1542"/>
      <c r="AD1542"/>
      <c r="AE1542"/>
      <c r="AF1542"/>
      <c r="AG1542"/>
      <c r="AH1542"/>
      <c r="AZ1542" s="2"/>
      <c r="BA1542" s="3"/>
      <c r="BB1542" s="3"/>
      <c r="BC1542" s="3"/>
      <c r="BD1542" s="3"/>
    </row>
    <row r="1543" spans="1:56" x14ac:dyDescent="0.3">
      <c r="A1543"/>
      <c r="J1543"/>
      <c r="AA1543"/>
      <c r="AB1543"/>
      <c r="AC1543"/>
      <c r="AD1543"/>
      <c r="AE1543"/>
      <c r="AF1543"/>
      <c r="AG1543"/>
      <c r="AH1543"/>
      <c r="AZ1543" s="2"/>
      <c r="BA1543" s="3"/>
      <c r="BB1543" s="3"/>
      <c r="BC1543" s="3"/>
      <c r="BD1543" s="3"/>
    </row>
    <row r="1544" spans="1:56" x14ac:dyDescent="0.3">
      <c r="A1544"/>
      <c r="J1544"/>
      <c r="AA1544"/>
      <c r="AB1544"/>
      <c r="AC1544"/>
      <c r="AD1544"/>
      <c r="AE1544"/>
      <c r="AF1544"/>
      <c r="AG1544"/>
      <c r="AH1544"/>
      <c r="AZ1544" s="2"/>
      <c r="BA1544" s="3"/>
      <c r="BB1544" s="3"/>
      <c r="BC1544" s="3"/>
      <c r="BD1544" s="3"/>
    </row>
    <row r="1545" spans="1:56" x14ac:dyDescent="0.3">
      <c r="A1545"/>
      <c r="J1545"/>
      <c r="AA1545"/>
      <c r="AB1545"/>
      <c r="AC1545"/>
      <c r="AD1545"/>
      <c r="AE1545"/>
      <c r="AF1545"/>
      <c r="AG1545"/>
      <c r="AH1545"/>
      <c r="AZ1545" s="2"/>
      <c r="BA1545" s="3"/>
      <c r="BB1545" s="3"/>
      <c r="BC1545" s="3"/>
      <c r="BD1545" s="3"/>
    </row>
    <row r="1546" spans="1:56" x14ac:dyDescent="0.3">
      <c r="A1546"/>
      <c r="J1546"/>
      <c r="AA1546"/>
      <c r="AB1546"/>
      <c r="AC1546"/>
      <c r="AD1546"/>
      <c r="AE1546"/>
      <c r="AF1546"/>
      <c r="AG1546"/>
      <c r="AH1546"/>
      <c r="AZ1546" s="2"/>
      <c r="BA1546" s="3"/>
      <c r="BB1546" s="3"/>
      <c r="BC1546" s="3"/>
      <c r="BD1546" s="3"/>
    </row>
    <row r="1547" spans="1:56" x14ac:dyDescent="0.3">
      <c r="A1547"/>
      <c r="J1547"/>
      <c r="AA1547"/>
      <c r="AB1547"/>
      <c r="AC1547"/>
      <c r="AD1547"/>
      <c r="AE1547"/>
      <c r="AF1547"/>
      <c r="AG1547"/>
      <c r="AH1547"/>
      <c r="AZ1547" s="2"/>
      <c r="BA1547" s="3"/>
      <c r="BB1547" s="3"/>
      <c r="BC1547" s="3"/>
      <c r="BD1547" s="3"/>
    </row>
    <row r="1548" spans="1:56" x14ac:dyDescent="0.3">
      <c r="A1548"/>
      <c r="J1548"/>
      <c r="AA1548"/>
      <c r="AB1548"/>
      <c r="AC1548"/>
      <c r="AD1548"/>
      <c r="AE1548"/>
      <c r="AF1548"/>
      <c r="AG1548"/>
      <c r="AH1548"/>
      <c r="AZ1548" s="2"/>
      <c r="BA1548" s="3"/>
      <c r="BB1548" s="3"/>
      <c r="BC1548" s="3"/>
      <c r="BD1548" s="3"/>
    </row>
    <row r="1549" spans="1:56" x14ac:dyDescent="0.3">
      <c r="A1549"/>
      <c r="J1549"/>
      <c r="AA1549"/>
      <c r="AB1549"/>
      <c r="AC1549"/>
      <c r="AD1549"/>
      <c r="AE1549"/>
      <c r="AF1549"/>
      <c r="AG1549"/>
      <c r="AH1549"/>
      <c r="AZ1549" s="2"/>
      <c r="BA1549" s="3"/>
      <c r="BB1549" s="3"/>
      <c r="BC1549" s="3"/>
      <c r="BD1549" s="3"/>
    </row>
    <row r="1550" spans="1:56" x14ac:dyDescent="0.3">
      <c r="A1550"/>
      <c r="J1550"/>
      <c r="AA1550"/>
      <c r="AB1550"/>
      <c r="AC1550"/>
      <c r="AD1550"/>
      <c r="AE1550"/>
      <c r="AF1550"/>
      <c r="AG1550"/>
      <c r="AH1550"/>
      <c r="AZ1550" s="2"/>
      <c r="BA1550" s="3"/>
      <c r="BB1550" s="3"/>
      <c r="BC1550" s="3"/>
      <c r="BD1550" s="3"/>
    </row>
    <row r="1551" spans="1:56" x14ac:dyDescent="0.3">
      <c r="A1551"/>
      <c r="J1551"/>
      <c r="AA1551"/>
      <c r="AB1551"/>
      <c r="AC1551"/>
      <c r="AD1551"/>
      <c r="AE1551"/>
      <c r="AF1551"/>
      <c r="AG1551"/>
      <c r="AH1551"/>
      <c r="AZ1551" s="2"/>
      <c r="BA1551" s="3"/>
      <c r="BB1551" s="3"/>
      <c r="BC1551" s="3"/>
      <c r="BD1551" s="3"/>
    </row>
    <row r="1552" spans="1:56" x14ac:dyDescent="0.3">
      <c r="A1552"/>
      <c r="J1552"/>
      <c r="AA1552"/>
      <c r="AB1552"/>
      <c r="AC1552"/>
      <c r="AD1552"/>
      <c r="AE1552"/>
      <c r="AF1552"/>
      <c r="AG1552"/>
      <c r="AH1552"/>
      <c r="AZ1552" s="2"/>
      <c r="BA1552" s="3"/>
      <c r="BB1552" s="3"/>
      <c r="BC1552" s="3"/>
      <c r="BD1552" s="3"/>
    </row>
    <row r="1553" spans="1:56" x14ac:dyDescent="0.3">
      <c r="A1553"/>
      <c r="J1553"/>
      <c r="AA1553"/>
      <c r="AB1553"/>
      <c r="AC1553"/>
      <c r="AD1553"/>
      <c r="AE1553"/>
      <c r="AF1553"/>
      <c r="AG1553"/>
      <c r="AH1553"/>
      <c r="AZ1553" s="2"/>
      <c r="BA1553" s="3"/>
      <c r="BB1553" s="3"/>
      <c r="BC1553" s="3"/>
      <c r="BD1553" s="3"/>
    </row>
    <row r="1554" spans="1:56" x14ac:dyDescent="0.3">
      <c r="A1554"/>
      <c r="J1554"/>
      <c r="AA1554"/>
      <c r="AB1554"/>
      <c r="AC1554"/>
      <c r="AD1554"/>
      <c r="AE1554"/>
      <c r="AF1554"/>
      <c r="AG1554"/>
      <c r="AH1554"/>
      <c r="AZ1554" s="2"/>
      <c r="BA1554" s="3"/>
      <c r="BB1554" s="3"/>
      <c r="BC1554" s="3"/>
      <c r="BD1554" s="3"/>
    </row>
    <row r="1555" spans="1:56" x14ac:dyDescent="0.3">
      <c r="A1555"/>
      <c r="J1555"/>
      <c r="AA1555"/>
      <c r="AB1555"/>
      <c r="AC1555"/>
      <c r="AD1555"/>
      <c r="AE1555"/>
      <c r="AF1555"/>
      <c r="AG1555"/>
      <c r="AH1555"/>
      <c r="AZ1555" s="2"/>
      <c r="BA1555" s="3"/>
      <c r="BB1555" s="3"/>
      <c r="BC1555" s="3"/>
      <c r="BD1555" s="3"/>
    </row>
    <row r="1556" spans="1:56" x14ac:dyDescent="0.3">
      <c r="A1556"/>
      <c r="J1556"/>
      <c r="AA1556"/>
      <c r="AB1556"/>
      <c r="AC1556"/>
      <c r="AD1556"/>
      <c r="AE1556"/>
      <c r="AF1556"/>
      <c r="AG1556"/>
      <c r="AH1556"/>
      <c r="AZ1556" s="2"/>
      <c r="BA1556" s="3"/>
      <c r="BB1556" s="3"/>
      <c r="BC1556" s="3"/>
      <c r="BD1556" s="3"/>
    </row>
    <row r="1557" spans="1:56" x14ac:dyDescent="0.3">
      <c r="A1557"/>
      <c r="J1557"/>
      <c r="AA1557"/>
      <c r="AB1557"/>
      <c r="AC1557"/>
      <c r="AD1557"/>
      <c r="AE1557"/>
      <c r="AF1557"/>
      <c r="AG1557"/>
      <c r="AH1557"/>
      <c r="AZ1557" s="2"/>
      <c r="BA1557" s="3"/>
      <c r="BB1557" s="3"/>
      <c r="BC1557" s="3"/>
      <c r="BD1557" s="3"/>
    </row>
    <row r="1558" spans="1:56" x14ac:dyDescent="0.3">
      <c r="A1558"/>
      <c r="J1558"/>
      <c r="AA1558"/>
      <c r="AB1558"/>
      <c r="AC1558"/>
      <c r="AD1558"/>
      <c r="AE1558"/>
      <c r="AF1558"/>
      <c r="AG1558"/>
      <c r="AH1558"/>
      <c r="AZ1558" s="2"/>
      <c r="BA1558" s="3"/>
      <c r="BB1558" s="3"/>
      <c r="BC1558" s="3"/>
      <c r="BD1558" s="3"/>
    </row>
    <row r="1559" spans="1:56" x14ac:dyDescent="0.3">
      <c r="A1559"/>
      <c r="J1559"/>
      <c r="AA1559"/>
      <c r="AB1559"/>
      <c r="AC1559"/>
      <c r="AD1559"/>
      <c r="AE1559"/>
      <c r="AF1559"/>
      <c r="AG1559"/>
      <c r="AH1559"/>
      <c r="AZ1559" s="2"/>
      <c r="BA1559" s="3"/>
      <c r="BB1559" s="3"/>
      <c r="BC1559" s="3"/>
      <c r="BD1559" s="3"/>
    </row>
    <row r="1560" spans="1:56" x14ac:dyDescent="0.3">
      <c r="A1560"/>
      <c r="J1560"/>
      <c r="AA1560"/>
      <c r="AB1560"/>
      <c r="AC1560"/>
      <c r="AD1560"/>
      <c r="AE1560"/>
      <c r="AF1560"/>
      <c r="AG1560"/>
      <c r="AH1560"/>
      <c r="AZ1560" s="2"/>
      <c r="BA1560" s="3"/>
      <c r="BB1560" s="3"/>
      <c r="BC1560" s="3"/>
      <c r="BD1560" s="3"/>
    </row>
    <row r="1561" spans="1:56" x14ac:dyDescent="0.3">
      <c r="A1561"/>
      <c r="J1561"/>
      <c r="AA1561"/>
      <c r="AB1561"/>
      <c r="AC1561"/>
      <c r="AD1561"/>
      <c r="AE1561"/>
      <c r="AF1561"/>
      <c r="AG1561"/>
      <c r="AH1561"/>
      <c r="AZ1561" s="2"/>
      <c r="BA1561" s="3"/>
      <c r="BB1561" s="3"/>
      <c r="BC1561" s="3"/>
      <c r="BD1561" s="3"/>
    </row>
    <row r="1562" spans="1:56" x14ac:dyDescent="0.3">
      <c r="A1562"/>
      <c r="J1562"/>
      <c r="AA1562"/>
      <c r="AB1562"/>
      <c r="AC1562"/>
      <c r="AD1562"/>
      <c r="AE1562"/>
      <c r="AF1562"/>
      <c r="AG1562"/>
      <c r="AH1562"/>
      <c r="AZ1562" s="2"/>
      <c r="BA1562" s="3"/>
      <c r="BB1562" s="3"/>
      <c r="BC1562" s="3"/>
      <c r="BD1562" s="3"/>
    </row>
    <row r="1563" spans="1:56" x14ac:dyDescent="0.3">
      <c r="A1563"/>
      <c r="J1563"/>
      <c r="AA1563"/>
      <c r="AB1563"/>
      <c r="AC1563"/>
      <c r="AD1563"/>
      <c r="AE1563"/>
      <c r="AF1563"/>
      <c r="AG1563"/>
      <c r="AH1563"/>
      <c r="AZ1563" s="2"/>
      <c r="BA1563" s="3"/>
      <c r="BB1563" s="3"/>
      <c r="BC1563" s="3"/>
      <c r="BD1563" s="3"/>
    </row>
    <row r="1564" spans="1:56" x14ac:dyDescent="0.3">
      <c r="A1564"/>
      <c r="J1564"/>
      <c r="AA1564"/>
      <c r="AB1564"/>
      <c r="AC1564"/>
      <c r="AD1564"/>
      <c r="AE1564"/>
      <c r="AF1564"/>
      <c r="AG1564"/>
      <c r="AH1564"/>
      <c r="AZ1564" s="2"/>
      <c r="BA1564" s="3"/>
      <c r="BB1564" s="3"/>
      <c r="BC1564" s="3"/>
      <c r="BD1564" s="3"/>
    </row>
    <row r="1565" spans="1:56" x14ac:dyDescent="0.3">
      <c r="A1565"/>
      <c r="J1565"/>
      <c r="AA1565"/>
      <c r="AB1565"/>
      <c r="AC1565"/>
      <c r="AD1565"/>
      <c r="AE1565"/>
      <c r="AF1565"/>
      <c r="AG1565"/>
      <c r="AH1565"/>
      <c r="AZ1565" s="2"/>
      <c r="BA1565" s="3"/>
      <c r="BB1565" s="3"/>
      <c r="BC1565" s="3"/>
      <c r="BD1565" s="3"/>
    </row>
    <row r="1566" spans="1:56" x14ac:dyDescent="0.3">
      <c r="A1566"/>
      <c r="J1566"/>
      <c r="AA1566"/>
      <c r="AB1566"/>
      <c r="AC1566"/>
      <c r="AD1566"/>
      <c r="AE1566"/>
      <c r="AF1566"/>
      <c r="AG1566"/>
      <c r="AH1566"/>
      <c r="AZ1566" s="2"/>
      <c r="BA1566" s="3"/>
      <c r="BB1566" s="3"/>
      <c r="BC1566" s="3"/>
      <c r="BD1566" s="3"/>
    </row>
    <row r="1567" spans="1:56" x14ac:dyDescent="0.3">
      <c r="A1567"/>
      <c r="J1567"/>
      <c r="AA1567"/>
      <c r="AB1567"/>
      <c r="AC1567"/>
      <c r="AD1567"/>
      <c r="AE1567"/>
      <c r="AF1567"/>
      <c r="AG1567"/>
      <c r="AH1567"/>
      <c r="AZ1567" s="2"/>
      <c r="BA1567" s="3"/>
      <c r="BB1567" s="3"/>
      <c r="BC1567" s="3"/>
      <c r="BD1567" s="3"/>
    </row>
    <row r="1568" spans="1:56" x14ac:dyDescent="0.3">
      <c r="A1568"/>
      <c r="J1568"/>
      <c r="AA1568"/>
      <c r="AB1568"/>
      <c r="AC1568"/>
      <c r="AD1568"/>
      <c r="AE1568"/>
      <c r="AF1568"/>
      <c r="AG1568"/>
      <c r="AH1568"/>
      <c r="AZ1568" s="2"/>
      <c r="BA1568" s="3"/>
      <c r="BB1568" s="3"/>
      <c r="BC1568" s="3"/>
      <c r="BD1568" s="3"/>
    </row>
    <row r="1569" spans="1:56" x14ac:dyDescent="0.3">
      <c r="A1569"/>
      <c r="J1569"/>
      <c r="AA1569"/>
      <c r="AB1569"/>
      <c r="AC1569"/>
      <c r="AD1569"/>
      <c r="AE1569"/>
      <c r="AF1569"/>
      <c r="AG1569"/>
      <c r="AH1569"/>
      <c r="AZ1569" s="2"/>
      <c r="BA1569" s="3"/>
      <c r="BB1569" s="3"/>
      <c r="BC1569" s="3"/>
      <c r="BD1569" s="3"/>
    </row>
    <row r="1570" spans="1:56" x14ac:dyDescent="0.3">
      <c r="A1570"/>
      <c r="J1570"/>
      <c r="AA1570"/>
      <c r="AB1570"/>
      <c r="AC1570"/>
      <c r="AD1570"/>
      <c r="AE1570"/>
      <c r="AF1570"/>
      <c r="AG1570"/>
      <c r="AH1570"/>
      <c r="AZ1570" s="2"/>
      <c r="BA1570" s="3"/>
      <c r="BB1570" s="3"/>
      <c r="BC1570" s="3"/>
      <c r="BD1570" s="3"/>
    </row>
    <row r="1571" spans="1:56" x14ac:dyDescent="0.3">
      <c r="A1571"/>
      <c r="J1571"/>
      <c r="AA1571"/>
      <c r="AB1571"/>
      <c r="AC1571"/>
      <c r="AD1571"/>
      <c r="AE1571"/>
      <c r="AF1571"/>
      <c r="AG1571"/>
      <c r="AH1571"/>
      <c r="AZ1571" s="2"/>
      <c r="BA1571" s="3"/>
      <c r="BB1571" s="3"/>
      <c r="BC1571" s="3"/>
      <c r="BD1571" s="3"/>
    </row>
    <row r="1572" spans="1:56" x14ac:dyDescent="0.3">
      <c r="A1572"/>
      <c r="J1572"/>
      <c r="AA1572"/>
      <c r="AB1572"/>
      <c r="AC1572"/>
      <c r="AD1572"/>
      <c r="AE1572"/>
      <c r="AF1572"/>
      <c r="AG1572"/>
      <c r="AH1572"/>
      <c r="AZ1572" s="2"/>
      <c r="BA1572" s="3"/>
      <c r="BB1572" s="3"/>
      <c r="BC1572" s="3"/>
      <c r="BD1572" s="3"/>
    </row>
    <row r="1573" spans="1:56" x14ac:dyDescent="0.3">
      <c r="A1573"/>
      <c r="J1573"/>
      <c r="AA1573"/>
      <c r="AB1573"/>
      <c r="AC1573"/>
      <c r="AD1573"/>
      <c r="AE1573"/>
      <c r="AF1573"/>
      <c r="AG1573"/>
      <c r="AH1573"/>
      <c r="AZ1573" s="2"/>
      <c r="BA1573" s="3"/>
      <c r="BB1573" s="3"/>
      <c r="BC1573" s="3"/>
      <c r="BD1573" s="3"/>
    </row>
    <row r="1574" spans="1:56" x14ac:dyDescent="0.3">
      <c r="A1574"/>
      <c r="J1574"/>
      <c r="AA1574"/>
      <c r="AB1574"/>
      <c r="AC1574"/>
      <c r="AD1574"/>
      <c r="AE1574"/>
      <c r="AF1574"/>
      <c r="AG1574"/>
      <c r="AH1574"/>
      <c r="AZ1574" s="2"/>
      <c r="BA1574" s="3"/>
      <c r="BB1574" s="3"/>
      <c r="BC1574" s="3"/>
      <c r="BD1574" s="3"/>
    </row>
    <row r="1575" spans="1:56" x14ac:dyDescent="0.3">
      <c r="A1575"/>
      <c r="J1575"/>
      <c r="AA1575"/>
      <c r="AB1575"/>
      <c r="AC1575"/>
      <c r="AD1575"/>
      <c r="AE1575"/>
      <c r="AF1575"/>
      <c r="AG1575"/>
      <c r="AH1575"/>
      <c r="AZ1575" s="2"/>
      <c r="BA1575" s="3"/>
      <c r="BB1575" s="3"/>
      <c r="BC1575" s="3"/>
      <c r="BD1575" s="3"/>
    </row>
    <row r="1576" spans="1:56" x14ac:dyDescent="0.3">
      <c r="A1576"/>
      <c r="J1576"/>
      <c r="AA1576"/>
      <c r="AB1576"/>
      <c r="AC1576"/>
      <c r="AD1576"/>
      <c r="AE1576"/>
      <c r="AF1576"/>
      <c r="AG1576"/>
      <c r="AH1576"/>
      <c r="AZ1576" s="2"/>
      <c r="BA1576" s="3"/>
      <c r="BB1576" s="3"/>
      <c r="BC1576" s="3"/>
      <c r="BD1576" s="3"/>
    </row>
    <row r="1577" spans="1:56" x14ac:dyDescent="0.3">
      <c r="A1577"/>
      <c r="J1577"/>
      <c r="AA1577"/>
      <c r="AB1577"/>
      <c r="AC1577"/>
      <c r="AD1577"/>
      <c r="AE1577"/>
      <c r="AF1577"/>
      <c r="AG1577"/>
      <c r="AH1577"/>
      <c r="AZ1577" s="2"/>
      <c r="BA1577" s="3"/>
      <c r="BB1577" s="3"/>
      <c r="BC1577" s="3"/>
      <c r="BD1577" s="3"/>
    </row>
    <row r="1578" spans="1:56" x14ac:dyDescent="0.3">
      <c r="A1578"/>
      <c r="J1578"/>
      <c r="AA1578"/>
      <c r="AB1578"/>
      <c r="AC1578"/>
      <c r="AD1578"/>
      <c r="AE1578"/>
      <c r="AF1578"/>
      <c r="AG1578"/>
      <c r="AH1578"/>
      <c r="AZ1578" s="2"/>
      <c r="BA1578" s="3"/>
      <c r="BB1578" s="3"/>
      <c r="BC1578" s="3"/>
      <c r="BD1578" s="3"/>
    </row>
    <row r="1579" spans="1:56" x14ac:dyDescent="0.3">
      <c r="A1579"/>
      <c r="J1579"/>
      <c r="AA1579"/>
      <c r="AB1579"/>
      <c r="AC1579"/>
      <c r="AD1579"/>
      <c r="AE1579"/>
      <c r="AF1579"/>
      <c r="AG1579"/>
      <c r="AH1579"/>
      <c r="AZ1579" s="2"/>
      <c r="BA1579" s="3"/>
      <c r="BB1579" s="3"/>
      <c r="BC1579" s="3"/>
      <c r="BD1579" s="3"/>
    </row>
    <row r="1580" spans="1:56" x14ac:dyDescent="0.3">
      <c r="A1580"/>
      <c r="J1580"/>
      <c r="AA1580"/>
      <c r="AB1580"/>
      <c r="AC1580"/>
      <c r="AD1580"/>
      <c r="AE1580"/>
      <c r="AF1580"/>
      <c r="AG1580"/>
      <c r="AH1580"/>
      <c r="AZ1580" s="2"/>
      <c r="BA1580" s="3"/>
      <c r="BB1580" s="3"/>
      <c r="BC1580" s="3"/>
      <c r="BD1580" s="3"/>
    </row>
    <row r="1581" spans="1:56" x14ac:dyDescent="0.3">
      <c r="A1581"/>
      <c r="J1581"/>
      <c r="AA1581"/>
      <c r="AB1581"/>
      <c r="AC1581"/>
      <c r="AD1581"/>
      <c r="AE1581"/>
      <c r="AF1581"/>
      <c r="AG1581"/>
      <c r="AH1581"/>
      <c r="AZ1581" s="2"/>
      <c r="BA1581" s="3"/>
      <c r="BB1581" s="3"/>
      <c r="BC1581" s="3"/>
      <c r="BD1581" s="3"/>
    </row>
    <row r="1582" spans="1:56" x14ac:dyDescent="0.3">
      <c r="A1582"/>
      <c r="J1582"/>
      <c r="AA1582"/>
      <c r="AB1582"/>
      <c r="AC1582"/>
      <c r="AD1582"/>
      <c r="AE1582"/>
      <c r="AF1582"/>
      <c r="AG1582"/>
      <c r="AH1582"/>
      <c r="AZ1582" s="2"/>
      <c r="BA1582" s="3"/>
      <c r="BB1582" s="3"/>
      <c r="BC1582" s="3"/>
      <c r="BD1582" s="3"/>
    </row>
    <row r="1583" spans="1:56" x14ac:dyDescent="0.3">
      <c r="A1583"/>
      <c r="J1583"/>
      <c r="AA1583"/>
      <c r="AB1583"/>
      <c r="AC1583"/>
      <c r="AD1583"/>
      <c r="AE1583"/>
      <c r="AF1583"/>
      <c r="AG1583"/>
      <c r="AH1583"/>
      <c r="AZ1583" s="2"/>
      <c r="BA1583" s="3"/>
      <c r="BB1583" s="3"/>
      <c r="BC1583" s="3"/>
      <c r="BD1583" s="3"/>
    </row>
    <row r="1584" spans="1:56" x14ac:dyDescent="0.3">
      <c r="A1584"/>
      <c r="J1584"/>
      <c r="AA1584"/>
      <c r="AB1584"/>
      <c r="AC1584"/>
      <c r="AD1584"/>
      <c r="AE1584"/>
      <c r="AF1584"/>
      <c r="AG1584"/>
      <c r="AH1584"/>
      <c r="AZ1584" s="2"/>
      <c r="BA1584" s="3"/>
      <c r="BB1584" s="3"/>
      <c r="BC1584" s="3"/>
      <c r="BD1584" s="3"/>
    </row>
    <row r="1585" spans="1:56" x14ac:dyDescent="0.3">
      <c r="A1585"/>
      <c r="J1585"/>
      <c r="AA1585"/>
      <c r="AB1585"/>
      <c r="AC1585"/>
      <c r="AD1585"/>
      <c r="AE1585"/>
      <c r="AF1585"/>
      <c r="AG1585"/>
      <c r="AH1585"/>
      <c r="AZ1585" s="2"/>
      <c r="BA1585" s="3"/>
      <c r="BB1585" s="3"/>
      <c r="BC1585" s="3"/>
      <c r="BD1585" s="3"/>
    </row>
    <row r="1586" spans="1:56" x14ac:dyDescent="0.3">
      <c r="A1586"/>
      <c r="J1586"/>
      <c r="AA1586"/>
      <c r="AB1586"/>
      <c r="AC1586"/>
      <c r="AD1586"/>
      <c r="AE1586"/>
      <c r="AF1586"/>
      <c r="AG1586"/>
      <c r="AH1586"/>
      <c r="AZ1586" s="2"/>
      <c r="BA1586" s="3"/>
      <c r="BB1586" s="3"/>
      <c r="BC1586" s="3"/>
      <c r="BD1586" s="3"/>
    </row>
    <row r="1587" spans="1:56" x14ac:dyDescent="0.3">
      <c r="A1587"/>
      <c r="J1587"/>
      <c r="AA1587"/>
      <c r="AB1587"/>
      <c r="AC1587"/>
      <c r="AD1587"/>
      <c r="AE1587"/>
      <c r="AF1587"/>
      <c r="AG1587"/>
      <c r="AH1587"/>
      <c r="AZ1587" s="2"/>
      <c r="BA1587" s="3"/>
      <c r="BB1587" s="3"/>
      <c r="BC1587" s="3"/>
      <c r="BD1587" s="3"/>
    </row>
    <row r="1588" spans="1:56" x14ac:dyDescent="0.3">
      <c r="A1588"/>
      <c r="J1588"/>
      <c r="AA1588"/>
      <c r="AB1588"/>
      <c r="AC1588"/>
      <c r="AD1588"/>
      <c r="AE1588"/>
      <c r="AF1588"/>
      <c r="AG1588"/>
      <c r="AH1588"/>
      <c r="AZ1588" s="2"/>
      <c r="BA1588" s="3"/>
      <c r="BB1588" s="3"/>
      <c r="BC1588" s="3"/>
      <c r="BD1588" s="3"/>
    </row>
    <row r="1589" spans="1:56" x14ac:dyDescent="0.3">
      <c r="A1589"/>
      <c r="J1589"/>
      <c r="AA1589"/>
      <c r="AB1589"/>
      <c r="AC1589"/>
      <c r="AD1589"/>
      <c r="AE1589"/>
      <c r="AF1589"/>
      <c r="AG1589"/>
      <c r="AH1589"/>
      <c r="AZ1589" s="2"/>
      <c r="BA1589" s="3"/>
      <c r="BB1589" s="3"/>
      <c r="BC1589" s="3"/>
      <c r="BD1589" s="3"/>
    </row>
    <row r="1590" spans="1:56" x14ac:dyDescent="0.3">
      <c r="A1590"/>
      <c r="J1590"/>
      <c r="AA1590"/>
      <c r="AB1590"/>
      <c r="AC1590"/>
      <c r="AD1590"/>
      <c r="AE1590"/>
      <c r="AF1590"/>
      <c r="AG1590"/>
      <c r="AH1590"/>
      <c r="AZ1590" s="2"/>
      <c r="BA1590" s="3"/>
      <c r="BB1590" s="3"/>
      <c r="BC1590" s="3"/>
      <c r="BD1590" s="3"/>
    </row>
    <row r="1591" spans="1:56" x14ac:dyDescent="0.3">
      <c r="A1591"/>
      <c r="J1591"/>
      <c r="AA1591"/>
      <c r="AB1591"/>
      <c r="AC1591"/>
      <c r="AD1591"/>
      <c r="AE1591"/>
      <c r="AF1591"/>
      <c r="AG1591"/>
      <c r="AH1591"/>
      <c r="AZ1591" s="2"/>
      <c r="BA1591" s="3"/>
      <c r="BB1591" s="3"/>
      <c r="BC1591" s="3"/>
      <c r="BD1591" s="3"/>
    </row>
    <row r="1592" spans="1:56" x14ac:dyDescent="0.3">
      <c r="A1592"/>
      <c r="J1592"/>
      <c r="AA1592"/>
      <c r="AB1592"/>
      <c r="AC1592"/>
      <c r="AD1592"/>
      <c r="AE1592"/>
      <c r="AF1592"/>
      <c r="AG1592"/>
      <c r="AH1592"/>
      <c r="AZ1592" s="2"/>
      <c r="BA1592" s="3"/>
      <c r="BB1592" s="3"/>
      <c r="BC1592" s="3"/>
      <c r="BD1592" s="3"/>
    </row>
    <row r="1593" spans="1:56" x14ac:dyDescent="0.3">
      <c r="A1593"/>
      <c r="J1593"/>
      <c r="AA1593"/>
      <c r="AB1593"/>
      <c r="AC1593"/>
      <c r="AD1593"/>
      <c r="AE1593"/>
      <c r="AF1593"/>
      <c r="AG1593"/>
      <c r="AH1593"/>
      <c r="AZ1593" s="2"/>
      <c r="BA1593" s="3"/>
      <c r="BB1593" s="3"/>
      <c r="BC1593" s="3"/>
      <c r="BD1593" s="3"/>
    </row>
    <row r="1594" spans="1:56" x14ac:dyDescent="0.3">
      <c r="A1594"/>
      <c r="J1594"/>
      <c r="AA1594"/>
      <c r="AB1594"/>
      <c r="AC1594"/>
      <c r="AD1594"/>
      <c r="AE1594"/>
      <c r="AF1594"/>
      <c r="AG1594"/>
      <c r="AH1594"/>
      <c r="AZ1594" s="2"/>
      <c r="BA1594" s="3"/>
      <c r="BB1594" s="3"/>
      <c r="BC1594" s="3"/>
      <c r="BD1594" s="3"/>
    </row>
    <row r="1595" spans="1:56" x14ac:dyDescent="0.3">
      <c r="A1595"/>
      <c r="J1595"/>
      <c r="AA1595"/>
      <c r="AB1595"/>
      <c r="AC1595"/>
      <c r="AD1595"/>
      <c r="AE1595"/>
      <c r="AF1595"/>
      <c r="AG1595"/>
      <c r="AH1595"/>
      <c r="AZ1595" s="2"/>
      <c r="BA1595" s="3"/>
      <c r="BB1595" s="3"/>
      <c r="BC1595" s="3"/>
      <c r="BD1595" s="3"/>
    </row>
    <row r="1596" spans="1:56" x14ac:dyDescent="0.3">
      <c r="A1596"/>
      <c r="J1596"/>
      <c r="AA1596"/>
      <c r="AB1596"/>
      <c r="AC1596"/>
      <c r="AD1596"/>
      <c r="AE1596"/>
      <c r="AF1596"/>
      <c r="AG1596"/>
      <c r="AH1596"/>
      <c r="AZ1596" s="2"/>
      <c r="BA1596" s="3"/>
      <c r="BB1596" s="3"/>
      <c r="BC1596" s="3"/>
      <c r="BD1596" s="3"/>
    </row>
    <row r="1597" spans="1:56" x14ac:dyDescent="0.3">
      <c r="A1597"/>
      <c r="J1597"/>
      <c r="AA1597"/>
      <c r="AB1597"/>
      <c r="AC1597"/>
      <c r="AD1597"/>
      <c r="AE1597"/>
      <c r="AF1597"/>
      <c r="AG1597"/>
      <c r="AH1597"/>
      <c r="AZ1597" s="2"/>
      <c r="BA1597" s="3"/>
      <c r="BB1597" s="3"/>
      <c r="BC1597" s="3"/>
      <c r="BD1597" s="3"/>
    </row>
    <row r="1598" spans="1:56" x14ac:dyDescent="0.3">
      <c r="A1598"/>
      <c r="J1598"/>
      <c r="AA1598"/>
      <c r="AB1598"/>
      <c r="AC1598"/>
      <c r="AD1598"/>
      <c r="AE1598"/>
      <c r="AF1598"/>
      <c r="AG1598"/>
      <c r="AH1598"/>
      <c r="AZ1598" s="2"/>
      <c r="BA1598" s="3"/>
      <c r="BB1598" s="3"/>
      <c r="BC1598" s="3"/>
      <c r="BD1598" s="3"/>
    </row>
    <row r="1599" spans="1:56" x14ac:dyDescent="0.3">
      <c r="A1599"/>
      <c r="J1599"/>
      <c r="AA1599"/>
      <c r="AB1599"/>
      <c r="AC1599"/>
      <c r="AD1599"/>
      <c r="AE1599"/>
      <c r="AF1599"/>
      <c r="AG1599"/>
      <c r="AH1599"/>
      <c r="AZ1599" s="2"/>
      <c r="BA1599" s="3"/>
      <c r="BB1599" s="3"/>
      <c r="BC1599" s="3"/>
      <c r="BD1599" s="3"/>
    </row>
    <row r="1600" spans="1:56" x14ac:dyDescent="0.3">
      <c r="A1600"/>
      <c r="J1600"/>
      <c r="AA1600"/>
      <c r="AB1600"/>
      <c r="AC1600"/>
      <c r="AD1600"/>
      <c r="AE1600"/>
      <c r="AF1600"/>
      <c r="AG1600"/>
      <c r="AH1600"/>
      <c r="AZ1600" s="2"/>
      <c r="BA1600" s="3"/>
      <c r="BB1600" s="3"/>
      <c r="BC1600" s="3"/>
      <c r="BD1600" s="3"/>
    </row>
    <row r="1601" spans="1:56" x14ac:dyDescent="0.3">
      <c r="A1601"/>
      <c r="J1601"/>
      <c r="AA1601"/>
      <c r="AB1601"/>
      <c r="AC1601"/>
      <c r="AD1601"/>
      <c r="AE1601"/>
      <c r="AF1601"/>
      <c r="AG1601"/>
      <c r="AH1601"/>
      <c r="AZ1601" s="2"/>
      <c r="BA1601" s="3"/>
      <c r="BB1601" s="3"/>
      <c r="BC1601" s="3"/>
      <c r="BD1601" s="3"/>
    </row>
    <row r="1602" spans="1:56" x14ac:dyDescent="0.3">
      <c r="A1602"/>
      <c r="J1602"/>
      <c r="AA1602"/>
      <c r="AB1602"/>
      <c r="AC1602"/>
      <c r="AD1602"/>
      <c r="AE1602"/>
      <c r="AF1602"/>
      <c r="AG1602"/>
      <c r="AH1602"/>
      <c r="AZ1602" s="2"/>
      <c r="BA1602" s="3"/>
      <c r="BB1602" s="3"/>
      <c r="BC1602" s="3"/>
      <c r="BD1602" s="3"/>
    </row>
    <row r="1603" spans="1:56" x14ac:dyDescent="0.3">
      <c r="A1603"/>
      <c r="J1603"/>
      <c r="AA1603"/>
      <c r="AB1603"/>
      <c r="AC1603"/>
      <c r="AD1603"/>
      <c r="AE1603"/>
      <c r="AF1603"/>
      <c r="AG1603"/>
      <c r="AH1603"/>
      <c r="AZ1603" s="2"/>
      <c r="BA1603" s="3"/>
      <c r="BB1603" s="3"/>
      <c r="BC1603" s="3"/>
      <c r="BD1603" s="3"/>
    </row>
    <row r="1604" spans="1:56" x14ac:dyDescent="0.3">
      <c r="A1604"/>
      <c r="J1604"/>
      <c r="AA1604"/>
      <c r="AB1604"/>
      <c r="AC1604"/>
      <c r="AD1604"/>
      <c r="AE1604"/>
      <c r="AF1604"/>
      <c r="AG1604"/>
      <c r="AH1604"/>
      <c r="AZ1604" s="2"/>
      <c r="BA1604" s="3"/>
      <c r="BB1604" s="3"/>
      <c r="BC1604" s="3"/>
      <c r="BD1604" s="3"/>
    </row>
    <row r="1605" spans="1:56" x14ac:dyDescent="0.3">
      <c r="A1605"/>
      <c r="J1605"/>
      <c r="AA1605"/>
      <c r="AB1605"/>
      <c r="AC1605"/>
      <c r="AD1605"/>
      <c r="AE1605"/>
      <c r="AF1605"/>
      <c r="AG1605"/>
      <c r="AH1605"/>
      <c r="AZ1605" s="2"/>
      <c r="BA1605" s="3"/>
      <c r="BB1605" s="3"/>
      <c r="BC1605" s="3"/>
      <c r="BD1605" s="3"/>
    </row>
    <row r="1606" spans="1:56" x14ac:dyDescent="0.3">
      <c r="A1606"/>
      <c r="J1606"/>
      <c r="AA1606"/>
      <c r="AB1606"/>
      <c r="AC1606"/>
      <c r="AD1606"/>
      <c r="AE1606"/>
      <c r="AF1606"/>
      <c r="AG1606"/>
      <c r="AH1606"/>
      <c r="AZ1606" s="2"/>
      <c r="BA1606" s="3"/>
      <c r="BB1606" s="3"/>
      <c r="BC1606" s="3"/>
      <c r="BD1606" s="3"/>
    </row>
    <row r="1607" spans="1:56" x14ac:dyDescent="0.3">
      <c r="A1607"/>
      <c r="J1607"/>
      <c r="AA1607"/>
      <c r="AB1607"/>
      <c r="AC1607"/>
      <c r="AD1607"/>
      <c r="AE1607"/>
      <c r="AF1607"/>
      <c r="AG1607"/>
      <c r="AH1607"/>
      <c r="AZ1607" s="2"/>
      <c r="BA1607" s="3"/>
      <c r="BB1607" s="3"/>
      <c r="BC1607" s="3"/>
      <c r="BD1607" s="3"/>
    </row>
    <row r="1608" spans="1:56" x14ac:dyDescent="0.3">
      <c r="A1608"/>
      <c r="J1608"/>
      <c r="AA1608"/>
      <c r="AB1608"/>
      <c r="AC1608"/>
      <c r="AD1608"/>
      <c r="AE1608"/>
      <c r="AF1608"/>
      <c r="AG1608"/>
      <c r="AH1608"/>
      <c r="AZ1608" s="2"/>
      <c r="BA1608" s="3"/>
      <c r="BB1608" s="3"/>
      <c r="BC1608" s="3"/>
      <c r="BD1608" s="3"/>
    </row>
    <row r="1609" spans="1:56" x14ac:dyDescent="0.3">
      <c r="A1609"/>
      <c r="J1609"/>
      <c r="AA1609"/>
      <c r="AB1609"/>
      <c r="AC1609"/>
      <c r="AD1609"/>
      <c r="AE1609"/>
      <c r="AF1609"/>
      <c r="AG1609"/>
      <c r="AH1609"/>
      <c r="AZ1609" s="2"/>
      <c r="BA1609" s="3"/>
      <c r="BB1609" s="3"/>
      <c r="BC1609" s="3"/>
      <c r="BD1609" s="3"/>
    </row>
    <row r="1610" spans="1:56" x14ac:dyDescent="0.3">
      <c r="A1610"/>
      <c r="J1610"/>
      <c r="AA1610"/>
      <c r="AB1610"/>
      <c r="AC1610"/>
      <c r="AD1610"/>
      <c r="AE1610"/>
      <c r="AF1610"/>
      <c r="AG1610"/>
      <c r="AH1610"/>
      <c r="AZ1610" s="2"/>
      <c r="BA1610" s="3"/>
      <c r="BB1610" s="3"/>
      <c r="BC1610" s="3"/>
      <c r="BD1610" s="3"/>
    </row>
    <row r="1611" spans="1:56" x14ac:dyDescent="0.3">
      <c r="A1611"/>
      <c r="J1611"/>
      <c r="AA1611"/>
      <c r="AB1611"/>
      <c r="AC1611"/>
      <c r="AD1611"/>
      <c r="AE1611"/>
      <c r="AF1611"/>
      <c r="AG1611"/>
      <c r="AH1611"/>
      <c r="AZ1611" s="2"/>
      <c r="BA1611" s="3"/>
      <c r="BB1611" s="3"/>
      <c r="BC1611" s="3"/>
      <c r="BD1611" s="3"/>
    </row>
    <row r="1612" spans="1:56" x14ac:dyDescent="0.3">
      <c r="A1612"/>
      <c r="J1612"/>
      <c r="AA1612"/>
      <c r="AB1612"/>
      <c r="AC1612"/>
      <c r="AD1612"/>
      <c r="AE1612"/>
      <c r="AF1612"/>
      <c r="AG1612"/>
      <c r="AH1612"/>
      <c r="AZ1612" s="2"/>
      <c r="BA1612" s="3"/>
      <c r="BB1612" s="3"/>
      <c r="BC1612" s="3"/>
      <c r="BD1612" s="3"/>
    </row>
    <row r="1613" spans="1:56" x14ac:dyDescent="0.3">
      <c r="A1613"/>
      <c r="J1613"/>
      <c r="AA1613"/>
      <c r="AB1613"/>
      <c r="AC1613"/>
      <c r="AD1613"/>
      <c r="AE1613"/>
      <c r="AF1613"/>
      <c r="AG1613"/>
      <c r="AH1613"/>
      <c r="AZ1613" s="2"/>
      <c r="BA1613" s="3"/>
      <c r="BB1613" s="3"/>
      <c r="BC1613" s="3"/>
      <c r="BD1613" s="3"/>
    </row>
    <row r="1614" spans="1:56" x14ac:dyDescent="0.3">
      <c r="A1614"/>
      <c r="J1614"/>
      <c r="AA1614"/>
      <c r="AB1614"/>
      <c r="AC1614"/>
      <c r="AD1614"/>
      <c r="AE1614"/>
      <c r="AF1614"/>
      <c r="AG1614"/>
      <c r="AH1614"/>
      <c r="AZ1614" s="2"/>
      <c r="BA1614" s="3"/>
      <c r="BB1614" s="3"/>
      <c r="BC1614" s="3"/>
      <c r="BD1614" s="3"/>
    </row>
    <row r="1615" spans="1:56" x14ac:dyDescent="0.3">
      <c r="A1615"/>
      <c r="J1615"/>
      <c r="AA1615"/>
      <c r="AB1615"/>
      <c r="AC1615"/>
      <c r="AD1615"/>
      <c r="AE1615"/>
      <c r="AF1615"/>
      <c r="AG1615"/>
      <c r="AH1615"/>
      <c r="AZ1615" s="2"/>
      <c r="BA1615" s="3"/>
      <c r="BB1615" s="3"/>
      <c r="BC1615" s="3"/>
      <c r="BD1615" s="3"/>
    </row>
    <row r="1616" spans="1:56" x14ac:dyDescent="0.3">
      <c r="A1616"/>
      <c r="J1616"/>
      <c r="AA1616"/>
      <c r="AB1616"/>
      <c r="AC1616"/>
      <c r="AD1616"/>
      <c r="AE1616"/>
      <c r="AF1616"/>
      <c r="AG1616"/>
      <c r="AH1616"/>
      <c r="AZ1616" s="2"/>
      <c r="BA1616" s="3"/>
      <c r="BB1616" s="3"/>
      <c r="BC1616" s="3"/>
      <c r="BD1616" s="3"/>
    </row>
    <row r="1617" spans="1:56" x14ac:dyDescent="0.3">
      <c r="A1617"/>
      <c r="J1617"/>
      <c r="AA1617"/>
      <c r="AB1617"/>
      <c r="AC1617"/>
      <c r="AD1617"/>
      <c r="AE1617"/>
      <c r="AF1617"/>
      <c r="AG1617"/>
      <c r="AH1617"/>
      <c r="AZ1617" s="2"/>
      <c r="BA1617" s="3"/>
      <c r="BB1617" s="3"/>
      <c r="BC1617" s="3"/>
      <c r="BD1617" s="3"/>
    </row>
    <row r="1618" spans="1:56" x14ac:dyDescent="0.3">
      <c r="A1618"/>
      <c r="J1618"/>
      <c r="AA1618"/>
      <c r="AB1618"/>
      <c r="AC1618"/>
      <c r="AD1618"/>
      <c r="AE1618"/>
      <c r="AF1618"/>
      <c r="AG1618"/>
      <c r="AH1618"/>
      <c r="AZ1618" s="2"/>
      <c r="BA1618" s="3"/>
      <c r="BB1618" s="3"/>
      <c r="BC1618" s="3"/>
      <c r="BD1618" s="3"/>
    </row>
    <row r="1619" spans="1:56" x14ac:dyDescent="0.3">
      <c r="A1619"/>
      <c r="J1619"/>
      <c r="AA1619"/>
      <c r="AB1619"/>
      <c r="AC1619"/>
      <c r="AD1619"/>
      <c r="AE1619"/>
      <c r="AF1619"/>
      <c r="AG1619"/>
      <c r="AH1619"/>
      <c r="AZ1619" s="2"/>
      <c r="BA1619" s="3"/>
      <c r="BB1619" s="3"/>
      <c r="BC1619" s="3"/>
      <c r="BD1619" s="3"/>
    </row>
    <row r="1620" spans="1:56" x14ac:dyDescent="0.3">
      <c r="A1620"/>
      <c r="J1620"/>
      <c r="AA1620"/>
      <c r="AB1620"/>
      <c r="AC1620"/>
      <c r="AD1620"/>
      <c r="AE1620"/>
      <c r="AF1620"/>
      <c r="AG1620"/>
      <c r="AH1620"/>
      <c r="AZ1620" s="2"/>
      <c r="BA1620" s="3"/>
      <c r="BB1620" s="3"/>
      <c r="BC1620" s="3"/>
      <c r="BD1620" s="3"/>
    </row>
    <row r="1621" spans="1:56" x14ac:dyDescent="0.3">
      <c r="A1621"/>
      <c r="J1621"/>
      <c r="AA1621"/>
      <c r="AB1621"/>
      <c r="AC1621"/>
      <c r="AD1621"/>
      <c r="AE1621"/>
      <c r="AF1621"/>
      <c r="AG1621"/>
      <c r="AH1621"/>
      <c r="AZ1621" s="2"/>
      <c r="BA1621" s="3"/>
      <c r="BB1621" s="3"/>
      <c r="BC1621" s="3"/>
      <c r="BD1621" s="3"/>
    </row>
    <row r="1622" spans="1:56" x14ac:dyDescent="0.3">
      <c r="A1622"/>
      <c r="J1622"/>
      <c r="AA1622"/>
      <c r="AB1622"/>
      <c r="AC1622"/>
      <c r="AD1622"/>
      <c r="AE1622"/>
      <c r="AF1622"/>
      <c r="AG1622"/>
      <c r="AH1622"/>
      <c r="AZ1622" s="2"/>
      <c r="BA1622" s="3"/>
      <c r="BB1622" s="3"/>
      <c r="BC1622" s="3"/>
      <c r="BD1622" s="3"/>
    </row>
    <row r="1623" spans="1:56" x14ac:dyDescent="0.3">
      <c r="A1623"/>
      <c r="J1623"/>
      <c r="AA1623"/>
      <c r="AB1623"/>
      <c r="AC1623"/>
      <c r="AD1623"/>
      <c r="AE1623"/>
      <c r="AF1623"/>
      <c r="AG1623"/>
      <c r="AH1623"/>
      <c r="AZ1623" s="2"/>
      <c r="BA1623" s="3"/>
      <c r="BB1623" s="3"/>
      <c r="BC1623" s="3"/>
      <c r="BD1623" s="3"/>
    </row>
    <row r="1624" spans="1:56" x14ac:dyDescent="0.3">
      <c r="A1624"/>
      <c r="J1624"/>
      <c r="AA1624"/>
      <c r="AB1624"/>
      <c r="AC1624"/>
      <c r="AD1624"/>
      <c r="AE1624"/>
      <c r="AF1624"/>
      <c r="AG1624"/>
      <c r="AH1624"/>
      <c r="AZ1624" s="2"/>
      <c r="BA1624" s="3"/>
      <c r="BB1624" s="3"/>
      <c r="BC1624" s="3"/>
      <c r="BD1624" s="3"/>
    </row>
    <row r="1625" spans="1:56" x14ac:dyDescent="0.3">
      <c r="A1625"/>
      <c r="J1625"/>
      <c r="AA1625"/>
      <c r="AB1625"/>
      <c r="AC1625"/>
      <c r="AD1625"/>
      <c r="AE1625"/>
      <c r="AF1625"/>
      <c r="AG1625"/>
      <c r="AH1625"/>
      <c r="AZ1625" s="2"/>
      <c r="BA1625" s="3"/>
      <c r="BB1625" s="3"/>
      <c r="BC1625" s="3"/>
      <c r="BD1625" s="3"/>
    </row>
    <row r="1626" spans="1:56" x14ac:dyDescent="0.3">
      <c r="A1626"/>
      <c r="J1626"/>
      <c r="AA1626"/>
      <c r="AB1626"/>
      <c r="AC1626"/>
      <c r="AD1626"/>
      <c r="AE1626"/>
      <c r="AF1626"/>
      <c r="AG1626"/>
      <c r="AH1626"/>
      <c r="AZ1626" s="2"/>
      <c r="BA1626" s="3"/>
      <c r="BB1626" s="3"/>
      <c r="BC1626" s="3"/>
      <c r="BD1626" s="3"/>
    </row>
    <row r="1627" spans="1:56" x14ac:dyDescent="0.3">
      <c r="A1627"/>
      <c r="J1627"/>
      <c r="AA1627"/>
      <c r="AB1627"/>
      <c r="AC1627"/>
      <c r="AD1627"/>
      <c r="AE1627"/>
      <c r="AF1627"/>
      <c r="AG1627"/>
      <c r="AH1627"/>
      <c r="AZ1627" s="2"/>
      <c r="BA1627" s="3"/>
      <c r="BB1627" s="3"/>
      <c r="BC1627" s="3"/>
      <c r="BD1627" s="3"/>
    </row>
    <row r="1628" spans="1:56" x14ac:dyDescent="0.3">
      <c r="A1628"/>
      <c r="J1628"/>
      <c r="AA1628"/>
      <c r="AB1628"/>
      <c r="AC1628"/>
      <c r="AD1628"/>
      <c r="AE1628"/>
      <c r="AF1628"/>
      <c r="AG1628"/>
      <c r="AH1628"/>
      <c r="AZ1628" s="2"/>
      <c r="BA1628" s="3"/>
      <c r="BB1628" s="3"/>
      <c r="BC1628" s="3"/>
      <c r="BD1628" s="3"/>
    </row>
    <row r="1629" spans="1:56" x14ac:dyDescent="0.3">
      <c r="A1629"/>
      <c r="J1629"/>
      <c r="AA1629"/>
      <c r="AB1629"/>
      <c r="AC1629"/>
      <c r="AD1629"/>
      <c r="AE1629"/>
      <c r="AF1629"/>
      <c r="AG1629"/>
      <c r="AH1629"/>
      <c r="AZ1629" s="2"/>
      <c r="BA1629" s="3"/>
      <c r="BB1629" s="3"/>
      <c r="BC1629" s="3"/>
      <c r="BD1629" s="3"/>
    </row>
    <row r="1630" spans="1:56" x14ac:dyDescent="0.3">
      <c r="A1630"/>
      <c r="J1630"/>
      <c r="AA1630"/>
      <c r="AB1630"/>
      <c r="AC1630"/>
      <c r="AD1630"/>
      <c r="AE1630"/>
      <c r="AF1630"/>
      <c r="AG1630"/>
      <c r="AH1630"/>
      <c r="AZ1630" s="2"/>
      <c r="BA1630" s="3"/>
      <c r="BB1630" s="3"/>
      <c r="BC1630" s="3"/>
      <c r="BD1630" s="3"/>
    </row>
    <row r="1631" spans="1:56" x14ac:dyDescent="0.3">
      <c r="A1631"/>
      <c r="J1631"/>
      <c r="AA1631"/>
      <c r="AB1631"/>
      <c r="AC1631"/>
      <c r="AD1631"/>
      <c r="AE1631"/>
      <c r="AF1631"/>
      <c r="AG1631"/>
      <c r="AH1631"/>
      <c r="AZ1631" s="2"/>
      <c r="BA1631" s="3"/>
      <c r="BB1631" s="3"/>
      <c r="BC1631" s="3"/>
      <c r="BD1631" s="3"/>
    </row>
    <row r="1632" spans="1:56" x14ac:dyDescent="0.3">
      <c r="A1632"/>
      <c r="J1632"/>
      <c r="AA1632"/>
      <c r="AB1632"/>
      <c r="AC1632"/>
      <c r="AD1632"/>
      <c r="AE1632"/>
      <c r="AF1632"/>
      <c r="AG1632"/>
      <c r="AH1632"/>
      <c r="AZ1632" s="2"/>
      <c r="BA1632" s="3"/>
      <c r="BB1632" s="3"/>
      <c r="BC1632" s="3"/>
      <c r="BD1632" s="3"/>
    </row>
    <row r="1633" spans="1:56" x14ac:dyDescent="0.3">
      <c r="A1633"/>
      <c r="J1633"/>
      <c r="AA1633"/>
      <c r="AB1633"/>
      <c r="AC1633"/>
      <c r="AD1633"/>
      <c r="AE1633"/>
      <c r="AF1633"/>
      <c r="AG1633"/>
      <c r="AH1633"/>
      <c r="AZ1633" s="2"/>
      <c r="BA1633" s="3"/>
      <c r="BB1633" s="3"/>
      <c r="BC1633" s="3"/>
      <c r="BD1633" s="3"/>
    </row>
    <row r="1634" spans="1:56" x14ac:dyDescent="0.3">
      <c r="A1634"/>
      <c r="J1634"/>
      <c r="AA1634"/>
      <c r="AB1634"/>
      <c r="AC1634"/>
      <c r="AD1634"/>
      <c r="AE1634"/>
      <c r="AF1634"/>
      <c r="AG1634"/>
      <c r="AH1634"/>
      <c r="AZ1634" s="2"/>
      <c r="BA1634" s="3"/>
      <c r="BB1634" s="3"/>
      <c r="BC1634" s="3"/>
      <c r="BD1634" s="3"/>
    </row>
    <row r="1635" spans="1:56" x14ac:dyDescent="0.3">
      <c r="A1635"/>
      <c r="J1635"/>
      <c r="AA1635"/>
      <c r="AB1635"/>
      <c r="AC1635"/>
      <c r="AD1635"/>
      <c r="AE1635"/>
      <c r="AF1635"/>
      <c r="AG1635"/>
      <c r="AH1635"/>
      <c r="AZ1635" s="2"/>
      <c r="BA1635" s="3"/>
      <c r="BB1635" s="3"/>
      <c r="BC1635" s="3"/>
      <c r="BD1635" s="3"/>
    </row>
    <row r="1636" spans="1:56" x14ac:dyDescent="0.3">
      <c r="A1636"/>
      <c r="J1636"/>
      <c r="AA1636"/>
      <c r="AB1636"/>
      <c r="AC1636"/>
      <c r="AD1636"/>
      <c r="AE1636"/>
      <c r="AF1636"/>
      <c r="AG1636"/>
      <c r="AH1636"/>
      <c r="AZ1636" s="2"/>
      <c r="BA1636" s="3"/>
      <c r="BB1636" s="3"/>
      <c r="BC1636" s="3"/>
      <c r="BD1636" s="3"/>
    </row>
    <row r="1637" spans="1:56" x14ac:dyDescent="0.3">
      <c r="A1637"/>
      <c r="J1637"/>
      <c r="AA1637"/>
      <c r="AB1637"/>
      <c r="AC1637"/>
      <c r="AD1637"/>
      <c r="AE1637"/>
      <c r="AF1637"/>
      <c r="AG1637"/>
      <c r="AH1637"/>
      <c r="AZ1637" s="2"/>
      <c r="BA1637" s="3"/>
      <c r="BB1637" s="3"/>
      <c r="BC1637" s="3"/>
      <c r="BD1637" s="3"/>
    </row>
    <row r="1638" spans="1:56" x14ac:dyDescent="0.3">
      <c r="A1638"/>
      <c r="J1638"/>
      <c r="AA1638"/>
      <c r="AB1638"/>
      <c r="AC1638"/>
      <c r="AD1638"/>
      <c r="AE1638"/>
      <c r="AF1638"/>
      <c r="AG1638"/>
      <c r="AH1638"/>
      <c r="AZ1638" s="2"/>
      <c r="BA1638" s="3"/>
      <c r="BB1638" s="3"/>
      <c r="BC1638" s="3"/>
      <c r="BD1638" s="3"/>
    </row>
    <row r="1639" spans="1:56" x14ac:dyDescent="0.3">
      <c r="A1639"/>
      <c r="J1639"/>
      <c r="AA1639"/>
      <c r="AB1639"/>
      <c r="AC1639"/>
      <c r="AD1639"/>
      <c r="AE1639"/>
      <c r="AF1639"/>
      <c r="AG1639"/>
      <c r="AH1639"/>
      <c r="AZ1639" s="2"/>
      <c r="BA1639" s="3"/>
      <c r="BB1639" s="3"/>
      <c r="BC1639" s="3"/>
      <c r="BD1639" s="3"/>
    </row>
    <row r="1640" spans="1:56" x14ac:dyDescent="0.3">
      <c r="A1640"/>
      <c r="J1640"/>
      <c r="AA1640"/>
      <c r="AB1640"/>
      <c r="AC1640"/>
      <c r="AD1640"/>
      <c r="AE1640"/>
      <c r="AF1640"/>
      <c r="AG1640"/>
      <c r="AH1640"/>
      <c r="AZ1640" s="2"/>
      <c r="BA1640" s="3"/>
      <c r="BB1640" s="3"/>
      <c r="BC1640" s="3"/>
      <c r="BD1640" s="3"/>
    </row>
    <row r="1641" spans="1:56" x14ac:dyDescent="0.3">
      <c r="A1641"/>
      <c r="J1641"/>
      <c r="AA1641"/>
      <c r="AB1641"/>
      <c r="AC1641"/>
      <c r="AD1641"/>
      <c r="AE1641"/>
      <c r="AF1641"/>
      <c r="AG1641"/>
      <c r="AH1641"/>
      <c r="AZ1641" s="2"/>
      <c r="BA1641" s="3"/>
      <c r="BB1641" s="3"/>
      <c r="BC1641" s="3"/>
      <c r="BD1641" s="3"/>
    </row>
    <row r="1642" spans="1:56" x14ac:dyDescent="0.3">
      <c r="A1642"/>
      <c r="J1642"/>
      <c r="AA1642"/>
      <c r="AB1642"/>
      <c r="AC1642"/>
      <c r="AD1642"/>
      <c r="AE1642"/>
      <c r="AF1642"/>
      <c r="AG1642"/>
      <c r="AH1642"/>
      <c r="AZ1642" s="2"/>
      <c r="BA1642" s="3"/>
      <c r="BB1642" s="3"/>
      <c r="BC1642" s="3"/>
      <c r="BD1642" s="3"/>
    </row>
    <row r="1643" spans="1:56" x14ac:dyDescent="0.3">
      <c r="A1643"/>
      <c r="J1643"/>
      <c r="AA1643"/>
      <c r="AB1643"/>
      <c r="AC1643"/>
      <c r="AD1643"/>
      <c r="AE1643"/>
      <c r="AF1643"/>
      <c r="AG1643"/>
      <c r="AH1643"/>
      <c r="AZ1643" s="2"/>
      <c r="BA1643" s="3"/>
      <c r="BB1643" s="3"/>
      <c r="BC1643" s="3"/>
      <c r="BD1643" s="3"/>
    </row>
    <row r="1644" spans="1:56" x14ac:dyDescent="0.3">
      <c r="A1644"/>
      <c r="J1644"/>
      <c r="AA1644"/>
      <c r="AB1644"/>
      <c r="AC1644"/>
      <c r="AD1644"/>
      <c r="AE1644"/>
      <c r="AF1644"/>
      <c r="AG1644"/>
      <c r="AH1644"/>
      <c r="AZ1644" s="2"/>
      <c r="BA1644" s="3"/>
      <c r="BB1644" s="3"/>
      <c r="BC1644" s="3"/>
      <c r="BD1644" s="3"/>
    </row>
    <row r="1645" spans="1:56" x14ac:dyDescent="0.3">
      <c r="A1645"/>
      <c r="J1645"/>
      <c r="AA1645"/>
      <c r="AB1645"/>
      <c r="AC1645"/>
      <c r="AD1645"/>
      <c r="AE1645"/>
      <c r="AF1645"/>
      <c r="AG1645"/>
      <c r="AH1645"/>
      <c r="AZ1645" s="2"/>
      <c r="BA1645" s="3"/>
      <c r="BB1645" s="3"/>
      <c r="BC1645" s="3"/>
      <c r="BD1645" s="3"/>
    </row>
    <row r="1646" spans="1:56" x14ac:dyDescent="0.3">
      <c r="A1646"/>
      <c r="J1646"/>
      <c r="AA1646"/>
      <c r="AB1646"/>
      <c r="AC1646"/>
      <c r="AD1646"/>
      <c r="AE1646"/>
      <c r="AF1646"/>
      <c r="AG1646"/>
      <c r="AH1646"/>
      <c r="AZ1646" s="2"/>
      <c r="BA1646" s="3"/>
      <c r="BB1646" s="3"/>
      <c r="BC1646" s="3"/>
      <c r="BD1646" s="3"/>
    </row>
    <row r="1647" spans="1:56" x14ac:dyDescent="0.3">
      <c r="A1647"/>
      <c r="J1647"/>
      <c r="AA1647"/>
      <c r="AB1647"/>
      <c r="AC1647"/>
      <c r="AD1647"/>
      <c r="AE1647"/>
      <c r="AF1647"/>
      <c r="AG1647"/>
      <c r="AH1647"/>
      <c r="AZ1647" s="2"/>
      <c r="BA1647" s="3"/>
      <c r="BB1647" s="3"/>
      <c r="BC1647" s="3"/>
      <c r="BD1647" s="3"/>
    </row>
    <row r="1648" spans="1:56" x14ac:dyDescent="0.3">
      <c r="A1648"/>
      <c r="J1648"/>
      <c r="AA1648"/>
      <c r="AB1648"/>
      <c r="AC1648"/>
      <c r="AD1648"/>
      <c r="AE1648"/>
      <c r="AF1648"/>
      <c r="AG1648"/>
      <c r="AH1648"/>
      <c r="AZ1648" s="2"/>
      <c r="BA1648" s="3"/>
      <c r="BB1648" s="3"/>
      <c r="BC1648" s="3"/>
      <c r="BD1648" s="3"/>
    </row>
    <row r="1649" spans="1:56" x14ac:dyDescent="0.3">
      <c r="A1649"/>
      <c r="J1649"/>
      <c r="AA1649"/>
      <c r="AB1649"/>
      <c r="AC1649"/>
      <c r="AD1649"/>
      <c r="AE1649"/>
      <c r="AF1649"/>
      <c r="AG1649"/>
      <c r="AH1649"/>
      <c r="AZ1649" s="2"/>
      <c r="BA1649" s="3"/>
      <c r="BB1649" s="3"/>
      <c r="BC1649" s="3"/>
      <c r="BD1649" s="3"/>
    </row>
    <row r="1650" spans="1:56" x14ac:dyDescent="0.3">
      <c r="A1650"/>
      <c r="J1650"/>
      <c r="AA1650"/>
      <c r="AB1650"/>
      <c r="AC1650"/>
      <c r="AD1650"/>
      <c r="AE1650"/>
      <c r="AF1650"/>
      <c r="AG1650"/>
      <c r="AH1650"/>
      <c r="AZ1650" s="2"/>
      <c r="BA1650" s="3"/>
      <c r="BB1650" s="3"/>
      <c r="BC1650" s="3"/>
      <c r="BD1650" s="3"/>
    </row>
    <row r="1651" spans="1:56" x14ac:dyDescent="0.3">
      <c r="A1651"/>
      <c r="J1651"/>
      <c r="AA1651"/>
      <c r="AB1651"/>
      <c r="AC1651"/>
      <c r="AD1651"/>
      <c r="AE1651"/>
      <c r="AF1651"/>
      <c r="AG1651"/>
      <c r="AH1651"/>
      <c r="AZ1651" s="2"/>
      <c r="BA1651" s="3"/>
      <c r="BB1651" s="3"/>
      <c r="BC1651" s="3"/>
      <c r="BD1651" s="3"/>
    </row>
    <row r="1652" spans="1:56" x14ac:dyDescent="0.3">
      <c r="A1652"/>
      <c r="J1652"/>
      <c r="AA1652"/>
      <c r="AB1652"/>
      <c r="AC1652"/>
      <c r="AD1652"/>
      <c r="AE1652"/>
      <c r="AF1652"/>
      <c r="AG1652"/>
      <c r="AH1652"/>
      <c r="AZ1652" s="2"/>
      <c r="BA1652" s="3"/>
      <c r="BB1652" s="3"/>
      <c r="BC1652" s="3"/>
      <c r="BD1652" s="3"/>
    </row>
    <row r="1653" spans="1:56" x14ac:dyDescent="0.3">
      <c r="A1653"/>
      <c r="J1653"/>
      <c r="AA1653"/>
      <c r="AB1653"/>
      <c r="AC1653"/>
      <c r="AD1653"/>
      <c r="AE1653"/>
      <c r="AF1653"/>
      <c r="AG1653"/>
      <c r="AH1653"/>
      <c r="AZ1653" s="2"/>
      <c r="BA1653" s="3"/>
      <c r="BB1653" s="3"/>
      <c r="BC1653" s="3"/>
      <c r="BD1653" s="3"/>
    </row>
    <row r="1654" spans="1:56" x14ac:dyDescent="0.3">
      <c r="A1654"/>
      <c r="J1654"/>
      <c r="AA1654"/>
      <c r="AB1654"/>
      <c r="AC1654"/>
      <c r="AD1654"/>
      <c r="AE1654"/>
      <c r="AF1654"/>
      <c r="AG1654"/>
      <c r="AH1654"/>
      <c r="AZ1654" s="2"/>
      <c r="BA1654" s="3"/>
      <c r="BB1654" s="3"/>
      <c r="BC1654" s="3"/>
      <c r="BD1654" s="3"/>
    </row>
    <row r="1655" spans="1:56" x14ac:dyDescent="0.3">
      <c r="A1655"/>
      <c r="J1655"/>
      <c r="AA1655"/>
      <c r="AB1655"/>
      <c r="AC1655"/>
      <c r="AD1655"/>
      <c r="AE1655"/>
      <c r="AF1655"/>
      <c r="AG1655"/>
      <c r="AH1655"/>
      <c r="AZ1655" s="2"/>
      <c r="BA1655" s="3"/>
      <c r="BB1655" s="3"/>
      <c r="BC1655" s="3"/>
      <c r="BD1655" s="3"/>
    </row>
    <row r="1656" spans="1:56" x14ac:dyDescent="0.3">
      <c r="A1656"/>
      <c r="J1656"/>
      <c r="AA1656"/>
      <c r="AB1656"/>
      <c r="AC1656"/>
      <c r="AD1656"/>
      <c r="AE1656"/>
      <c r="AF1656"/>
      <c r="AG1656"/>
      <c r="AH1656"/>
      <c r="AZ1656" s="2"/>
      <c r="BA1656" s="3"/>
      <c r="BB1656" s="3"/>
      <c r="BC1656" s="3"/>
      <c r="BD1656" s="3"/>
    </row>
    <row r="1657" spans="1:56" x14ac:dyDescent="0.3">
      <c r="A1657"/>
      <c r="J1657"/>
      <c r="AA1657"/>
      <c r="AB1657"/>
      <c r="AC1657"/>
      <c r="AD1657"/>
      <c r="AE1657"/>
      <c r="AF1657"/>
      <c r="AG1657"/>
      <c r="AH1657"/>
      <c r="AZ1657" s="2"/>
      <c r="BA1657" s="3"/>
      <c r="BB1657" s="3"/>
      <c r="BC1657" s="3"/>
      <c r="BD1657" s="3"/>
    </row>
    <row r="1658" spans="1:56" x14ac:dyDescent="0.3">
      <c r="A1658"/>
      <c r="J1658"/>
      <c r="AA1658"/>
      <c r="AB1658"/>
      <c r="AC1658"/>
      <c r="AD1658"/>
      <c r="AE1658"/>
      <c r="AF1658"/>
      <c r="AG1658"/>
      <c r="AH1658"/>
      <c r="AZ1658" s="2"/>
      <c r="BA1658" s="3"/>
      <c r="BB1658" s="3"/>
      <c r="BC1658" s="3"/>
      <c r="BD1658" s="3"/>
    </row>
    <row r="1659" spans="1:56" x14ac:dyDescent="0.3">
      <c r="A1659"/>
      <c r="J1659"/>
      <c r="AA1659"/>
      <c r="AB1659"/>
      <c r="AC1659"/>
      <c r="AD1659"/>
      <c r="AE1659"/>
      <c r="AF1659"/>
      <c r="AG1659"/>
      <c r="AH1659"/>
      <c r="AZ1659" s="2"/>
      <c r="BA1659" s="3"/>
      <c r="BB1659" s="3"/>
      <c r="BC1659" s="3"/>
      <c r="BD1659" s="3"/>
    </row>
    <row r="1660" spans="1:56" x14ac:dyDescent="0.3">
      <c r="A1660"/>
      <c r="J1660"/>
      <c r="AA1660"/>
      <c r="AB1660"/>
      <c r="AC1660"/>
      <c r="AD1660"/>
      <c r="AE1660"/>
      <c r="AF1660"/>
      <c r="AG1660"/>
      <c r="AH1660"/>
      <c r="AZ1660" s="2"/>
      <c r="BA1660" s="3"/>
      <c r="BB1660" s="3"/>
      <c r="BC1660" s="3"/>
      <c r="BD1660" s="3"/>
    </row>
    <row r="1661" spans="1:56" x14ac:dyDescent="0.3">
      <c r="A1661"/>
      <c r="J1661"/>
      <c r="AA1661"/>
      <c r="AB1661"/>
      <c r="AC1661"/>
      <c r="AD1661"/>
      <c r="AE1661"/>
      <c r="AF1661"/>
      <c r="AG1661"/>
      <c r="AH1661"/>
      <c r="AZ1661" s="2"/>
      <c r="BA1661" s="3"/>
      <c r="BB1661" s="3"/>
      <c r="BC1661" s="3"/>
      <c r="BD1661" s="3"/>
    </row>
    <row r="1662" spans="1:56" x14ac:dyDescent="0.3">
      <c r="A1662"/>
      <c r="J1662"/>
      <c r="AA1662"/>
      <c r="AB1662"/>
      <c r="AC1662"/>
      <c r="AD1662"/>
      <c r="AE1662"/>
      <c r="AF1662"/>
      <c r="AG1662"/>
      <c r="AH1662"/>
      <c r="AZ1662" s="2"/>
      <c r="BA1662" s="3"/>
      <c r="BB1662" s="3"/>
      <c r="BC1662" s="3"/>
      <c r="BD1662" s="3"/>
    </row>
    <row r="1663" spans="1:56" x14ac:dyDescent="0.3">
      <c r="A1663"/>
      <c r="J1663"/>
      <c r="AA1663"/>
      <c r="AB1663"/>
      <c r="AC1663"/>
      <c r="AD1663"/>
      <c r="AE1663"/>
      <c r="AF1663"/>
      <c r="AG1663"/>
      <c r="AH1663"/>
      <c r="AZ1663" s="2"/>
      <c r="BA1663" s="3"/>
      <c r="BB1663" s="3"/>
      <c r="BC1663" s="3"/>
      <c r="BD1663" s="3"/>
    </row>
    <row r="1664" spans="1:56" x14ac:dyDescent="0.3">
      <c r="A1664"/>
      <c r="J1664"/>
      <c r="AA1664"/>
      <c r="AB1664"/>
      <c r="AC1664"/>
      <c r="AD1664"/>
      <c r="AE1664"/>
      <c r="AF1664"/>
      <c r="AG1664"/>
      <c r="AH1664"/>
      <c r="AZ1664" s="2"/>
      <c r="BA1664" s="3"/>
      <c r="BB1664" s="3"/>
      <c r="BC1664" s="3"/>
      <c r="BD1664" s="3"/>
    </row>
    <row r="1665" spans="1:56" x14ac:dyDescent="0.3">
      <c r="A1665"/>
      <c r="J1665"/>
      <c r="AA1665"/>
      <c r="AB1665"/>
      <c r="AC1665"/>
      <c r="AD1665"/>
      <c r="AE1665"/>
      <c r="AF1665"/>
      <c r="AG1665"/>
      <c r="AH1665"/>
      <c r="AZ1665" s="2"/>
      <c r="BA1665" s="3"/>
      <c r="BB1665" s="3"/>
      <c r="BC1665" s="3"/>
      <c r="BD1665" s="3"/>
    </row>
    <row r="1666" spans="1:56" x14ac:dyDescent="0.3">
      <c r="A1666"/>
      <c r="J1666"/>
      <c r="AA1666"/>
      <c r="AB1666"/>
      <c r="AC1666"/>
      <c r="AD1666"/>
      <c r="AE1666"/>
      <c r="AF1666"/>
      <c r="AG1666"/>
      <c r="AH1666"/>
      <c r="AZ1666" s="2"/>
      <c r="BA1666" s="3"/>
      <c r="BB1666" s="3"/>
      <c r="BC1666" s="3"/>
      <c r="BD1666" s="3"/>
    </row>
    <row r="1667" spans="1:56" x14ac:dyDescent="0.3">
      <c r="A1667"/>
      <c r="J1667"/>
      <c r="AA1667"/>
      <c r="AB1667"/>
      <c r="AC1667"/>
      <c r="AD1667"/>
      <c r="AE1667"/>
      <c r="AF1667"/>
      <c r="AG1667"/>
      <c r="AH1667"/>
      <c r="AZ1667" s="2"/>
      <c r="BA1667" s="3"/>
      <c r="BB1667" s="3"/>
      <c r="BC1667" s="3"/>
      <c r="BD1667" s="3"/>
    </row>
    <row r="1668" spans="1:56" x14ac:dyDescent="0.3">
      <c r="A1668"/>
      <c r="J1668"/>
      <c r="AA1668"/>
      <c r="AB1668"/>
      <c r="AC1668"/>
      <c r="AD1668"/>
      <c r="AE1668"/>
      <c r="AF1668"/>
      <c r="AG1668"/>
      <c r="AH1668"/>
      <c r="AZ1668" s="2"/>
      <c r="BA1668" s="3"/>
      <c r="BB1668" s="3"/>
      <c r="BC1668" s="3"/>
      <c r="BD1668" s="3"/>
    </row>
    <row r="1669" spans="1:56" x14ac:dyDescent="0.3">
      <c r="A1669"/>
      <c r="J1669"/>
      <c r="AA1669"/>
      <c r="AB1669"/>
      <c r="AC1669"/>
      <c r="AD1669"/>
      <c r="AE1669"/>
      <c r="AF1669"/>
      <c r="AG1669"/>
      <c r="AH1669"/>
      <c r="AZ1669" s="2"/>
      <c r="BA1669" s="3"/>
      <c r="BB1669" s="3"/>
      <c r="BC1669" s="3"/>
      <c r="BD1669" s="3"/>
    </row>
    <row r="1670" spans="1:56" x14ac:dyDescent="0.3">
      <c r="A1670"/>
      <c r="J1670"/>
      <c r="AA1670"/>
      <c r="AB1670"/>
      <c r="AC1670"/>
      <c r="AD1670"/>
      <c r="AE1670"/>
      <c r="AF1670"/>
      <c r="AG1670"/>
      <c r="AH1670"/>
      <c r="AZ1670" s="2"/>
      <c r="BA1670" s="3"/>
      <c r="BB1670" s="3"/>
      <c r="BC1670" s="3"/>
      <c r="BD1670" s="3"/>
    </row>
    <row r="1671" spans="1:56" x14ac:dyDescent="0.3">
      <c r="A1671"/>
      <c r="J1671"/>
      <c r="AA1671"/>
      <c r="AB1671"/>
      <c r="AC1671"/>
      <c r="AD1671"/>
      <c r="AE1671"/>
      <c r="AF1671"/>
      <c r="AG1671"/>
      <c r="AH1671"/>
      <c r="AZ1671" s="2"/>
      <c r="BA1671" s="3"/>
      <c r="BB1671" s="3"/>
      <c r="BC1671" s="3"/>
      <c r="BD1671" s="3"/>
    </row>
    <row r="1672" spans="1:56" x14ac:dyDescent="0.3">
      <c r="A1672"/>
      <c r="J1672"/>
      <c r="AA1672"/>
      <c r="AB1672"/>
      <c r="AC1672"/>
      <c r="AD1672"/>
      <c r="AE1672"/>
      <c r="AF1672"/>
      <c r="AG1672"/>
      <c r="AH1672"/>
      <c r="AZ1672" s="2"/>
      <c r="BA1672" s="3"/>
      <c r="BB1672" s="3"/>
      <c r="BC1672" s="3"/>
      <c r="BD1672" s="3"/>
    </row>
    <row r="1673" spans="1:56" x14ac:dyDescent="0.3">
      <c r="A1673"/>
      <c r="J1673"/>
      <c r="AA1673"/>
      <c r="AB1673"/>
      <c r="AC1673"/>
      <c r="AD1673"/>
      <c r="AE1673"/>
      <c r="AF1673"/>
      <c r="AG1673"/>
      <c r="AH1673"/>
      <c r="AZ1673" s="2"/>
      <c r="BA1673" s="3"/>
      <c r="BB1673" s="3"/>
      <c r="BC1673" s="3"/>
      <c r="BD1673" s="3"/>
    </row>
    <row r="1674" spans="1:56" x14ac:dyDescent="0.3">
      <c r="A1674"/>
      <c r="J1674"/>
      <c r="AA1674"/>
      <c r="AB1674"/>
      <c r="AC1674"/>
      <c r="AD1674"/>
      <c r="AE1674"/>
      <c r="AF1674"/>
      <c r="AG1674"/>
      <c r="AH1674"/>
      <c r="AZ1674" s="2"/>
      <c r="BA1674" s="3"/>
      <c r="BB1674" s="3"/>
      <c r="BC1674" s="3"/>
      <c r="BD1674" s="3"/>
    </row>
    <row r="1675" spans="1:56" x14ac:dyDescent="0.3">
      <c r="A1675"/>
      <c r="J1675"/>
      <c r="AA1675"/>
      <c r="AB1675"/>
      <c r="AC1675"/>
      <c r="AD1675"/>
      <c r="AE1675"/>
      <c r="AF1675"/>
      <c r="AG1675"/>
      <c r="AH1675"/>
      <c r="AZ1675" s="2"/>
      <c r="BA1675" s="3"/>
      <c r="BB1675" s="3"/>
      <c r="BC1675" s="3"/>
      <c r="BD1675" s="3"/>
    </row>
    <row r="1676" spans="1:56" x14ac:dyDescent="0.3">
      <c r="A1676"/>
      <c r="J1676"/>
      <c r="AA1676"/>
      <c r="AB1676"/>
      <c r="AC1676"/>
      <c r="AD1676"/>
      <c r="AE1676"/>
      <c r="AF1676"/>
      <c r="AG1676"/>
      <c r="AH1676"/>
      <c r="AZ1676" s="2"/>
      <c r="BA1676" s="3"/>
      <c r="BB1676" s="3"/>
      <c r="BC1676" s="3"/>
      <c r="BD1676" s="3"/>
    </row>
    <row r="1677" spans="1:56" x14ac:dyDescent="0.3">
      <c r="A1677"/>
      <c r="J1677"/>
      <c r="AA1677"/>
      <c r="AB1677"/>
      <c r="AC1677"/>
      <c r="AD1677"/>
      <c r="AE1677"/>
      <c r="AF1677"/>
      <c r="AG1677"/>
      <c r="AH1677"/>
      <c r="AZ1677" s="2"/>
      <c r="BA1677" s="3"/>
      <c r="BB1677" s="3"/>
      <c r="BC1677" s="3"/>
      <c r="BD1677" s="3"/>
    </row>
    <row r="1678" spans="1:56" x14ac:dyDescent="0.3">
      <c r="A1678"/>
      <c r="J1678"/>
      <c r="AA1678"/>
      <c r="AB1678"/>
      <c r="AC1678"/>
      <c r="AD1678"/>
      <c r="AE1678"/>
      <c r="AF1678"/>
      <c r="AG1678"/>
      <c r="AH1678"/>
      <c r="AZ1678" s="2"/>
      <c r="BA1678" s="3"/>
      <c r="BB1678" s="3"/>
      <c r="BC1678" s="3"/>
      <c r="BD1678" s="3"/>
    </row>
    <row r="1679" spans="1:56" x14ac:dyDescent="0.3">
      <c r="A1679"/>
      <c r="J1679"/>
      <c r="AA1679"/>
      <c r="AB1679"/>
      <c r="AC1679"/>
      <c r="AD1679"/>
      <c r="AE1679"/>
      <c r="AF1679"/>
      <c r="AG1679"/>
      <c r="AH1679"/>
      <c r="AZ1679" s="2"/>
      <c r="BA1679" s="3"/>
      <c r="BB1679" s="3"/>
      <c r="BC1679" s="3"/>
      <c r="BD1679" s="3"/>
    </row>
    <row r="1680" spans="1:56" x14ac:dyDescent="0.3">
      <c r="A1680"/>
      <c r="J1680"/>
      <c r="AA1680"/>
      <c r="AB1680"/>
      <c r="AC1680"/>
      <c r="AD1680"/>
      <c r="AE1680"/>
      <c r="AF1680"/>
      <c r="AG1680"/>
      <c r="AH1680"/>
      <c r="AZ1680" s="2"/>
      <c r="BA1680" s="3"/>
      <c r="BB1680" s="3"/>
      <c r="BC1680" s="3"/>
      <c r="BD1680" s="3"/>
    </row>
    <row r="1681" spans="1:56" x14ac:dyDescent="0.3">
      <c r="A1681"/>
      <c r="J1681"/>
      <c r="AA1681"/>
      <c r="AB1681"/>
      <c r="AC1681"/>
      <c r="AD1681"/>
      <c r="AE1681"/>
      <c r="AF1681"/>
      <c r="AG1681"/>
      <c r="AH1681"/>
      <c r="AZ1681" s="2"/>
      <c r="BA1681" s="3"/>
      <c r="BB1681" s="3"/>
      <c r="BC1681" s="3"/>
      <c r="BD1681" s="3"/>
    </row>
    <row r="1682" spans="1:56" x14ac:dyDescent="0.3">
      <c r="A1682"/>
      <c r="J1682"/>
      <c r="AA1682"/>
      <c r="AB1682"/>
      <c r="AC1682"/>
      <c r="AD1682"/>
      <c r="AE1682"/>
      <c r="AF1682"/>
      <c r="AG1682"/>
      <c r="AH1682"/>
      <c r="AZ1682" s="2"/>
      <c r="BA1682" s="3"/>
      <c r="BB1682" s="3"/>
      <c r="BC1682" s="3"/>
      <c r="BD1682" s="3"/>
    </row>
    <row r="1683" spans="1:56" x14ac:dyDescent="0.3">
      <c r="A1683"/>
      <c r="J1683"/>
      <c r="AA1683"/>
      <c r="AB1683"/>
      <c r="AC1683"/>
      <c r="AD1683"/>
      <c r="AE1683"/>
      <c r="AF1683"/>
      <c r="AG1683"/>
      <c r="AH1683"/>
      <c r="AZ1683" s="2"/>
      <c r="BA1683" s="3"/>
      <c r="BB1683" s="3"/>
      <c r="BC1683" s="3"/>
      <c r="BD1683" s="3"/>
    </row>
    <row r="1684" spans="1:56" x14ac:dyDescent="0.3">
      <c r="A1684"/>
      <c r="J1684"/>
      <c r="AA1684"/>
      <c r="AB1684"/>
      <c r="AC1684"/>
      <c r="AD1684"/>
      <c r="AE1684"/>
      <c r="AF1684"/>
      <c r="AG1684"/>
      <c r="AH1684"/>
      <c r="AZ1684" s="2"/>
      <c r="BA1684" s="3"/>
      <c r="BB1684" s="3"/>
      <c r="BC1684" s="3"/>
      <c r="BD1684" s="3"/>
    </row>
    <row r="1685" spans="1:56" x14ac:dyDescent="0.3">
      <c r="A1685"/>
      <c r="J1685"/>
      <c r="AA1685"/>
      <c r="AB1685"/>
      <c r="AC1685"/>
      <c r="AD1685"/>
      <c r="AE1685"/>
      <c r="AF1685"/>
      <c r="AG1685"/>
      <c r="AH1685"/>
      <c r="AZ1685" s="2"/>
      <c r="BA1685" s="3"/>
      <c r="BB1685" s="3"/>
      <c r="BC1685" s="3"/>
      <c r="BD1685" s="3"/>
    </row>
    <row r="1686" spans="1:56" x14ac:dyDescent="0.3">
      <c r="A1686"/>
      <c r="J1686"/>
      <c r="AA1686"/>
      <c r="AB1686"/>
      <c r="AC1686"/>
      <c r="AD1686"/>
      <c r="AE1686"/>
      <c r="AF1686"/>
      <c r="AG1686"/>
      <c r="AH1686"/>
      <c r="AZ1686" s="2"/>
      <c r="BA1686" s="3"/>
      <c r="BB1686" s="3"/>
      <c r="BC1686" s="3"/>
      <c r="BD1686" s="3"/>
    </row>
    <row r="1687" spans="1:56" x14ac:dyDescent="0.3">
      <c r="A1687"/>
      <c r="J1687"/>
      <c r="AA1687"/>
      <c r="AB1687"/>
      <c r="AC1687"/>
      <c r="AD1687"/>
      <c r="AE1687"/>
      <c r="AF1687"/>
      <c r="AG1687"/>
      <c r="AH1687"/>
      <c r="AZ1687" s="2"/>
      <c r="BA1687" s="3"/>
      <c r="BB1687" s="3"/>
      <c r="BC1687" s="3"/>
      <c r="BD1687" s="3"/>
    </row>
    <row r="1688" spans="1:56" x14ac:dyDescent="0.3">
      <c r="A1688"/>
      <c r="J1688"/>
      <c r="AA1688"/>
      <c r="AB1688"/>
      <c r="AC1688"/>
      <c r="AD1688"/>
      <c r="AE1688"/>
      <c r="AF1688"/>
      <c r="AG1688"/>
      <c r="AH1688"/>
      <c r="AZ1688" s="2"/>
      <c r="BA1688" s="3"/>
      <c r="BB1688" s="3"/>
      <c r="BC1688" s="3"/>
      <c r="BD1688" s="3"/>
    </row>
    <row r="1689" spans="1:56" x14ac:dyDescent="0.3">
      <c r="A1689"/>
      <c r="J1689"/>
      <c r="AA1689"/>
      <c r="AB1689"/>
      <c r="AC1689"/>
      <c r="AD1689"/>
      <c r="AE1689"/>
      <c r="AF1689"/>
      <c r="AG1689"/>
      <c r="AH1689"/>
      <c r="AZ1689" s="2"/>
      <c r="BA1689" s="3"/>
      <c r="BB1689" s="3"/>
      <c r="BC1689" s="3"/>
      <c r="BD1689" s="3"/>
    </row>
    <row r="1690" spans="1:56" x14ac:dyDescent="0.3">
      <c r="A1690"/>
      <c r="J1690"/>
      <c r="AA1690"/>
      <c r="AB1690"/>
      <c r="AC1690"/>
      <c r="AD1690"/>
      <c r="AE1690"/>
      <c r="AF1690"/>
      <c r="AG1690"/>
      <c r="AH1690"/>
      <c r="AZ1690" s="2"/>
      <c r="BA1690" s="3"/>
      <c r="BB1690" s="3"/>
      <c r="BC1690" s="3"/>
      <c r="BD1690" s="3"/>
    </row>
    <row r="1691" spans="1:56" x14ac:dyDescent="0.3">
      <c r="A1691"/>
      <c r="J1691"/>
      <c r="AA1691"/>
      <c r="AB1691"/>
      <c r="AC1691"/>
      <c r="AD1691"/>
      <c r="AE1691"/>
      <c r="AF1691"/>
      <c r="AG1691"/>
      <c r="AH1691"/>
      <c r="AZ1691" s="2"/>
      <c r="BA1691" s="3"/>
      <c r="BB1691" s="3"/>
      <c r="BC1691" s="3"/>
      <c r="BD1691" s="3"/>
    </row>
    <row r="1692" spans="1:56" x14ac:dyDescent="0.3">
      <c r="A1692"/>
      <c r="J1692"/>
      <c r="AA1692"/>
      <c r="AB1692"/>
      <c r="AC1692"/>
      <c r="AD1692"/>
      <c r="AE1692"/>
      <c r="AF1692"/>
      <c r="AG1692"/>
      <c r="AH1692"/>
      <c r="AZ1692" s="2"/>
      <c r="BA1692" s="3"/>
      <c r="BB1692" s="3"/>
      <c r="BC1692" s="3"/>
      <c r="BD1692" s="3"/>
    </row>
    <row r="1693" spans="1:56" x14ac:dyDescent="0.3">
      <c r="A1693"/>
      <c r="J1693"/>
      <c r="AA1693"/>
      <c r="AB1693"/>
      <c r="AC1693"/>
      <c r="AD1693"/>
      <c r="AE1693"/>
      <c r="AF1693"/>
      <c r="AG1693"/>
      <c r="AH1693"/>
      <c r="AZ1693" s="2"/>
      <c r="BA1693" s="3"/>
      <c r="BB1693" s="3"/>
      <c r="BC1693" s="3"/>
      <c r="BD1693" s="3"/>
    </row>
    <row r="1694" spans="1:56" x14ac:dyDescent="0.3">
      <c r="A1694"/>
      <c r="J1694"/>
      <c r="AA1694"/>
      <c r="AB1694"/>
      <c r="AC1694"/>
      <c r="AD1694"/>
      <c r="AE1694"/>
      <c r="AF1694"/>
      <c r="AG1694"/>
      <c r="AH1694"/>
      <c r="AZ1694" s="2"/>
      <c r="BA1694" s="3"/>
      <c r="BB1694" s="3"/>
      <c r="BC1694" s="3"/>
      <c r="BD1694" s="3"/>
    </row>
    <row r="1695" spans="1:56" x14ac:dyDescent="0.3">
      <c r="A1695"/>
      <c r="J1695"/>
      <c r="AA1695"/>
      <c r="AB1695"/>
      <c r="AC1695"/>
      <c r="AD1695"/>
      <c r="AE1695"/>
      <c r="AF1695"/>
      <c r="AG1695"/>
      <c r="AH1695"/>
      <c r="AZ1695" s="2"/>
      <c r="BA1695" s="3"/>
      <c r="BB1695" s="3"/>
      <c r="BC1695" s="3"/>
      <c r="BD1695" s="3"/>
    </row>
    <row r="1696" spans="1:56" x14ac:dyDescent="0.3">
      <c r="A1696"/>
      <c r="J1696"/>
      <c r="AA1696"/>
      <c r="AB1696"/>
      <c r="AC1696"/>
      <c r="AD1696"/>
      <c r="AE1696"/>
      <c r="AF1696"/>
      <c r="AG1696"/>
      <c r="AH1696"/>
      <c r="AZ1696" s="2"/>
      <c r="BA1696" s="3"/>
      <c r="BB1696" s="3"/>
      <c r="BC1696" s="3"/>
      <c r="BD1696" s="3"/>
    </row>
    <row r="1697" spans="1:56" x14ac:dyDescent="0.3">
      <c r="A1697"/>
      <c r="J1697"/>
      <c r="AA1697"/>
      <c r="AB1697"/>
      <c r="AC1697"/>
      <c r="AD1697"/>
      <c r="AE1697"/>
      <c r="AF1697"/>
      <c r="AG1697"/>
      <c r="AH1697"/>
      <c r="AZ1697" s="2"/>
      <c r="BA1697" s="3"/>
      <c r="BB1697" s="3"/>
      <c r="BC1697" s="3"/>
      <c r="BD1697" s="3"/>
    </row>
    <row r="1698" spans="1:56" x14ac:dyDescent="0.3">
      <c r="A1698"/>
      <c r="J1698"/>
      <c r="AA1698"/>
      <c r="AB1698"/>
      <c r="AC1698"/>
      <c r="AD1698"/>
      <c r="AE1698"/>
      <c r="AF1698"/>
      <c r="AG1698"/>
      <c r="AH1698"/>
      <c r="AZ1698" s="2"/>
      <c r="BA1698" s="3"/>
      <c r="BB1698" s="3"/>
      <c r="BC1698" s="3"/>
      <c r="BD1698" s="3"/>
    </row>
    <row r="1699" spans="1:56" x14ac:dyDescent="0.3">
      <c r="A1699"/>
      <c r="J1699"/>
      <c r="AA1699"/>
      <c r="AB1699"/>
      <c r="AC1699"/>
      <c r="AD1699"/>
      <c r="AE1699"/>
      <c r="AF1699"/>
      <c r="AG1699"/>
      <c r="AH1699"/>
      <c r="AZ1699" s="2"/>
      <c r="BA1699" s="3"/>
      <c r="BB1699" s="3"/>
      <c r="BC1699" s="3"/>
      <c r="BD1699" s="3"/>
    </row>
    <row r="1700" spans="1:56" x14ac:dyDescent="0.3">
      <c r="A1700"/>
      <c r="J1700"/>
      <c r="AA1700"/>
      <c r="AB1700"/>
      <c r="AC1700"/>
      <c r="AD1700"/>
      <c r="AE1700"/>
      <c r="AF1700"/>
      <c r="AG1700"/>
      <c r="AH1700"/>
      <c r="AZ1700" s="2"/>
      <c r="BA1700" s="3"/>
      <c r="BB1700" s="3"/>
      <c r="BC1700" s="3"/>
      <c r="BD1700" s="3"/>
    </row>
    <row r="1701" spans="1:56" x14ac:dyDescent="0.3">
      <c r="A1701"/>
      <c r="J1701"/>
      <c r="AA1701"/>
      <c r="AB1701"/>
      <c r="AC1701"/>
      <c r="AD1701"/>
      <c r="AE1701"/>
      <c r="AF1701"/>
      <c r="AG1701"/>
      <c r="AH1701"/>
      <c r="AZ1701" s="2"/>
      <c r="BA1701" s="3"/>
      <c r="BB1701" s="3"/>
      <c r="BC1701" s="3"/>
      <c r="BD1701" s="3"/>
    </row>
    <row r="1702" spans="1:56" x14ac:dyDescent="0.3">
      <c r="A1702"/>
      <c r="J1702"/>
      <c r="AA1702"/>
      <c r="AB1702"/>
      <c r="AC1702"/>
      <c r="AD1702"/>
      <c r="AE1702"/>
      <c r="AF1702"/>
      <c r="AG1702"/>
      <c r="AH1702"/>
      <c r="AZ1702" s="2"/>
      <c r="BA1702" s="3"/>
      <c r="BB1702" s="3"/>
      <c r="BC1702" s="3"/>
      <c r="BD1702" s="3"/>
    </row>
    <row r="1703" spans="1:56" x14ac:dyDescent="0.3">
      <c r="A1703"/>
      <c r="J1703"/>
      <c r="AA1703"/>
      <c r="AB1703"/>
      <c r="AC1703"/>
      <c r="AD1703"/>
      <c r="AE1703"/>
      <c r="AF1703"/>
      <c r="AG1703"/>
      <c r="AH1703"/>
      <c r="AZ1703" s="2"/>
      <c r="BA1703" s="3"/>
      <c r="BB1703" s="3"/>
      <c r="BC1703" s="3"/>
      <c r="BD1703" s="3"/>
    </row>
    <row r="1704" spans="1:56" x14ac:dyDescent="0.3">
      <c r="A1704"/>
      <c r="J1704"/>
      <c r="AA1704"/>
      <c r="AB1704"/>
      <c r="AC1704"/>
      <c r="AD1704"/>
      <c r="AE1704"/>
      <c r="AF1704"/>
      <c r="AG1704"/>
      <c r="AH1704"/>
      <c r="AZ1704" s="2"/>
      <c r="BA1704" s="3"/>
      <c r="BB1704" s="3"/>
      <c r="BC1704" s="3"/>
      <c r="BD1704" s="3"/>
    </row>
    <row r="1705" spans="1:56" x14ac:dyDescent="0.3">
      <c r="A1705"/>
      <c r="J1705"/>
      <c r="AA1705"/>
      <c r="AB1705"/>
      <c r="AC1705"/>
      <c r="AD1705"/>
      <c r="AE1705"/>
      <c r="AF1705"/>
      <c r="AG1705"/>
      <c r="AH1705"/>
      <c r="AZ1705" s="2"/>
      <c r="BA1705" s="3"/>
      <c r="BB1705" s="3"/>
      <c r="BC1705" s="3"/>
      <c r="BD1705" s="3"/>
    </row>
    <row r="1706" spans="1:56" x14ac:dyDescent="0.3">
      <c r="A1706"/>
      <c r="J1706"/>
      <c r="AA1706"/>
      <c r="AB1706"/>
      <c r="AC1706"/>
      <c r="AD1706"/>
      <c r="AE1706"/>
      <c r="AF1706"/>
      <c r="AG1706"/>
      <c r="AH1706"/>
      <c r="AZ1706" s="2"/>
      <c r="BA1706" s="3"/>
      <c r="BB1706" s="3"/>
      <c r="BC1706" s="3"/>
      <c r="BD1706" s="3"/>
    </row>
    <row r="1707" spans="1:56" x14ac:dyDescent="0.3">
      <c r="A1707"/>
      <c r="J1707"/>
      <c r="AA1707"/>
      <c r="AB1707"/>
      <c r="AC1707"/>
      <c r="AD1707"/>
      <c r="AE1707"/>
      <c r="AF1707"/>
      <c r="AG1707"/>
      <c r="AH1707"/>
      <c r="AZ1707" s="2"/>
      <c r="BA1707" s="3"/>
      <c r="BB1707" s="3"/>
      <c r="BC1707" s="3"/>
      <c r="BD1707" s="3"/>
    </row>
    <row r="1708" spans="1:56" x14ac:dyDescent="0.3">
      <c r="A1708"/>
      <c r="J1708"/>
      <c r="AA1708"/>
      <c r="AB1708"/>
      <c r="AC1708"/>
      <c r="AD1708"/>
      <c r="AE1708"/>
      <c r="AF1708"/>
      <c r="AG1708"/>
      <c r="AH1708"/>
      <c r="AZ1708" s="2"/>
      <c r="BA1708" s="3"/>
      <c r="BB1708" s="3"/>
      <c r="BC1708" s="3"/>
      <c r="BD1708" s="3"/>
    </row>
    <row r="1709" spans="1:56" x14ac:dyDescent="0.3">
      <c r="A1709"/>
      <c r="J1709"/>
      <c r="AA1709"/>
      <c r="AB1709"/>
      <c r="AC1709"/>
      <c r="AD1709"/>
      <c r="AE1709"/>
      <c r="AF1709"/>
      <c r="AG1709"/>
      <c r="AH1709"/>
      <c r="AZ1709" s="2"/>
      <c r="BA1709" s="3"/>
      <c r="BB1709" s="3"/>
      <c r="BC1709" s="3"/>
      <c r="BD1709" s="3"/>
    </row>
    <row r="1710" spans="1:56" x14ac:dyDescent="0.3">
      <c r="A1710"/>
      <c r="J1710"/>
      <c r="AA1710"/>
      <c r="AB1710"/>
      <c r="AC1710"/>
      <c r="AD1710"/>
      <c r="AE1710"/>
      <c r="AF1710"/>
      <c r="AG1710"/>
      <c r="AH1710"/>
      <c r="AZ1710" s="2"/>
      <c r="BA1710" s="3"/>
      <c r="BB1710" s="3"/>
      <c r="BC1710" s="3"/>
      <c r="BD1710" s="3"/>
    </row>
    <row r="1711" spans="1:56" x14ac:dyDescent="0.3">
      <c r="A1711"/>
      <c r="J1711"/>
      <c r="AA1711"/>
      <c r="AB1711"/>
      <c r="AC1711"/>
      <c r="AD1711"/>
      <c r="AE1711"/>
      <c r="AF1711"/>
      <c r="AG1711"/>
      <c r="AH1711"/>
      <c r="AZ1711" s="2"/>
      <c r="BA1711" s="3"/>
      <c r="BB1711" s="3"/>
      <c r="BC1711" s="3"/>
      <c r="BD1711" s="3"/>
    </row>
    <row r="1712" spans="1:56" x14ac:dyDescent="0.3">
      <c r="A1712"/>
      <c r="J1712"/>
      <c r="AA1712"/>
      <c r="AB1712"/>
      <c r="AC1712"/>
      <c r="AD1712"/>
      <c r="AE1712"/>
      <c r="AF1712"/>
      <c r="AG1712"/>
      <c r="AH1712"/>
      <c r="AZ1712" s="2"/>
      <c r="BA1712" s="3"/>
      <c r="BB1712" s="3"/>
      <c r="BC1712" s="3"/>
      <c r="BD1712" s="3"/>
    </row>
    <row r="1713" spans="1:56" x14ac:dyDescent="0.3">
      <c r="A1713"/>
      <c r="J1713"/>
      <c r="AA1713"/>
      <c r="AB1713"/>
      <c r="AC1713"/>
      <c r="AD1713"/>
      <c r="AE1713"/>
      <c r="AF1713"/>
      <c r="AG1713"/>
      <c r="AH1713"/>
      <c r="AZ1713" s="2"/>
      <c r="BA1713" s="3"/>
      <c r="BB1713" s="3"/>
      <c r="BC1713" s="3"/>
      <c r="BD1713" s="3"/>
    </row>
    <row r="1714" spans="1:56" x14ac:dyDescent="0.3">
      <c r="A1714"/>
      <c r="J1714"/>
      <c r="AA1714"/>
      <c r="AB1714"/>
      <c r="AC1714"/>
      <c r="AD1714"/>
      <c r="AE1714"/>
      <c r="AF1714"/>
      <c r="AG1714"/>
      <c r="AH1714"/>
      <c r="AZ1714" s="2"/>
      <c r="BA1714" s="3"/>
      <c r="BB1714" s="3"/>
      <c r="BC1714" s="3"/>
      <c r="BD1714" s="3"/>
    </row>
    <row r="1715" spans="1:56" x14ac:dyDescent="0.3">
      <c r="A1715"/>
      <c r="J1715"/>
      <c r="AA1715"/>
      <c r="AB1715"/>
      <c r="AC1715"/>
      <c r="AD1715"/>
      <c r="AE1715"/>
      <c r="AF1715"/>
      <c r="AG1715"/>
      <c r="AH1715"/>
      <c r="AZ1715" s="2"/>
      <c r="BA1715" s="3"/>
      <c r="BB1715" s="3"/>
      <c r="BC1715" s="3"/>
      <c r="BD1715" s="3"/>
    </row>
    <row r="1716" spans="1:56" x14ac:dyDescent="0.3">
      <c r="A1716"/>
      <c r="J1716"/>
      <c r="AA1716"/>
      <c r="AB1716"/>
      <c r="AC1716"/>
      <c r="AD1716"/>
      <c r="AE1716"/>
      <c r="AF1716"/>
      <c r="AG1716"/>
      <c r="AH1716"/>
      <c r="AZ1716" s="2"/>
      <c r="BA1716" s="3"/>
      <c r="BB1716" s="3"/>
      <c r="BC1716" s="3"/>
      <c r="BD1716" s="3"/>
    </row>
    <row r="1717" spans="1:56" x14ac:dyDescent="0.3">
      <c r="A1717"/>
      <c r="J1717"/>
      <c r="AA1717"/>
      <c r="AB1717"/>
      <c r="AC1717"/>
      <c r="AD1717"/>
      <c r="AE1717"/>
      <c r="AF1717"/>
      <c r="AG1717"/>
      <c r="AH1717"/>
      <c r="AZ1717" s="2"/>
      <c r="BA1717" s="3"/>
      <c r="BB1717" s="3"/>
      <c r="BC1717" s="3"/>
      <c r="BD1717" s="3"/>
    </row>
    <row r="1718" spans="1:56" x14ac:dyDescent="0.3">
      <c r="A1718"/>
      <c r="J1718"/>
      <c r="AA1718"/>
      <c r="AB1718"/>
      <c r="AC1718"/>
      <c r="AD1718"/>
      <c r="AE1718"/>
      <c r="AF1718"/>
      <c r="AG1718"/>
      <c r="AH1718"/>
      <c r="AZ1718" s="2"/>
      <c r="BA1718" s="3"/>
      <c r="BB1718" s="3"/>
      <c r="BC1718" s="3"/>
      <c r="BD1718" s="3"/>
    </row>
    <row r="1719" spans="1:56" x14ac:dyDescent="0.3">
      <c r="A1719"/>
      <c r="J1719"/>
      <c r="AA1719"/>
      <c r="AB1719"/>
      <c r="AC1719"/>
      <c r="AD1719"/>
      <c r="AE1719"/>
      <c r="AF1719"/>
      <c r="AG1719"/>
      <c r="AH1719"/>
      <c r="AZ1719" s="2"/>
      <c r="BA1719" s="3"/>
      <c r="BB1719" s="3"/>
      <c r="BC1719" s="3"/>
      <c r="BD1719" s="3"/>
    </row>
    <row r="1720" spans="1:56" x14ac:dyDescent="0.3">
      <c r="A1720"/>
      <c r="J1720"/>
      <c r="AA1720"/>
      <c r="AB1720"/>
      <c r="AC1720"/>
      <c r="AD1720"/>
      <c r="AE1720"/>
      <c r="AF1720"/>
      <c r="AG1720"/>
      <c r="AH1720"/>
      <c r="AZ1720" s="2"/>
      <c r="BA1720" s="3"/>
      <c r="BB1720" s="3"/>
      <c r="BC1720" s="3"/>
      <c r="BD1720" s="3"/>
    </row>
    <row r="1721" spans="1:56" x14ac:dyDescent="0.3">
      <c r="A1721"/>
      <c r="J1721"/>
      <c r="AA1721"/>
      <c r="AB1721"/>
      <c r="AC1721"/>
      <c r="AD1721"/>
      <c r="AE1721"/>
      <c r="AF1721"/>
      <c r="AG1721"/>
      <c r="AH1721"/>
      <c r="AZ1721" s="2"/>
      <c r="BA1721" s="3"/>
      <c r="BB1721" s="3"/>
      <c r="BC1721" s="3"/>
      <c r="BD1721" s="3"/>
    </row>
    <row r="1722" spans="1:56" x14ac:dyDescent="0.3">
      <c r="A1722"/>
      <c r="J1722"/>
      <c r="AA1722"/>
      <c r="AB1722"/>
      <c r="AC1722"/>
      <c r="AD1722"/>
      <c r="AE1722"/>
      <c r="AF1722"/>
      <c r="AG1722"/>
      <c r="AH1722"/>
      <c r="AZ1722" s="2"/>
      <c r="BA1722" s="3"/>
      <c r="BB1722" s="3"/>
      <c r="BC1722" s="3"/>
      <c r="BD1722" s="3"/>
    </row>
    <row r="1723" spans="1:56" x14ac:dyDescent="0.3">
      <c r="A1723"/>
      <c r="J1723"/>
      <c r="AA1723"/>
      <c r="AB1723"/>
      <c r="AC1723"/>
      <c r="AD1723"/>
      <c r="AE1723"/>
      <c r="AF1723"/>
      <c r="AG1723"/>
      <c r="AH1723"/>
      <c r="AZ1723" s="2"/>
      <c r="BA1723" s="3"/>
      <c r="BB1723" s="3"/>
      <c r="BC1723" s="3"/>
      <c r="BD1723" s="3"/>
    </row>
    <row r="1724" spans="1:56" x14ac:dyDescent="0.3">
      <c r="A1724"/>
      <c r="J1724"/>
      <c r="AA1724"/>
      <c r="AB1724"/>
      <c r="AC1724"/>
      <c r="AD1724"/>
      <c r="AE1724"/>
      <c r="AF1724"/>
      <c r="AG1724"/>
      <c r="AH1724"/>
      <c r="AZ1724" s="2"/>
      <c r="BA1724" s="3"/>
      <c r="BB1724" s="3"/>
      <c r="BC1724" s="3"/>
      <c r="BD1724" s="3"/>
    </row>
    <row r="1725" spans="1:56" x14ac:dyDescent="0.3">
      <c r="A1725"/>
      <c r="J1725"/>
      <c r="AA1725"/>
      <c r="AB1725"/>
      <c r="AC1725"/>
      <c r="AD1725"/>
      <c r="AE1725"/>
      <c r="AF1725"/>
      <c r="AG1725"/>
      <c r="AH1725"/>
      <c r="AZ1725" s="2"/>
      <c r="BA1725" s="3"/>
      <c r="BB1725" s="3"/>
      <c r="BC1725" s="3"/>
      <c r="BD1725" s="3"/>
    </row>
    <row r="1726" spans="1:56" x14ac:dyDescent="0.3">
      <c r="A1726"/>
      <c r="J1726"/>
      <c r="AA1726"/>
      <c r="AB1726"/>
      <c r="AC1726"/>
      <c r="AD1726"/>
      <c r="AE1726"/>
      <c r="AF1726"/>
      <c r="AG1726"/>
      <c r="AH1726"/>
      <c r="AZ1726" s="2"/>
      <c r="BA1726" s="3"/>
      <c r="BB1726" s="3"/>
      <c r="BC1726" s="3"/>
      <c r="BD1726" s="3"/>
    </row>
    <row r="1727" spans="1:56" x14ac:dyDescent="0.3">
      <c r="A1727"/>
      <c r="J1727"/>
      <c r="AA1727"/>
      <c r="AB1727"/>
      <c r="AC1727"/>
      <c r="AD1727"/>
      <c r="AE1727"/>
      <c r="AF1727"/>
      <c r="AG1727"/>
      <c r="AH1727"/>
      <c r="AZ1727" s="2"/>
      <c r="BA1727" s="3"/>
      <c r="BB1727" s="3"/>
      <c r="BC1727" s="3"/>
      <c r="BD1727" s="3"/>
    </row>
    <row r="1728" spans="1:56" x14ac:dyDescent="0.3">
      <c r="A1728"/>
      <c r="J1728"/>
      <c r="AA1728"/>
      <c r="AB1728"/>
      <c r="AC1728"/>
      <c r="AD1728"/>
      <c r="AE1728"/>
      <c r="AF1728"/>
      <c r="AG1728"/>
      <c r="AH1728"/>
      <c r="AZ1728" s="2"/>
      <c r="BA1728" s="3"/>
      <c r="BB1728" s="3"/>
      <c r="BC1728" s="3"/>
      <c r="BD1728" s="3"/>
    </row>
    <row r="1729" spans="1:56" x14ac:dyDescent="0.3">
      <c r="A1729"/>
      <c r="J1729"/>
      <c r="AA1729"/>
      <c r="AB1729"/>
      <c r="AC1729"/>
      <c r="AD1729"/>
      <c r="AE1729"/>
      <c r="AF1729"/>
      <c r="AG1729"/>
      <c r="AH1729"/>
      <c r="AZ1729" s="2"/>
      <c r="BA1729" s="3"/>
      <c r="BB1729" s="3"/>
      <c r="BC1729" s="3"/>
      <c r="BD1729" s="3"/>
    </row>
    <row r="1730" spans="1:56" x14ac:dyDescent="0.3">
      <c r="A1730"/>
      <c r="J1730"/>
      <c r="AA1730"/>
      <c r="AB1730"/>
      <c r="AC1730"/>
      <c r="AD1730"/>
      <c r="AE1730"/>
      <c r="AF1730"/>
      <c r="AG1730"/>
      <c r="AH1730"/>
      <c r="AZ1730" s="2"/>
      <c r="BA1730" s="3"/>
      <c r="BB1730" s="3"/>
      <c r="BC1730" s="3"/>
      <c r="BD1730" s="3"/>
    </row>
    <row r="1731" spans="1:56" x14ac:dyDescent="0.3">
      <c r="A1731"/>
      <c r="J1731"/>
      <c r="AA1731"/>
      <c r="AB1731"/>
      <c r="AC1731"/>
      <c r="AD1731"/>
      <c r="AE1731"/>
      <c r="AF1731"/>
      <c r="AG1731"/>
      <c r="AH1731"/>
      <c r="AZ1731" s="2"/>
      <c r="BA1731" s="3"/>
      <c r="BB1731" s="3"/>
      <c r="BC1731" s="3"/>
      <c r="BD1731" s="3"/>
    </row>
    <row r="1732" spans="1:56" x14ac:dyDescent="0.3">
      <c r="A1732"/>
      <c r="J1732"/>
      <c r="AA1732"/>
      <c r="AB1732"/>
      <c r="AC1732"/>
      <c r="AD1732"/>
      <c r="AE1732"/>
      <c r="AF1732"/>
      <c r="AG1732"/>
      <c r="AH1732"/>
      <c r="AZ1732" s="2"/>
      <c r="BA1732" s="3"/>
      <c r="BB1732" s="3"/>
      <c r="BC1732" s="3"/>
      <c r="BD1732" s="3"/>
    </row>
    <row r="1733" spans="1:56" x14ac:dyDescent="0.3">
      <c r="A1733"/>
      <c r="J1733"/>
      <c r="AA1733"/>
      <c r="AB1733"/>
      <c r="AC1733"/>
      <c r="AD1733"/>
      <c r="AE1733"/>
      <c r="AF1733"/>
      <c r="AG1733"/>
      <c r="AH1733"/>
      <c r="AZ1733" s="2"/>
      <c r="BA1733" s="3"/>
      <c r="BB1733" s="3"/>
      <c r="BC1733" s="3"/>
      <c r="BD1733" s="3"/>
    </row>
    <row r="1734" spans="1:56" x14ac:dyDescent="0.3">
      <c r="A1734"/>
      <c r="J1734"/>
      <c r="AA1734"/>
      <c r="AB1734"/>
      <c r="AC1734"/>
      <c r="AD1734"/>
      <c r="AE1734"/>
      <c r="AF1734"/>
      <c r="AG1734"/>
      <c r="AH1734"/>
      <c r="AZ1734" s="2"/>
      <c r="BA1734" s="3"/>
      <c r="BB1734" s="3"/>
      <c r="BC1734" s="3"/>
      <c r="BD1734" s="3"/>
    </row>
    <row r="1735" spans="1:56" x14ac:dyDescent="0.3">
      <c r="A1735"/>
      <c r="J1735"/>
      <c r="AA1735"/>
      <c r="AB1735"/>
      <c r="AC1735"/>
      <c r="AD1735"/>
      <c r="AE1735"/>
      <c r="AF1735"/>
      <c r="AG1735"/>
      <c r="AH1735"/>
      <c r="AZ1735" s="2"/>
      <c r="BA1735" s="3"/>
      <c r="BB1735" s="3"/>
      <c r="BC1735" s="3"/>
      <c r="BD1735" s="3"/>
    </row>
    <row r="1736" spans="1:56" x14ac:dyDescent="0.3">
      <c r="A1736"/>
      <c r="J1736"/>
      <c r="AA1736"/>
      <c r="AB1736"/>
      <c r="AC1736"/>
      <c r="AD1736"/>
      <c r="AE1736"/>
      <c r="AF1736"/>
      <c r="AG1736"/>
      <c r="AH1736"/>
      <c r="AZ1736" s="2"/>
      <c r="BA1736" s="3"/>
      <c r="BB1736" s="3"/>
      <c r="BC1736" s="3"/>
      <c r="BD1736" s="3"/>
    </row>
    <row r="1737" spans="1:56" x14ac:dyDescent="0.3">
      <c r="A1737"/>
      <c r="J1737"/>
      <c r="AA1737"/>
      <c r="AB1737"/>
      <c r="AC1737"/>
      <c r="AD1737"/>
      <c r="AE1737"/>
      <c r="AF1737"/>
      <c r="AG1737"/>
      <c r="AH1737"/>
      <c r="AZ1737" s="2"/>
      <c r="BA1737" s="3"/>
      <c r="BB1737" s="3"/>
      <c r="BC1737" s="3"/>
      <c r="BD1737" s="3"/>
    </row>
    <row r="1738" spans="1:56" x14ac:dyDescent="0.3">
      <c r="A1738"/>
      <c r="J1738"/>
      <c r="AA1738"/>
      <c r="AB1738"/>
      <c r="AC1738"/>
      <c r="AD1738"/>
      <c r="AE1738"/>
      <c r="AF1738"/>
      <c r="AG1738"/>
      <c r="AH1738"/>
      <c r="AZ1738" s="2"/>
      <c r="BA1738" s="3"/>
      <c r="BB1738" s="3"/>
      <c r="BC1738" s="3"/>
      <c r="BD1738" s="3"/>
    </row>
    <row r="1739" spans="1:56" x14ac:dyDescent="0.3">
      <c r="A1739"/>
      <c r="J1739"/>
      <c r="AA1739"/>
      <c r="AB1739"/>
      <c r="AC1739"/>
      <c r="AD1739"/>
      <c r="AE1739"/>
      <c r="AF1739"/>
      <c r="AG1739"/>
      <c r="AH1739"/>
      <c r="AZ1739" s="2"/>
      <c r="BA1739" s="3"/>
      <c r="BB1739" s="3"/>
      <c r="BC1739" s="3"/>
      <c r="BD1739" s="3"/>
    </row>
    <row r="1740" spans="1:56" x14ac:dyDescent="0.3">
      <c r="A1740"/>
      <c r="J1740"/>
      <c r="AA1740"/>
      <c r="AB1740"/>
      <c r="AC1740"/>
      <c r="AD1740"/>
      <c r="AE1740"/>
      <c r="AF1740"/>
      <c r="AG1740"/>
      <c r="AH1740"/>
      <c r="AZ1740" s="2"/>
      <c r="BA1740" s="3"/>
      <c r="BB1740" s="3"/>
      <c r="BC1740" s="3"/>
      <c r="BD1740" s="3"/>
    </row>
    <row r="1741" spans="1:56" x14ac:dyDescent="0.3">
      <c r="A1741"/>
      <c r="J1741"/>
      <c r="AA1741"/>
      <c r="AB1741"/>
      <c r="AC1741"/>
      <c r="AD1741"/>
      <c r="AE1741"/>
      <c r="AF1741"/>
      <c r="AG1741"/>
      <c r="AH1741"/>
      <c r="AZ1741" s="2"/>
      <c r="BA1741" s="3"/>
      <c r="BB1741" s="3"/>
      <c r="BC1741" s="3"/>
      <c r="BD1741" s="3"/>
    </row>
    <row r="1742" spans="1:56" x14ac:dyDescent="0.3">
      <c r="A1742"/>
      <c r="J1742"/>
      <c r="AA1742"/>
      <c r="AB1742"/>
      <c r="AC1742"/>
      <c r="AD1742"/>
      <c r="AE1742"/>
      <c r="AF1742"/>
      <c r="AG1742"/>
      <c r="AH1742"/>
      <c r="AZ1742" s="2"/>
      <c r="BA1742" s="3"/>
      <c r="BB1742" s="3"/>
      <c r="BC1742" s="3"/>
      <c r="BD1742" s="3"/>
    </row>
    <row r="1743" spans="1:56" x14ac:dyDescent="0.3">
      <c r="A1743"/>
      <c r="J1743"/>
      <c r="AA1743"/>
      <c r="AB1743"/>
      <c r="AC1743"/>
      <c r="AD1743"/>
      <c r="AE1743"/>
      <c r="AF1743"/>
      <c r="AG1743"/>
      <c r="AH1743"/>
      <c r="AZ1743" s="2"/>
      <c r="BA1743" s="3"/>
      <c r="BB1743" s="3"/>
      <c r="BC1743" s="3"/>
      <c r="BD1743" s="3"/>
    </row>
    <row r="1744" spans="1:56" x14ac:dyDescent="0.3">
      <c r="A1744"/>
      <c r="J1744"/>
      <c r="AA1744"/>
      <c r="AB1744"/>
      <c r="AC1744"/>
      <c r="AD1744"/>
      <c r="AE1744"/>
      <c r="AF1744"/>
      <c r="AG1744"/>
      <c r="AH1744"/>
      <c r="AZ1744" s="2"/>
      <c r="BA1744" s="3"/>
      <c r="BB1744" s="3"/>
      <c r="BC1744" s="3"/>
      <c r="BD1744" s="3"/>
    </row>
    <row r="1745" spans="1:56" x14ac:dyDescent="0.3">
      <c r="A1745"/>
      <c r="J1745"/>
      <c r="AA1745"/>
      <c r="AB1745"/>
      <c r="AC1745"/>
      <c r="AD1745"/>
      <c r="AE1745"/>
      <c r="AF1745"/>
      <c r="AG1745"/>
      <c r="AH1745"/>
      <c r="AZ1745" s="2"/>
      <c r="BA1745" s="3"/>
      <c r="BB1745" s="3"/>
      <c r="BC1745" s="3"/>
      <c r="BD1745" s="3"/>
    </row>
    <row r="1746" spans="1:56" x14ac:dyDescent="0.3">
      <c r="A1746"/>
      <c r="J1746"/>
      <c r="AA1746"/>
      <c r="AB1746"/>
      <c r="AC1746"/>
      <c r="AD1746"/>
      <c r="AE1746"/>
      <c r="AF1746"/>
      <c r="AG1746"/>
      <c r="AH1746"/>
      <c r="AZ1746" s="2"/>
      <c r="BA1746" s="3"/>
      <c r="BB1746" s="3"/>
      <c r="BC1746" s="3"/>
      <c r="BD1746" s="3"/>
    </row>
    <row r="1747" spans="1:56" x14ac:dyDescent="0.3">
      <c r="A1747"/>
      <c r="J1747"/>
      <c r="AA1747"/>
      <c r="AB1747"/>
      <c r="AC1747"/>
      <c r="AD1747"/>
      <c r="AE1747"/>
      <c r="AF1747"/>
      <c r="AG1747"/>
      <c r="AH1747"/>
      <c r="AZ1747" s="2"/>
      <c r="BA1747" s="3"/>
      <c r="BB1747" s="3"/>
      <c r="BC1747" s="3"/>
      <c r="BD1747" s="3"/>
    </row>
    <row r="1748" spans="1:56" x14ac:dyDescent="0.3">
      <c r="A1748"/>
      <c r="J1748"/>
      <c r="AA1748"/>
      <c r="AB1748"/>
      <c r="AC1748"/>
      <c r="AD1748"/>
      <c r="AE1748"/>
      <c r="AF1748"/>
      <c r="AG1748"/>
      <c r="AH1748"/>
      <c r="AZ1748" s="2"/>
      <c r="BA1748" s="3"/>
      <c r="BB1748" s="3"/>
      <c r="BC1748" s="3"/>
      <c r="BD1748" s="3"/>
    </row>
    <row r="1749" spans="1:56" x14ac:dyDescent="0.3">
      <c r="A1749"/>
      <c r="J1749"/>
      <c r="AA1749"/>
      <c r="AB1749"/>
      <c r="AC1749"/>
      <c r="AD1749"/>
      <c r="AE1749"/>
      <c r="AF1749"/>
      <c r="AG1749"/>
      <c r="AH1749"/>
      <c r="AZ1749" s="2"/>
      <c r="BA1749" s="3"/>
      <c r="BB1749" s="3"/>
      <c r="BC1749" s="3"/>
      <c r="BD1749" s="3"/>
    </row>
    <row r="1750" spans="1:56" x14ac:dyDescent="0.3">
      <c r="A1750"/>
      <c r="J1750"/>
      <c r="AA1750"/>
      <c r="AB1750"/>
      <c r="AC1750"/>
      <c r="AD1750"/>
      <c r="AE1750"/>
      <c r="AF1750"/>
      <c r="AG1750"/>
      <c r="AH1750"/>
      <c r="AZ1750" s="2"/>
      <c r="BA1750" s="3"/>
      <c r="BB1750" s="3"/>
      <c r="BC1750" s="3"/>
      <c r="BD1750" s="3"/>
    </row>
    <row r="1751" spans="1:56" x14ac:dyDescent="0.3">
      <c r="A1751"/>
      <c r="J1751"/>
      <c r="AA1751"/>
      <c r="AB1751"/>
      <c r="AC1751"/>
      <c r="AD1751"/>
      <c r="AE1751"/>
      <c r="AF1751"/>
      <c r="AG1751"/>
      <c r="AH1751"/>
      <c r="AZ1751" s="2"/>
      <c r="BA1751" s="3"/>
      <c r="BB1751" s="3"/>
      <c r="BC1751" s="3"/>
      <c r="BD1751" s="3"/>
    </row>
    <row r="1752" spans="1:56" x14ac:dyDescent="0.3">
      <c r="A1752"/>
      <c r="J1752"/>
      <c r="AA1752"/>
      <c r="AB1752"/>
      <c r="AC1752"/>
      <c r="AD1752"/>
      <c r="AE1752"/>
      <c r="AF1752"/>
      <c r="AG1752"/>
      <c r="AH1752"/>
      <c r="AZ1752" s="2"/>
      <c r="BA1752" s="3"/>
      <c r="BB1752" s="3"/>
      <c r="BC1752" s="3"/>
      <c r="BD1752" s="3"/>
    </row>
    <row r="1753" spans="1:56" x14ac:dyDescent="0.3">
      <c r="A1753"/>
      <c r="J1753"/>
      <c r="AA1753"/>
      <c r="AB1753"/>
      <c r="AC1753"/>
      <c r="AD1753"/>
      <c r="AE1753"/>
      <c r="AF1753"/>
      <c r="AG1753"/>
      <c r="AH1753"/>
      <c r="AZ1753" s="2"/>
      <c r="BA1753" s="3"/>
      <c r="BB1753" s="3"/>
      <c r="BC1753" s="3"/>
      <c r="BD1753" s="3"/>
    </row>
    <row r="1754" spans="1:56" x14ac:dyDescent="0.3">
      <c r="A1754"/>
      <c r="J1754"/>
      <c r="AA1754"/>
      <c r="AB1754"/>
      <c r="AC1754"/>
      <c r="AD1754"/>
      <c r="AE1754"/>
      <c r="AF1754"/>
      <c r="AG1754"/>
      <c r="AH1754"/>
      <c r="AZ1754" s="2"/>
      <c r="BA1754" s="3"/>
      <c r="BB1754" s="3"/>
      <c r="BC1754" s="3"/>
      <c r="BD1754" s="3"/>
    </row>
    <row r="1755" spans="1:56" x14ac:dyDescent="0.3">
      <c r="A1755"/>
      <c r="J1755"/>
      <c r="AA1755"/>
      <c r="AB1755"/>
      <c r="AC1755"/>
      <c r="AD1755"/>
      <c r="AE1755"/>
      <c r="AF1755"/>
      <c r="AG1755"/>
      <c r="AH1755"/>
      <c r="AZ1755" s="2"/>
      <c r="BA1755" s="3"/>
      <c r="BB1755" s="3"/>
      <c r="BC1755" s="3"/>
      <c r="BD1755" s="3"/>
    </row>
    <row r="1756" spans="1:56" x14ac:dyDescent="0.3">
      <c r="A1756"/>
      <c r="J1756"/>
      <c r="AA1756"/>
      <c r="AB1756"/>
      <c r="AC1756"/>
      <c r="AD1756"/>
      <c r="AE1756"/>
      <c r="AF1756"/>
      <c r="AG1756"/>
      <c r="AH1756"/>
      <c r="AZ1756" s="2"/>
      <c r="BA1756" s="3"/>
      <c r="BB1756" s="3"/>
      <c r="BC1756" s="3"/>
      <c r="BD1756" s="3"/>
    </row>
    <row r="1757" spans="1:56" x14ac:dyDescent="0.3">
      <c r="A1757"/>
      <c r="J1757"/>
      <c r="AA1757"/>
      <c r="AB1757"/>
      <c r="AC1757"/>
      <c r="AD1757"/>
      <c r="AE1757"/>
      <c r="AF1757"/>
      <c r="AG1757"/>
      <c r="AH1757"/>
      <c r="AZ1757" s="2"/>
      <c r="BA1757" s="3"/>
      <c r="BB1757" s="3"/>
      <c r="BC1757" s="3"/>
      <c r="BD1757" s="3"/>
    </row>
    <row r="1758" spans="1:56" x14ac:dyDescent="0.3">
      <c r="A1758"/>
      <c r="J1758"/>
      <c r="AA1758"/>
      <c r="AB1758"/>
      <c r="AC1758"/>
      <c r="AD1758"/>
      <c r="AE1758"/>
      <c r="AF1758"/>
      <c r="AG1758"/>
      <c r="AH1758"/>
      <c r="AZ1758" s="2"/>
      <c r="BA1758" s="3"/>
      <c r="BB1758" s="3"/>
      <c r="BC1758" s="3"/>
      <c r="BD1758" s="3"/>
    </row>
    <row r="1759" spans="1:56" x14ac:dyDescent="0.3">
      <c r="A1759"/>
      <c r="J1759"/>
      <c r="AA1759"/>
      <c r="AB1759"/>
      <c r="AC1759"/>
      <c r="AD1759"/>
      <c r="AE1759"/>
      <c r="AF1759"/>
      <c r="AG1759"/>
      <c r="AH1759"/>
      <c r="AZ1759" s="2"/>
      <c r="BA1759" s="3"/>
      <c r="BB1759" s="3"/>
      <c r="BC1759" s="3"/>
      <c r="BD1759" s="3"/>
    </row>
    <row r="1760" spans="1:56" x14ac:dyDescent="0.3">
      <c r="A1760"/>
      <c r="J1760"/>
      <c r="AA1760"/>
      <c r="AB1760"/>
      <c r="AC1760"/>
      <c r="AD1760"/>
      <c r="AE1760"/>
      <c r="AF1760"/>
      <c r="AG1760"/>
      <c r="AH1760"/>
      <c r="AZ1760" s="2"/>
      <c r="BA1760" s="3"/>
      <c r="BB1760" s="3"/>
      <c r="BC1760" s="3"/>
      <c r="BD1760" s="3"/>
    </row>
    <row r="1761" spans="1:56" x14ac:dyDescent="0.3">
      <c r="A1761"/>
      <c r="J1761"/>
      <c r="AA1761"/>
      <c r="AB1761"/>
      <c r="AC1761"/>
      <c r="AD1761"/>
      <c r="AE1761"/>
      <c r="AF1761"/>
      <c r="AG1761"/>
      <c r="AH1761"/>
      <c r="AZ1761" s="2"/>
      <c r="BA1761" s="3"/>
      <c r="BB1761" s="3"/>
      <c r="BC1761" s="3"/>
      <c r="BD1761" s="3"/>
    </row>
    <row r="1762" spans="1:56" x14ac:dyDescent="0.3">
      <c r="A1762"/>
      <c r="J1762"/>
      <c r="AA1762"/>
      <c r="AB1762"/>
      <c r="AC1762"/>
      <c r="AD1762"/>
      <c r="AE1762"/>
      <c r="AF1762"/>
      <c r="AG1762"/>
      <c r="AH1762"/>
      <c r="AZ1762" s="2"/>
      <c r="BA1762" s="3"/>
      <c r="BB1762" s="3"/>
      <c r="BC1762" s="3"/>
      <c r="BD1762" s="3"/>
    </row>
    <row r="1763" spans="1:56" x14ac:dyDescent="0.3">
      <c r="A1763"/>
      <c r="J1763"/>
      <c r="AA1763"/>
      <c r="AB1763"/>
      <c r="AC1763"/>
      <c r="AD1763"/>
      <c r="AE1763"/>
      <c r="AF1763"/>
      <c r="AG1763"/>
      <c r="AH1763"/>
      <c r="AZ1763" s="2"/>
      <c r="BA1763" s="3"/>
      <c r="BB1763" s="3"/>
      <c r="BC1763" s="3"/>
      <c r="BD1763" s="3"/>
    </row>
    <row r="1764" spans="1:56" x14ac:dyDescent="0.3">
      <c r="A1764"/>
      <c r="J1764"/>
      <c r="AA1764"/>
      <c r="AB1764"/>
      <c r="AC1764"/>
      <c r="AD1764"/>
      <c r="AE1764"/>
      <c r="AF1764"/>
      <c r="AG1764"/>
      <c r="AH1764"/>
      <c r="AZ1764" s="2"/>
      <c r="BA1764" s="3"/>
      <c r="BB1764" s="3"/>
      <c r="BC1764" s="3"/>
      <c r="BD1764" s="3"/>
    </row>
    <row r="1765" spans="1:56" x14ac:dyDescent="0.3">
      <c r="A1765"/>
      <c r="J1765"/>
      <c r="AA1765"/>
      <c r="AB1765"/>
      <c r="AC1765"/>
      <c r="AD1765"/>
      <c r="AE1765"/>
      <c r="AF1765"/>
      <c r="AG1765"/>
      <c r="AH1765"/>
      <c r="AZ1765" s="2"/>
      <c r="BA1765" s="3"/>
      <c r="BB1765" s="3"/>
      <c r="BC1765" s="3"/>
      <c r="BD1765" s="3"/>
    </row>
    <row r="1766" spans="1:56" x14ac:dyDescent="0.3">
      <c r="A1766"/>
      <c r="J1766"/>
      <c r="AA1766"/>
      <c r="AB1766"/>
      <c r="AC1766"/>
      <c r="AD1766"/>
      <c r="AE1766"/>
      <c r="AF1766"/>
      <c r="AG1766"/>
      <c r="AH1766"/>
      <c r="AZ1766" s="2"/>
      <c r="BA1766" s="3"/>
      <c r="BB1766" s="3"/>
      <c r="BC1766" s="3"/>
      <c r="BD1766" s="3"/>
    </row>
    <row r="1767" spans="1:56" x14ac:dyDescent="0.3">
      <c r="A1767"/>
      <c r="J1767"/>
      <c r="AA1767"/>
      <c r="AB1767"/>
      <c r="AC1767"/>
      <c r="AD1767"/>
      <c r="AE1767"/>
      <c r="AF1767"/>
      <c r="AG1767"/>
      <c r="AH1767"/>
      <c r="AZ1767" s="2"/>
      <c r="BA1767" s="3"/>
      <c r="BB1767" s="3"/>
      <c r="BC1767" s="3"/>
      <c r="BD1767" s="3"/>
    </row>
    <row r="1768" spans="1:56" x14ac:dyDescent="0.3">
      <c r="A1768"/>
      <c r="J1768"/>
      <c r="AA1768"/>
      <c r="AB1768"/>
      <c r="AC1768"/>
      <c r="AD1768"/>
      <c r="AE1768"/>
      <c r="AF1768"/>
      <c r="AG1768"/>
      <c r="AH1768"/>
      <c r="AZ1768" s="2"/>
      <c r="BA1768" s="3"/>
      <c r="BB1768" s="3"/>
      <c r="BC1768" s="3"/>
      <c r="BD1768" s="3"/>
    </row>
    <row r="1769" spans="1:56" x14ac:dyDescent="0.3">
      <c r="A1769"/>
      <c r="J1769"/>
      <c r="AA1769"/>
      <c r="AB1769"/>
      <c r="AC1769"/>
      <c r="AD1769"/>
      <c r="AE1769"/>
      <c r="AF1769"/>
      <c r="AG1769"/>
      <c r="AH1769"/>
      <c r="AZ1769" s="2"/>
      <c r="BA1769" s="3"/>
      <c r="BB1769" s="3"/>
      <c r="BC1769" s="3"/>
      <c r="BD1769" s="3"/>
    </row>
    <row r="1770" spans="1:56" x14ac:dyDescent="0.3">
      <c r="A1770"/>
      <c r="J1770"/>
      <c r="AA1770"/>
      <c r="AB1770"/>
      <c r="AC1770"/>
      <c r="AD1770"/>
      <c r="AE1770"/>
      <c r="AF1770"/>
      <c r="AG1770"/>
      <c r="AH1770"/>
      <c r="AZ1770" s="2"/>
      <c r="BA1770" s="3"/>
      <c r="BB1770" s="3"/>
      <c r="BC1770" s="3"/>
      <c r="BD1770" s="3"/>
    </row>
    <row r="1771" spans="1:56" x14ac:dyDescent="0.3">
      <c r="A1771"/>
      <c r="J1771"/>
      <c r="AA1771"/>
      <c r="AB1771"/>
      <c r="AC1771"/>
      <c r="AD1771"/>
      <c r="AE1771"/>
      <c r="AF1771"/>
      <c r="AG1771"/>
      <c r="AH1771"/>
      <c r="AZ1771" s="2"/>
      <c r="BA1771" s="3"/>
      <c r="BB1771" s="3"/>
      <c r="BC1771" s="3"/>
      <c r="BD1771" s="3"/>
    </row>
    <row r="1772" spans="1:56" x14ac:dyDescent="0.3">
      <c r="A1772"/>
      <c r="J1772"/>
      <c r="AA1772"/>
      <c r="AB1772"/>
      <c r="AC1772"/>
      <c r="AD1772"/>
      <c r="AE1772"/>
      <c r="AF1772"/>
      <c r="AG1772"/>
      <c r="AH1772"/>
      <c r="AZ1772" s="2"/>
      <c r="BA1772" s="3"/>
      <c r="BB1772" s="3"/>
      <c r="BC1772" s="3"/>
      <c r="BD1772" s="3"/>
    </row>
    <row r="1773" spans="1:56" x14ac:dyDescent="0.3">
      <c r="A1773"/>
      <c r="J1773"/>
      <c r="AA1773"/>
      <c r="AB1773"/>
      <c r="AC1773"/>
      <c r="AD1773"/>
      <c r="AE1773"/>
      <c r="AF1773"/>
      <c r="AG1773"/>
      <c r="AH1773"/>
      <c r="AZ1773" s="2"/>
      <c r="BA1773" s="3"/>
      <c r="BB1773" s="3"/>
      <c r="BC1773" s="3"/>
      <c r="BD1773" s="3"/>
    </row>
    <row r="1774" spans="1:56" x14ac:dyDescent="0.3">
      <c r="A1774"/>
      <c r="J1774"/>
      <c r="AA1774"/>
      <c r="AB1774"/>
      <c r="AC1774"/>
      <c r="AD1774"/>
      <c r="AE1774"/>
      <c r="AF1774"/>
      <c r="AG1774"/>
      <c r="AH1774"/>
      <c r="AZ1774" s="2"/>
      <c r="BA1774" s="3"/>
      <c r="BB1774" s="3"/>
      <c r="BC1774" s="3"/>
      <c r="BD1774" s="3"/>
    </row>
    <row r="1775" spans="1:56" x14ac:dyDescent="0.3">
      <c r="A1775"/>
      <c r="J1775"/>
      <c r="AA1775"/>
      <c r="AB1775"/>
      <c r="AC1775"/>
      <c r="AD1775"/>
      <c r="AE1775"/>
      <c r="AF1775"/>
      <c r="AG1775"/>
      <c r="AH1775"/>
      <c r="AZ1775" s="2"/>
      <c r="BA1775" s="3"/>
      <c r="BB1775" s="3"/>
      <c r="BC1775" s="3"/>
      <c r="BD1775" s="3"/>
    </row>
    <row r="1776" spans="1:56" x14ac:dyDescent="0.3">
      <c r="A1776"/>
      <c r="J1776"/>
      <c r="AA1776"/>
      <c r="AB1776"/>
      <c r="AC1776"/>
      <c r="AD1776"/>
      <c r="AE1776"/>
      <c r="AF1776"/>
      <c r="AG1776"/>
      <c r="AH1776"/>
      <c r="AZ1776" s="2"/>
      <c r="BA1776" s="3"/>
      <c r="BB1776" s="3"/>
      <c r="BC1776" s="3"/>
      <c r="BD1776" s="3"/>
    </row>
    <row r="1777" spans="1:56" x14ac:dyDescent="0.3">
      <c r="A1777"/>
      <c r="J1777"/>
      <c r="AA1777"/>
      <c r="AB1777"/>
      <c r="AC1777"/>
      <c r="AD1777"/>
      <c r="AE1777"/>
      <c r="AF1777"/>
      <c r="AG1777"/>
      <c r="AH1777"/>
      <c r="AZ1777" s="2"/>
      <c r="BA1777" s="3"/>
      <c r="BB1777" s="3"/>
      <c r="BC1777" s="3"/>
      <c r="BD1777" s="3"/>
    </row>
    <row r="1778" spans="1:56" x14ac:dyDescent="0.3">
      <c r="A1778"/>
      <c r="J1778"/>
      <c r="AA1778"/>
      <c r="AB1778"/>
      <c r="AC1778"/>
      <c r="AD1778"/>
      <c r="AE1778"/>
      <c r="AF1778"/>
      <c r="AG1778"/>
      <c r="AH1778"/>
      <c r="AZ1778" s="2"/>
      <c r="BA1778" s="3"/>
      <c r="BB1778" s="3"/>
      <c r="BC1778" s="3"/>
      <c r="BD1778" s="3"/>
    </row>
    <row r="1779" spans="1:56" x14ac:dyDescent="0.3">
      <c r="A1779"/>
      <c r="J1779"/>
      <c r="AA1779"/>
      <c r="AB1779"/>
      <c r="AC1779"/>
      <c r="AD1779"/>
      <c r="AE1779"/>
      <c r="AF1779"/>
      <c r="AG1779"/>
      <c r="AH1779"/>
      <c r="AZ1779" s="2"/>
      <c r="BA1779" s="3"/>
      <c r="BB1779" s="3"/>
      <c r="BC1779" s="3"/>
      <c r="BD1779" s="3"/>
    </row>
    <row r="1780" spans="1:56" x14ac:dyDescent="0.3">
      <c r="A1780"/>
      <c r="J1780"/>
      <c r="AA1780"/>
      <c r="AB1780"/>
      <c r="AC1780"/>
      <c r="AD1780"/>
      <c r="AE1780"/>
      <c r="AF1780"/>
      <c r="AG1780"/>
      <c r="AH1780"/>
      <c r="AZ1780" s="2"/>
      <c r="BA1780" s="3"/>
      <c r="BB1780" s="3"/>
      <c r="BC1780" s="3"/>
      <c r="BD1780" s="3"/>
    </row>
    <row r="1781" spans="1:56" x14ac:dyDescent="0.3">
      <c r="A1781"/>
      <c r="J1781"/>
      <c r="AA1781"/>
      <c r="AB1781"/>
      <c r="AC1781"/>
      <c r="AD1781"/>
      <c r="AE1781"/>
      <c r="AF1781"/>
      <c r="AG1781"/>
      <c r="AH1781"/>
      <c r="AZ1781" s="2"/>
      <c r="BA1781" s="3"/>
      <c r="BB1781" s="3"/>
      <c r="BC1781" s="3"/>
      <c r="BD1781" s="3"/>
    </row>
    <row r="1782" spans="1:56" x14ac:dyDescent="0.3">
      <c r="A1782"/>
      <c r="J1782"/>
      <c r="AA1782"/>
      <c r="AB1782"/>
      <c r="AC1782"/>
      <c r="AD1782"/>
      <c r="AE1782"/>
      <c r="AF1782"/>
      <c r="AG1782"/>
      <c r="AH1782"/>
      <c r="AZ1782" s="2"/>
      <c r="BA1782" s="3"/>
      <c r="BB1782" s="3"/>
      <c r="BC1782" s="3"/>
      <c r="BD1782" s="3"/>
    </row>
    <row r="1783" spans="1:56" x14ac:dyDescent="0.3">
      <c r="A1783"/>
      <c r="J1783"/>
      <c r="AA1783"/>
      <c r="AB1783"/>
      <c r="AC1783"/>
      <c r="AD1783"/>
      <c r="AE1783"/>
      <c r="AF1783"/>
      <c r="AG1783"/>
      <c r="AH1783"/>
      <c r="AZ1783" s="2"/>
      <c r="BA1783" s="3"/>
      <c r="BB1783" s="3"/>
      <c r="BC1783" s="3"/>
      <c r="BD1783" s="3"/>
    </row>
    <row r="1784" spans="1:56" x14ac:dyDescent="0.3">
      <c r="A1784"/>
      <c r="J1784"/>
      <c r="AA1784"/>
      <c r="AB1784"/>
      <c r="AC1784"/>
      <c r="AD1784"/>
      <c r="AE1784"/>
      <c r="AF1784"/>
      <c r="AG1784"/>
      <c r="AH1784"/>
      <c r="AZ1784" s="2"/>
      <c r="BA1784" s="3"/>
      <c r="BB1784" s="3"/>
      <c r="BC1784" s="3"/>
      <c r="BD1784" s="3"/>
    </row>
    <row r="1785" spans="1:56" x14ac:dyDescent="0.3">
      <c r="A1785"/>
      <c r="J1785"/>
      <c r="AA1785"/>
      <c r="AB1785"/>
      <c r="AC1785"/>
      <c r="AD1785"/>
      <c r="AE1785"/>
      <c r="AF1785"/>
      <c r="AG1785"/>
      <c r="AH1785"/>
      <c r="AZ1785" s="2"/>
      <c r="BA1785" s="3"/>
      <c r="BB1785" s="3"/>
      <c r="BC1785" s="3"/>
      <c r="BD1785" s="3"/>
    </row>
    <row r="1786" spans="1:56" x14ac:dyDescent="0.3">
      <c r="A1786"/>
      <c r="J1786"/>
      <c r="AA1786"/>
      <c r="AB1786"/>
      <c r="AC1786"/>
      <c r="AD1786"/>
      <c r="AE1786"/>
      <c r="AF1786"/>
      <c r="AG1786"/>
      <c r="AH1786"/>
      <c r="AZ1786" s="2"/>
      <c r="BA1786" s="3"/>
      <c r="BB1786" s="3"/>
      <c r="BC1786" s="3"/>
      <c r="BD1786" s="3"/>
    </row>
    <row r="1787" spans="1:56" x14ac:dyDescent="0.3">
      <c r="A1787"/>
      <c r="J1787"/>
      <c r="AA1787"/>
      <c r="AB1787"/>
      <c r="AC1787"/>
      <c r="AD1787"/>
      <c r="AE1787"/>
      <c r="AF1787"/>
      <c r="AG1787"/>
      <c r="AH1787"/>
      <c r="AZ1787" s="2"/>
      <c r="BA1787" s="3"/>
      <c r="BB1787" s="3"/>
      <c r="BC1787" s="3"/>
      <c r="BD1787" s="3"/>
    </row>
    <row r="1788" spans="1:56" x14ac:dyDescent="0.3">
      <c r="A1788"/>
      <c r="J1788"/>
      <c r="AA1788"/>
      <c r="AB1788"/>
      <c r="AC1788"/>
      <c r="AD1788"/>
      <c r="AE1788"/>
      <c r="AF1788"/>
      <c r="AG1788"/>
      <c r="AH1788"/>
      <c r="AZ1788" s="2"/>
      <c r="BA1788" s="3"/>
      <c r="BB1788" s="3"/>
      <c r="BC1788" s="3"/>
      <c r="BD1788" s="3"/>
    </row>
    <row r="1789" spans="1:56" x14ac:dyDescent="0.3">
      <c r="A1789"/>
      <c r="J1789"/>
      <c r="AA1789"/>
      <c r="AB1789"/>
      <c r="AC1789"/>
      <c r="AD1789"/>
      <c r="AE1789"/>
      <c r="AF1789"/>
      <c r="AG1789"/>
      <c r="AH1789"/>
      <c r="AZ1789" s="2"/>
      <c r="BA1789" s="3"/>
      <c r="BB1789" s="3"/>
      <c r="BC1789" s="3"/>
      <c r="BD1789" s="3"/>
    </row>
    <row r="1790" spans="1:56" x14ac:dyDescent="0.3">
      <c r="A1790"/>
      <c r="J1790"/>
      <c r="AA1790"/>
      <c r="AB1790"/>
      <c r="AC1790"/>
      <c r="AD1790"/>
      <c r="AE1790"/>
      <c r="AF1790"/>
      <c r="AG1790"/>
      <c r="AH1790"/>
      <c r="AZ1790" s="2"/>
      <c r="BA1790" s="3"/>
      <c r="BB1790" s="3"/>
      <c r="BC1790" s="3"/>
      <c r="BD1790" s="3"/>
    </row>
    <row r="1791" spans="1:56" x14ac:dyDescent="0.3">
      <c r="A1791"/>
      <c r="J1791"/>
      <c r="AA1791"/>
      <c r="AB1791"/>
      <c r="AC1791"/>
      <c r="AD1791"/>
      <c r="AE1791"/>
      <c r="AF1791"/>
      <c r="AG1791"/>
      <c r="AH1791"/>
      <c r="AZ1791" s="2"/>
      <c r="BA1791" s="3"/>
      <c r="BB1791" s="3"/>
      <c r="BC1791" s="3"/>
      <c r="BD1791" s="3"/>
    </row>
    <row r="1792" spans="1:56" x14ac:dyDescent="0.3">
      <c r="A1792"/>
      <c r="J1792"/>
      <c r="AA1792"/>
      <c r="AB1792"/>
      <c r="AC1792"/>
      <c r="AD1792"/>
      <c r="AE1792"/>
      <c r="AF1792"/>
      <c r="AG1792"/>
      <c r="AH1792"/>
      <c r="AZ1792" s="2"/>
      <c r="BA1792" s="3"/>
      <c r="BB1792" s="3"/>
      <c r="BC1792" s="3"/>
      <c r="BD1792" s="3"/>
    </row>
    <row r="1793" spans="1:56" x14ac:dyDescent="0.3">
      <c r="A1793"/>
      <c r="J1793"/>
      <c r="AA1793"/>
      <c r="AB1793"/>
      <c r="AC1793"/>
      <c r="AD1793"/>
      <c r="AE1793"/>
      <c r="AF1793"/>
      <c r="AG1793"/>
      <c r="AH1793"/>
      <c r="AZ1793" s="2"/>
      <c r="BA1793" s="3"/>
      <c r="BB1793" s="3"/>
      <c r="BC1793" s="3"/>
      <c r="BD1793" s="3"/>
    </row>
    <row r="1794" spans="1:56" x14ac:dyDescent="0.3">
      <c r="A1794"/>
      <c r="J1794"/>
      <c r="AA1794"/>
      <c r="AB1794"/>
      <c r="AC1794"/>
      <c r="AD1794"/>
      <c r="AE1794"/>
      <c r="AF1794"/>
      <c r="AG1794"/>
      <c r="AH1794"/>
      <c r="AZ1794" s="2"/>
      <c r="BA1794" s="3"/>
      <c r="BB1794" s="3"/>
      <c r="BC1794" s="3"/>
      <c r="BD1794" s="3"/>
    </row>
    <row r="1795" spans="1:56" x14ac:dyDescent="0.3">
      <c r="A1795"/>
      <c r="J1795"/>
      <c r="AA1795"/>
      <c r="AB1795"/>
      <c r="AC1795"/>
      <c r="AD1795"/>
      <c r="AE1795"/>
      <c r="AF1795"/>
      <c r="AG1795"/>
      <c r="AH1795"/>
      <c r="AZ1795" s="2"/>
      <c r="BA1795" s="3"/>
      <c r="BB1795" s="3"/>
      <c r="BC1795" s="3"/>
      <c r="BD1795" s="3"/>
    </row>
    <row r="1796" spans="1:56" x14ac:dyDescent="0.3">
      <c r="A1796"/>
      <c r="J1796"/>
      <c r="AA1796"/>
      <c r="AB1796"/>
      <c r="AC1796"/>
      <c r="AD1796"/>
      <c r="AE1796"/>
      <c r="AF1796"/>
      <c r="AG1796"/>
      <c r="AH1796"/>
      <c r="AZ1796" s="2"/>
      <c r="BA1796" s="3"/>
      <c r="BB1796" s="3"/>
      <c r="BC1796" s="3"/>
      <c r="BD1796" s="3"/>
    </row>
    <row r="1797" spans="1:56" x14ac:dyDescent="0.3">
      <c r="A1797"/>
      <c r="J1797"/>
      <c r="AA1797"/>
      <c r="AB1797"/>
      <c r="AC1797"/>
      <c r="AD1797"/>
      <c r="AE1797"/>
      <c r="AF1797"/>
      <c r="AG1797"/>
      <c r="AH1797"/>
      <c r="AZ1797" s="2"/>
      <c r="BA1797" s="3"/>
      <c r="BB1797" s="3"/>
      <c r="BC1797" s="3"/>
      <c r="BD1797" s="3"/>
    </row>
    <row r="1798" spans="1:56" x14ac:dyDescent="0.3">
      <c r="A1798"/>
      <c r="J1798"/>
      <c r="AA1798"/>
      <c r="AB1798"/>
      <c r="AC1798"/>
      <c r="AD1798"/>
      <c r="AE1798"/>
      <c r="AF1798"/>
      <c r="AG1798"/>
      <c r="AH1798"/>
      <c r="AZ1798" s="2"/>
      <c r="BA1798" s="3"/>
      <c r="BB1798" s="3"/>
      <c r="BC1798" s="3"/>
      <c r="BD1798" s="3"/>
    </row>
    <row r="1799" spans="1:56" x14ac:dyDescent="0.3">
      <c r="A1799"/>
      <c r="J1799"/>
      <c r="AA1799"/>
      <c r="AB1799"/>
      <c r="AC1799"/>
      <c r="AD1799"/>
      <c r="AE1799"/>
      <c r="AF1799"/>
      <c r="AG1799"/>
      <c r="AH1799"/>
      <c r="AZ1799" s="2"/>
      <c r="BA1799" s="3"/>
      <c r="BB1799" s="3"/>
      <c r="BC1799" s="3"/>
      <c r="BD1799" s="3"/>
    </row>
    <row r="1800" spans="1:56" x14ac:dyDescent="0.3">
      <c r="A1800"/>
      <c r="J1800"/>
      <c r="AA1800"/>
      <c r="AB1800"/>
      <c r="AC1800"/>
      <c r="AD1800"/>
      <c r="AE1800"/>
      <c r="AF1800"/>
      <c r="AG1800"/>
      <c r="AH1800"/>
      <c r="AZ1800" s="2"/>
      <c r="BA1800" s="3"/>
      <c r="BB1800" s="3"/>
      <c r="BC1800" s="3"/>
      <c r="BD1800" s="3"/>
    </row>
    <row r="1801" spans="1:56" x14ac:dyDescent="0.3">
      <c r="A1801"/>
      <c r="J1801"/>
      <c r="AA1801"/>
      <c r="AB1801"/>
      <c r="AC1801"/>
      <c r="AD1801"/>
      <c r="AE1801"/>
      <c r="AF1801"/>
      <c r="AG1801"/>
      <c r="AH1801"/>
      <c r="AZ1801" s="2"/>
      <c r="BA1801" s="3"/>
      <c r="BB1801" s="3"/>
      <c r="BC1801" s="3"/>
      <c r="BD1801" s="3"/>
    </row>
    <row r="1802" spans="1:56" x14ac:dyDescent="0.3">
      <c r="A1802"/>
      <c r="J1802"/>
      <c r="AA1802"/>
      <c r="AB1802"/>
      <c r="AC1802"/>
      <c r="AD1802"/>
      <c r="AE1802"/>
      <c r="AF1802"/>
      <c r="AG1802"/>
      <c r="AH1802"/>
      <c r="AZ1802" s="2"/>
      <c r="BA1802" s="3"/>
      <c r="BB1802" s="3"/>
      <c r="BC1802" s="3"/>
      <c r="BD1802" s="3"/>
    </row>
    <row r="1803" spans="1:56" x14ac:dyDescent="0.3">
      <c r="A1803"/>
      <c r="J1803"/>
      <c r="AA1803"/>
      <c r="AB1803"/>
      <c r="AC1803"/>
      <c r="AD1803"/>
      <c r="AE1803"/>
      <c r="AF1803"/>
      <c r="AG1803"/>
      <c r="AH1803"/>
      <c r="AZ1803" s="2"/>
      <c r="BA1803" s="3"/>
      <c r="BB1803" s="3"/>
      <c r="BC1803" s="3"/>
      <c r="BD1803" s="3"/>
    </row>
    <row r="1804" spans="1:56" x14ac:dyDescent="0.3">
      <c r="A1804"/>
      <c r="J1804"/>
      <c r="AA1804"/>
      <c r="AB1804"/>
      <c r="AC1804"/>
      <c r="AD1804"/>
      <c r="AE1804"/>
      <c r="AF1804"/>
      <c r="AG1804"/>
      <c r="AH1804"/>
      <c r="AZ1804" s="2"/>
      <c r="BA1804" s="3"/>
      <c r="BB1804" s="3"/>
      <c r="BC1804" s="3"/>
      <c r="BD1804" s="3"/>
    </row>
    <row r="1805" spans="1:56" x14ac:dyDescent="0.3">
      <c r="A1805"/>
      <c r="J1805"/>
      <c r="AA1805"/>
      <c r="AB1805"/>
      <c r="AC1805"/>
      <c r="AD1805"/>
      <c r="AE1805"/>
      <c r="AF1805"/>
      <c r="AG1805"/>
      <c r="AH1805"/>
      <c r="AZ1805" s="2"/>
      <c r="BA1805" s="3"/>
      <c r="BB1805" s="3"/>
      <c r="BC1805" s="3"/>
      <c r="BD1805" s="3"/>
    </row>
    <row r="1806" spans="1:56" x14ac:dyDescent="0.3">
      <c r="A1806"/>
      <c r="J1806"/>
      <c r="AA1806"/>
      <c r="AB1806"/>
      <c r="AC1806"/>
      <c r="AD1806"/>
      <c r="AE1806"/>
      <c r="AF1806"/>
      <c r="AG1806"/>
      <c r="AH1806"/>
      <c r="AZ1806" s="2"/>
      <c r="BA1806" s="3"/>
      <c r="BB1806" s="3"/>
      <c r="BC1806" s="3"/>
      <c r="BD1806" s="3"/>
    </row>
    <row r="1807" spans="1:56" x14ac:dyDescent="0.3">
      <c r="A1807"/>
      <c r="J1807"/>
      <c r="AA1807"/>
      <c r="AB1807"/>
      <c r="AC1807"/>
      <c r="AD1807"/>
      <c r="AE1807"/>
      <c r="AF1807"/>
      <c r="AG1807"/>
      <c r="AH1807"/>
      <c r="AZ1807" s="2"/>
      <c r="BA1807" s="3"/>
      <c r="BB1807" s="3"/>
      <c r="BC1807" s="3"/>
      <c r="BD1807" s="3"/>
    </row>
    <row r="1808" spans="1:56" x14ac:dyDescent="0.3">
      <c r="A1808"/>
      <c r="J1808"/>
      <c r="AA1808"/>
      <c r="AB1808"/>
      <c r="AC1808"/>
      <c r="AD1808"/>
      <c r="AE1808"/>
      <c r="AF1808"/>
      <c r="AG1808"/>
      <c r="AH1808"/>
      <c r="AZ1808" s="2"/>
      <c r="BA1808" s="3"/>
      <c r="BB1808" s="3"/>
      <c r="BC1808" s="3"/>
      <c r="BD1808" s="3"/>
    </row>
    <row r="1809" spans="1:56" x14ac:dyDescent="0.3">
      <c r="A1809"/>
      <c r="J1809"/>
      <c r="AA1809"/>
      <c r="AB1809"/>
      <c r="AC1809"/>
      <c r="AD1809"/>
      <c r="AE1809"/>
      <c r="AF1809"/>
      <c r="AG1809"/>
      <c r="AH1809"/>
      <c r="AZ1809" s="2"/>
      <c r="BA1809" s="3"/>
      <c r="BB1809" s="3"/>
      <c r="BC1809" s="3"/>
      <c r="BD1809" s="3"/>
    </row>
    <row r="1810" spans="1:56" x14ac:dyDescent="0.3">
      <c r="A1810"/>
      <c r="J1810"/>
      <c r="AA1810"/>
      <c r="AB1810"/>
      <c r="AC1810"/>
      <c r="AD1810"/>
      <c r="AE1810"/>
      <c r="AF1810"/>
      <c r="AG1810"/>
      <c r="AH1810"/>
      <c r="AZ1810" s="2"/>
      <c r="BA1810" s="3"/>
      <c r="BB1810" s="3"/>
      <c r="BC1810" s="3"/>
      <c r="BD1810" s="3"/>
    </row>
    <row r="1811" spans="1:56" x14ac:dyDescent="0.3">
      <c r="A1811"/>
      <c r="J1811"/>
      <c r="AA1811"/>
      <c r="AB1811"/>
      <c r="AC1811"/>
      <c r="AD1811"/>
      <c r="AE1811"/>
      <c r="AF1811"/>
      <c r="AG1811"/>
      <c r="AH1811"/>
      <c r="AZ1811" s="2"/>
      <c r="BA1811" s="3"/>
      <c r="BB1811" s="3"/>
      <c r="BC1811" s="3"/>
      <c r="BD1811" s="3"/>
    </row>
    <row r="1812" spans="1:56" x14ac:dyDescent="0.3">
      <c r="A1812"/>
      <c r="J1812"/>
      <c r="AA1812"/>
      <c r="AB1812"/>
      <c r="AC1812"/>
      <c r="AD1812"/>
      <c r="AE1812"/>
      <c r="AF1812"/>
      <c r="AG1812"/>
      <c r="AH1812"/>
      <c r="AZ1812" s="2"/>
      <c r="BA1812" s="3"/>
      <c r="BB1812" s="3"/>
      <c r="BC1812" s="3"/>
      <c r="BD1812" s="3"/>
    </row>
    <row r="1813" spans="1:56" x14ac:dyDescent="0.3">
      <c r="A1813"/>
      <c r="J1813"/>
      <c r="AA1813"/>
      <c r="AB1813"/>
      <c r="AC1813"/>
      <c r="AD1813"/>
      <c r="AE1813"/>
      <c r="AF1813"/>
      <c r="AG1813"/>
      <c r="AH1813"/>
      <c r="AZ1813" s="2"/>
      <c r="BA1813" s="3"/>
      <c r="BB1813" s="3"/>
      <c r="BC1813" s="3"/>
      <c r="BD1813" s="3"/>
    </row>
    <row r="1814" spans="1:56" x14ac:dyDescent="0.3">
      <c r="A1814"/>
      <c r="J1814"/>
      <c r="AA1814"/>
      <c r="AB1814"/>
      <c r="AC1814"/>
      <c r="AD1814"/>
      <c r="AE1814"/>
      <c r="AF1814"/>
      <c r="AG1814"/>
      <c r="AH1814"/>
      <c r="AZ1814" s="2"/>
      <c r="BA1814" s="3"/>
      <c r="BB1814" s="3"/>
      <c r="BC1814" s="3"/>
      <c r="BD1814" s="3"/>
    </row>
    <row r="1815" spans="1:56" x14ac:dyDescent="0.3">
      <c r="A1815"/>
      <c r="J1815"/>
      <c r="AA1815"/>
      <c r="AB1815"/>
      <c r="AC1815"/>
      <c r="AD1815"/>
      <c r="AE1815"/>
      <c r="AF1815"/>
      <c r="AG1815"/>
      <c r="AH1815"/>
      <c r="AZ1815" s="2"/>
      <c r="BA1815" s="3"/>
      <c r="BB1815" s="3"/>
      <c r="BC1815" s="3"/>
      <c r="BD1815" s="3"/>
    </row>
    <row r="1816" spans="1:56" x14ac:dyDescent="0.3">
      <c r="A1816"/>
      <c r="J1816"/>
      <c r="AA1816"/>
      <c r="AB1816"/>
      <c r="AC1816"/>
      <c r="AD1816"/>
      <c r="AE1816"/>
      <c r="AF1816"/>
      <c r="AG1816"/>
      <c r="AH1816"/>
      <c r="AZ1816" s="2"/>
      <c r="BA1816" s="3"/>
      <c r="BB1816" s="3"/>
      <c r="BC1816" s="3"/>
      <c r="BD1816" s="3"/>
    </row>
    <row r="1817" spans="1:56" x14ac:dyDescent="0.3">
      <c r="A1817"/>
      <c r="J1817"/>
      <c r="AA1817"/>
      <c r="AB1817"/>
      <c r="AC1817"/>
      <c r="AD1817"/>
      <c r="AE1817"/>
      <c r="AF1817"/>
      <c r="AG1817"/>
      <c r="AH1817"/>
      <c r="AZ1817" s="2"/>
      <c r="BA1817" s="3"/>
      <c r="BB1817" s="3"/>
      <c r="BC1817" s="3"/>
      <c r="BD1817" s="3"/>
    </row>
    <row r="1818" spans="1:56" x14ac:dyDescent="0.3">
      <c r="A1818"/>
      <c r="J1818"/>
      <c r="AA1818"/>
      <c r="AB1818"/>
      <c r="AC1818"/>
      <c r="AD1818"/>
      <c r="AE1818"/>
      <c r="AF1818"/>
      <c r="AG1818"/>
      <c r="AH1818"/>
      <c r="AZ1818" s="2"/>
      <c r="BA1818" s="3"/>
      <c r="BB1818" s="3"/>
      <c r="BC1818" s="3"/>
      <c r="BD1818" s="3"/>
    </row>
    <row r="1819" spans="1:56" x14ac:dyDescent="0.3">
      <c r="A1819"/>
      <c r="J1819"/>
      <c r="AA1819"/>
      <c r="AB1819"/>
      <c r="AC1819"/>
      <c r="AD1819"/>
      <c r="AE1819"/>
      <c r="AF1819"/>
      <c r="AG1819"/>
      <c r="AH1819"/>
      <c r="AZ1819" s="2"/>
      <c r="BA1819" s="3"/>
      <c r="BB1819" s="3"/>
      <c r="BC1819" s="3"/>
      <c r="BD1819" s="3"/>
    </row>
    <row r="1820" spans="1:56" x14ac:dyDescent="0.3">
      <c r="A1820"/>
      <c r="J1820"/>
      <c r="AA1820"/>
      <c r="AB1820"/>
      <c r="AC1820"/>
      <c r="AD1820"/>
      <c r="AE1820"/>
      <c r="AF1820"/>
      <c r="AG1820"/>
      <c r="AH1820"/>
      <c r="AZ1820" s="2"/>
      <c r="BA1820" s="3"/>
      <c r="BB1820" s="3"/>
      <c r="BC1820" s="3"/>
      <c r="BD1820" s="3"/>
    </row>
    <row r="1821" spans="1:56" x14ac:dyDescent="0.3">
      <c r="A1821"/>
      <c r="J1821"/>
      <c r="AA1821"/>
      <c r="AB1821"/>
      <c r="AC1821"/>
      <c r="AD1821"/>
      <c r="AE1821"/>
      <c r="AF1821"/>
      <c r="AG1821"/>
      <c r="AH1821"/>
      <c r="AZ1821" s="2"/>
      <c r="BA1821" s="3"/>
      <c r="BB1821" s="3"/>
      <c r="BC1821" s="3"/>
      <c r="BD1821" s="3"/>
    </row>
    <row r="1822" spans="1:56" x14ac:dyDescent="0.3">
      <c r="A1822"/>
      <c r="J1822"/>
      <c r="AA1822"/>
      <c r="AB1822"/>
      <c r="AC1822"/>
      <c r="AD1822"/>
      <c r="AE1822"/>
      <c r="AF1822"/>
      <c r="AG1822"/>
      <c r="AH1822"/>
      <c r="AZ1822" s="2"/>
      <c r="BA1822" s="3"/>
      <c r="BB1822" s="3"/>
      <c r="BC1822" s="3"/>
      <c r="BD1822" s="3"/>
    </row>
    <row r="1823" spans="1:56" x14ac:dyDescent="0.3">
      <c r="A1823"/>
      <c r="J1823"/>
      <c r="AA1823"/>
      <c r="AB1823"/>
      <c r="AC1823"/>
      <c r="AD1823"/>
      <c r="AE1823"/>
      <c r="AF1823"/>
      <c r="AG1823"/>
      <c r="AH1823"/>
      <c r="AZ1823" s="2"/>
      <c r="BA1823" s="3"/>
      <c r="BB1823" s="3"/>
      <c r="BC1823" s="3"/>
      <c r="BD1823" s="3"/>
    </row>
    <row r="1824" spans="1:56" x14ac:dyDescent="0.3">
      <c r="A1824"/>
      <c r="J1824"/>
      <c r="AA1824"/>
      <c r="AB1824"/>
      <c r="AC1824"/>
      <c r="AD1824"/>
      <c r="AE1824"/>
      <c r="AF1824"/>
      <c r="AG1824"/>
      <c r="AH1824"/>
      <c r="AZ1824" s="2"/>
      <c r="BA1824" s="3"/>
      <c r="BB1824" s="3"/>
      <c r="BC1824" s="3"/>
      <c r="BD1824" s="3"/>
    </row>
    <row r="1825" spans="1:56" x14ac:dyDescent="0.3">
      <c r="A1825"/>
      <c r="J1825"/>
      <c r="AA1825"/>
      <c r="AB1825"/>
      <c r="AC1825"/>
      <c r="AD1825"/>
      <c r="AE1825"/>
      <c r="AF1825"/>
      <c r="AG1825"/>
      <c r="AH1825"/>
      <c r="AZ1825" s="2"/>
      <c r="BA1825" s="3"/>
      <c r="BB1825" s="3"/>
      <c r="BC1825" s="3"/>
      <c r="BD1825" s="3"/>
    </row>
    <row r="1826" spans="1:56" x14ac:dyDescent="0.3">
      <c r="A1826"/>
      <c r="J1826"/>
      <c r="AA1826"/>
      <c r="AB1826"/>
      <c r="AC1826"/>
      <c r="AD1826"/>
      <c r="AE1826"/>
      <c r="AF1826"/>
      <c r="AG1826"/>
      <c r="AH1826"/>
      <c r="AZ1826" s="2"/>
      <c r="BA1826" s="3"/>
      <c r="BB1826" s="3"/>
      <c r="BC1826" s="3"/>
      <c r="BD1826" s="3"/>
    </row>
    <row r="1827" spans="1:56" x14ac:dyDescent="0.3">
      <c r="A1827"/>
      <c r="J1827"/>
      <c r="AA1827"/>
      <c r="AB1827"/>
      <c r="AC1827"/>
      <c r="AD1827"/>
      <c r="AE1827"/>
      <c r="AF1827"/>
      <c r="AG1827"/>
      <c r="AH1827"/>
      <c r="AZ1827" s="2"/>
      <c r="BA1827" s="3"/>
      <c r="BB1827" s="3"/>
      <c r="BC1827" s="3"/>
      <c r="BD1827" s="3"/>
    </row>
    <row r="1828" spans="1:56" x14ac:dyDescent="0.3">
      <c r="A1828"/>
      <c r="J1828"/>
      <c r="AA1828"/>
      <c r="AB1828"/>
      <c r="AC1828"/>
      <c r="AD1828"/>
      <c r="AE1828"/>
      <c r="AF1828"/>
      <c r="AG1828"/>
      <c r="AH1828"/>
      <c r="AZ1828" s="2"/>
      <c r="BA1828" s="3"/>
      <c r="BB1828" s="3"/>
      <c r="BC1828" s="3"/>
      <c r="BD1828" s="3"/>
    </row>
    <row r="1829" spans="1:56" x14ac:dyDescent="0.3">
      <c r="A1829"/>
      <c r="J1829"/>
      <c r="AA1829"/>
      <c r="AB1829"/>
      <c r="AC1829"/>
      <c r="AD1829"/>
      <c r="AE1829"/>
      <c r="AF1829"/>
      <c r="AG1829"/>
      <c r="AH1829"/>
      <c r="AZ1829" s="2"/>
      <c r="BA1829" s="3"/>
      <c r="BB1829" s="3"/>
      <c r="BC1829" s="3"/>
      <c r="BD1829" s="3"/>
    </row>
    <row r="1830" spans="1:56" x14ac:dyDescent="0.3">
      <c r="A1830"/>
      <c r="J1830"/>
      <c r="AA1830"/>
      <c r="AB1830"/>
      <c r="AC1830"/>
      <c r="AD1830"/>
      <c r="AE1830"/>
      <c r="AF1830"/>
      <c r="AG1830"/>
      <c r="AH1830"/>
      <c r="AZ1830" s="2"/>
      <c r="BA1830" s="3"/>
      <c r="BB1830" s="3"/>
      <c r="BC1830" s="3"/>
      <c r="BD1830" s="3"/>
    </row>
    <row r="1831" spans="1:56" x14ac:dyDescent="0.3">
      <c r="A1831"/>
      <c r="J1831"/>
      <c r="AA1831"/>
      <c r="AB1831"/>
      <c r="AC1831"/>
      <c r="AD1831"/>
      <c r="AE1831"/>
      <c r="AF1831"/>
      <c r="AG1831"/>
      <c r="AH1831"/>
      <c r="AZ1831" s="2"/>
      <c r="BA1831" s="3"/>
      <c r="BB1831" s="3"/>
      <c r="BC1831" s="3"/>
      <c r="BD1831" s="3"/>
    </row>
    <row r="1832" spans="1:56" x14ac:dyDescent="0.3">
      <c r="A1832"/>
      <c r="J1832"/>
      <c r="AA1832"/>
      <c r="AB1832"/>
      <c r="AC1832"/>
      <c r="AD1832"/>
      <c r="AE1832"/>
      <c r="AF1832"/>
      <c r="AG1832"/>
      <c r="AH1832"/>
      <c r="AZ1832" s="2"/>
      <c r="BA1832" s="3"/>
      <c r="BB1832" s="3"/>
      <c r="BC1832" s="3"/>
      <c r="BD1832" s="3"/>
    </row>
    <row r="1833" spans="1:56" x14ac:dyDescent="0.3">
      <c r="A1833"/>
      <c r="J1833"/>
      <c r="AA1833"/>
      <c r="AB1833"/>
      <c r="AC1833"/>
      <c r="AD1833"/>
      <c r="AE1833"/>
      <c r="AF1833"/>
      <c r="AG1833"/>
      <c r="AH1833"/>
      <c r="AZ1833" s="2"/>
      <c r="BA1833" s="3"/>
      <c r="BB1833" s="3"/>
      <c r="BC1833" s="3"/>
      <c r="BD1833" s="3"/>
    </row>
    <row r="1834" spans="1:56" x14ac:dyDescent="0.3">
      <c r="A1834"/>
      <c r="J1834"/>
      <c r="AA1834"/>
      <c r="AB1834"/>
      <c r="AC1834"/>
      <c r="AD1834"/>
      <c r="AE1834"/>
      <c r="AF1834"/>
      <c r="AG1834"/>
      <c r="AH1834"/>
      <c r="AZ1834" s="2"/>
      <c r="BA1834" s="3"/>
      <c r="BB1834" s="3"/>
      <c r="BC1834" s="3"/>
      <c r="BD1834" s="3"/>
    </row>
    <row r="1835" spans="1:56" x14ac:dyDescent="0.3">
      <c r="A1835"/>
      <c r="J1835"/>
      <c r="AA1835"/>
      <c r="AB1835"/>
      <c r="AC1835"/>
      <c r="AD1835"/>
      <c r="AE1835"/>
      <c r="AF1835"/>
      <c r="AG1835"/>
      <c r="AH1835"/>
      <c r="AZ1835" s="2"/>
      <c r="BA1835" s="3"/>
      <c r="BB1835" s="3"/>
      <c r="BC1835" s="3"/>
      <c r="BD1835" s="3"/>
    </row>
    <row r="1836" spans="1:56" x14ac:dyDescent="0.3">
      <c r="A1836"/>
      <c r="J1836"/>
      <c r="AA1836"/>
      <c r="AB1836"/>
      <c r="AC1836"/>
      <c r="AD1836"/>
      <c r="AE1836"/>
      <c r="AF1836"/>
      <c r="AG1836"/>
      <c r="AH1836"/>
      <c r="AZ1836" s="2"/>
      <c r="BA1836" s="3"/>
      <c r="BB1836" s="3"/>
      <c r="BC1836" s="3"/>
      <c r="BD1836" s="3"/>
    </row>
    <row r="1837" spans="1:56" x14ac:dyDescent="0.3">
      <c r="A1837"/>
      <c r="J1837"/>
      <c r="AA1837"/>
      <c r="AB1837"/>
      <c r="AC1837"/>
      <c r="AD1837"/>
      <c r="AE1837"/>
      <c r="AF1837"/>
      <c r="AG1837"/>
      <c r="AH1837"/>
      <c r="AZ1837" s="2"/>
      <c r="BA1837" s="3"/>
      <c r="BB1837" s="3"/>
      <c r="BC1837" s="3"/>
      <c r="BD1837" s="3"/>
    </row>
    <row r="1838" spans="1:56" x14ac:dyDescent="0.3">
      <c r="A1838"/>
      <c r="J1838"/>
      <c r="AA1838"/>
      <c r="AB1838"/>
      <c r="AC1838"/>
      <c r="AD1838"/>
      <c r="AE1838"/>
      <c r="AF1838"/>
      <c r="AG1838"/>
      <c r="AH1838"/>
      <c r="AZ1838" s="2"/>
      <c r="BA1838" s="3"/>
      <c r="BB1838" s="3"/>
      <c r="BC1838" s="3"/>
      <c r="BD1838" s="3"/>
    </row>
    <row r="1839" spans="1:56" x14ac:dyDescent="0.3">
      <c r="A1839"/>
      <c r="J1839"/>
      <c r="AA1839"/>
      <c r="AB1839"/>
      <c r="AC1839"/>
      <c r="AD1839"/>
      <c r="AE1839"/>
      <c r="AF1839"/>
      <c r="AG1839"/>
      <c r="AH1839"/>
      <c r="AZ1839" s="2"/>
      <c r="BA1839" s="3"/>
      <c r="BB1839" s="3"/>
      <c r="BC1839" s="3"/>
      <c r="BD1839" s="3"/>
    </row>
    <row r="1840" spans="1:56" x14ac:dyDescent="0.3">
      <c r="A1840"/>
      <c r="J1840"/>
      <c r="AA1840"/>
      <c r="AB1840"/>
      <c r="AC1840"/>
      <c r="AD1840"/>
      <c r="AE1840"/>
      <c r="AF1840"/>
      <c r="AG1840"/>
      <c r="AH1840"/>
      <c r="AZ1840" s="2"/>
      <c r="BA1840" s="3"/>
      <c r="BB1840" s="3"/>
      <c r="BC1840" s="3"/>
      <c r="BD1840" s="3"/>
    </row>
    <row r="1841" spans="1:56" x14ac:dyDescent="0.3">
      <c r="A1841"/>
      <c r="J1841"/>
      <c r="AA1841"/>
      <c r="AB1841"/>
      <c r="AC1841"/>
      <c r="AD1841"/>
      <c r="AE1841"/>
      <c r="AF1841"/>
      <c r="AG1841"/>
      <c r="AH1841"/>
      <c r="AZ1841" s="2"/>
      <c r="BA1841" s="3"/>
      <c r="BB1841" s="3"/>
      <c r="BC1841" s="3"/>
      <c r="BD1841" s="3"/>
    </row>
    <row r="1842" spans="1:56" x14ac:dyDescent="0.3">
      <c r="A1842"/>
      <c r="J1842"/>
      <c r="AA1842"/>
      <c r="AB1842"/>
      <c r="AC1842"/>
      <c r="AD1842"/>
      <c r="AE1842"/>
      <c r="AF1842"/>
      <c r="AG1842"/>
      <c r="AH1842"/>
      <c r="AZ1842" s="2"/>
      <c r="BA1842" s="3"/>
      <c r="BB1842" s="3"/>
      <c r="BC1842" s="3"/>
      <c r="BD1842" s="3"/>
    </row>
    <row r="1843" spans="1:56" x14ac:dyDescent="0.3">
      <c r="A1843"/>
      <c r="J1843"/>
      <c r="AA1843"/>
      <c r="AB1843"/>
      <c r="AC1843"/>
      <c r="AD1843"/>
      <c r="AE1843"/>
      <c r="AF1843"/>
      <c r="AG1843"/>
      <c r="AH1843"/>
      <c r="AZ1843" s="2"/>
      <c r="BA1843" s="3"/>
      <c r="BB1843" s="3"/>
      <c r="BC1843" s="3"/>
      <c r="BD1843" s="3"/>
    </row>
    <row r="1844" spans="1:56" x14ac:dyDescent="0.3">
      <c r="A1844"/>
      <c r="J1844"/>
      <c r="AA1844"/>
      <c r="AB1844"/>
      <c r="AC1844"/>
      <c r="AD1844"/>
      <c r="AE1844"/>
      <c r="AF1844"/>
      <c r="AG1844"/>
      <c r="AH1844"/>
      <c r="AZ1844" s="2"/>
      <c r="BA1844" s="3"/>
      <c r="BB1844" s="3"/>
      <c r="BC1844" s="3"/>
      <c r="BD1844" s="3"/>
    </row>
    <row r="1845" spans="1:56" x14ac:dyDescent="0.3">
      <c r="A1845"/>
      <c r="J1845"/>
      <c r="AA1845"/>
      <c r="AB1845"/>
      <c r="AC1845"/>
      <c r="AD1845"/>
      <c r="AE1845"/>
      <c r="AF1845"/>
      <c r="AG1845"/>
      <c r="AH1845"/>
      <c r="AZ1845" s="2"/>
      <c r="BA1845" s="3"/>
      <c r="BB1845" s="3"/>
      <c r="BC1845" s="3"/>
      <c r="BD1845" s="3"/>
    </row>
    <row r="1846" spans="1:56" x14ac:dyDescent="0.3">
      <c r="A1846"/>
      <c r="J1846"/>
      <c r="AA1846"/>
      <c r="AB1846"/>
      <c r="AC1846"/>
      <c r="AD1846"/>
      <c r="AE1846"/>
      <c r="AF1846"/>
      <c r="AG1846"/>
      <c r="AH1846"/>
      <c r="AZ1846" s="2"/>
      <c r="BA1846" s="3"/>
      <c r="BB1846" s="3"/>
      <c r="BC1846" s="3"/>
      <c r="BD1846" s="3"/>
    </row>
    <row r="1847" spans="1:56" x14ac:dyDescent="0.3">
      <c r="A1847"/>
      <c r="J1847"/>
      <c r="AA1847"/>
      <c r="AB1847"/>
      <c r="AC1847"/>
      <c r="AD1847"/>
      <c r="AE1847"/>
      <c r="AF1847"/>
      <c r="AG1847"/>
      <c r="AH1847"/>
      <c r="AZ1847" s="2"/>
      <c r="BA1847" s="3"/>
      <c r="BB1847" s="3"/>
      <c r="BC1847" s="3"/>
      <c r="BD1847" s="3"/>
    </row>
    <row r="1848" spans="1:56" x14ac:dyDescent="0.3">
      <c r="A1848"/>
      <c r="J1848"/>
      <c r="AA1848"/>
      <c r="AB1848"/>
      <c r="AC1848"/>
      <c r="AD1848"/>
      <c r="AE1848"/>
      <c r="AF1848"/>
      <c r="AG1848"/>
      <c r="AH1848"/>
      <c r="AZ1848" s="2"/>
      <c r="BA1848" s="3"/>
      <c r="BB1848" s="3"/>
      <c r="BC1848" s="3"/>
      <c r="BD1848" s="3"/>
    </row>
    <row r="1849" spans="1:56" x14ac:dyDescent="0.3">
      <c r="A1849"/>
      <c r="J1849"/>
      <c r="AA1849"/>
      <c r="AB1849"/>
      <c r="AC1849"/>
      <c r="AD1849"/>
      <c r="AE1849"/>
      <c r="AF1849"/>
      <c r="AG1849"/>
      <c r="AH1849"/>
      <c r="AZ1849" s="2"/>
      <c r="BA1849" s="3"/>
      <c r="BB1849" s="3"/>
      <c r="BC1849" s="3"/>
      <c r="BD1849" s="3"/>
    </row>
    <row r="1850" spans="1:56" x14ac:dyDescent="0.3">
      <c r="A1850"/>
      <c r="J1850"/>
      <c r="AA1850"/>
      <c r="AB1850"/>
      <c r="AC1850"/>
      <c r="AD1850"/>
      <c r="AE1850"/>
      <c r="AF1850"/>
      <c r="AG1850"/>
      <c r="AH1850"/>
      <c r="AZ1850" s="2"/>
      <c r="BA1850" s="3"/>
      <c r="BB1850" s="3"/>
      <c r="BC1850" s="3"/>
      <c r="BD1850" s="3"/>
    </row>
    <row r="1851" spans="1:56" x14ac:dyDescent="0.3">
      <c r="A1851"/>
      <c r="J1851"/>
      <c r="AA1851"/>
      <c r="AB1851"/>
      <c r="AC1851"/>
      <c r="AD1851"/>
      <c r="AE1851"/>
      <c r="AF1851"/>
      <c r="AG1851"/>
      <c r="AH1851"/>
      <c r="AZ1851" s="2"/>
      <c r="BA1851" s="3"/>
      <c r="BB1851" s="3"/>
      <c r="BC1851" s="3"/>
      <c r="BD1851" s="3"/>
    </row>
    <row r="1852" spans="1:56" x14ac:dyDescent="0.3">
      <c r="A1852"/>
      <c r="J1852"/>
      <c r="AA1852"/>
      <c r="AB1852"/>
      <c r="AC1852"/>
      <c r="AD1852"/>
      <c r="AE1852"/>
      <c r="AF1852"/>
      <c r="AG1852"/>
      <c r="AH1852"/>
      <c r="AZ1852" s="2"/>
      <c r="BA1852" s="3"/>
      <c r="BB1852" s="3"/>
      <c r="BC1852" s="3"/>
      <c r="BD1852" s="3"/>
    </row>
    <row r="1853" spans="1:56" x14ac:dyDescent="0.3">
      <c r="A1853"/>
      <c r="J1853"/>
      <c r="AA1853"/>
      <c r="AB1853"/>
      <c r="AC1853"/>
      <c r="AD1853"/>
      <c r="AE1853"/>
      <c r="AF1853"/>
      <c r="AG1853"/>
      <c r="AH1853"/>
      <c r="AZ1853" s="2"/>
      <c r="BA1853" s="3"/>
      <c r="BB1853" s="3"/>
      <c r="BC1853" s="3"/>
      <c r="BD1853" s="3"/>
    </row>
    <row r="1854" spans="1:56" x14ac:dyDescent="0.3">
      <c r="A1854"/>
      <c r="J1854"/>
      <c r="AA1854"/>
      <c r="AB1854"/>
      <c r="AC1854"/>
      <c r="AD1854"/>
      <c r="AE1854"/>
      <c r="AF1854"/>
      <c r="AG1854"/>
      <c r="AH1854"/>
      <c r="AZ1854" s="2"/>
      <c r="BA1854" s="3"/>
      <c r="BB1854" s="3"/>
      <c r="BC1854" s="3"/>
      <c r="BD1854" s="3"/>
    </row>
    <row r="1855" spans="1:56" x14ac:dyDescent="0.3">
      <c r="A1855"/>
      <c r="J1855"/>
      <c r="AA1855"/>
      <c r="AB1855"/>
      <c r="AC1855"/>
      <c r="AD1855"/>
      <c r="AE1855"/>
      <c r="AF1855"/>
      <c r="AG1855"/>
      <c r="AH1855"/>
      <c r="AZ1855" s="2"/>
      <c r="BA1855" s="3"/>
      <c r="BB1855" s="3"/>
      <c r="BC1855" s="3"/>
      <c r="BD1855" s="3"/>
    </row>
    <row r="1856" spans="1:56" x14ac:dyDescent="0.3">
      <c r="A1856"/>
      <c r="J1856"/>
      <c r="AA1856"/>
      <c r="AB1856"/>
      <c r="AC1856"/>
      <c r="AD1856"/>
      <c r="AE1856"/>
      <c r="AF1856"/>
      <c r="AG1856"/>
      <c r="AH1856"/>
      <c r="AZ1856" s="2"/>
      <c r="BA1856" s="3"/>
      <c r="BB1856" s="3"/>
      <c r="BC1856" s="3"/>
      <c r="BD1856" s="3"/>
    </row>
    <row r="1857" spans="1:56" x14ac:dyDescent="0.3">
      <c r="A1857"/>
      <c r="J1857"/>
      <c r="AA1857"/>
      <c r="AB1857"/>
      <c r="AC1857"/>
      <c r="AD1857"/>
      <c r="AE1857"/>
      <c r="AF1857"/>
      <c r="AG1857"/>
      <c r="AH1857"/>
      <c r="AZ1857" s="2"/>
      <c r="BA1857" s="3"/>
      <c r="BB1857" s="3"/>
      <c r="BC1857" s="3"/>
      <c r="BD1857" s="3"/>
    </row>
    <row r="1858" spans="1:56" x14ac:dyDescent="0.3">
      <c r="A1858"/>
      <c r="J1858"/>
      <c r="AA1858"/>
      <c r="AB1858"/>
      <c r="AC1858"/>
      <c r="AD1858"/>
      <c r="AE1858"/>
      <c r="AF1858"/>
      <c r="AG1858"/>
      <c r="AH1858"/>
      <c r="AZ1858" s="2"/>
      <c r="BA1858" s="3"/>
      <c r="BB1858" s="3"/>
      <c r="BC1858" s="3"/>
      <c r="BD1858" s="3"/>
    </row>
    <row r="1859" spans="1:56" x14ac:dyDescent="0.3">
      <c r="A1859"/>
      <c r="J1859"/>
      <c r="AA1859"/>
      <c r="AB1859"/>
      <c r="AC1859"/>
      <c r="AD1859"/>
      <c r="AE1859"/>
      <c r="AF1859"/>
      <c r="AG1859"/>
      <c r="AH1859"/>
      <c r="AZ1859" s="2"/>
      <c r="BA1859" s="3"/>
      <c r="BB1859" s="3"/>
      <c r="BC1859" s="3"/>
      <c r="BD1859" s="3"/>
    </row>
    <row r="1860" spans="1:56" x14ac:dyDescent="0.3">
      <c r="A1860"/>
      <c r="J1860"/>
      <c r="AA1860"/>
      <c r="AB1860"/>
      <c r="AC1860"/>
      <c r="AD1860"/>
      <c r="AE1860"/>
      <c r="AF1860"/>
      <c r="AG1860"/>
      <c r="AH1860"/>
      <c r="AZ1860" s="2"/>
      <c r="BA1860" s="3"/>
      <c r="BB1860" s="3"/>
      <c r="BC1860" s="3"/>
      <c r="BD1860" s="3"/>
    </row>
    <row r="1861" spans="1:56" x14ac:dyDescent="0.3">
      <c r="A1861"/>
      <c r="J1861"/>
      <c r="AA1861"/>
      <c r="AB1861"/>
      <c r="AC1861"/>
      <c r="AD1861"/>
      <c r="AE1861"/>
      <c r="AF1861"/>
      <c r="AG1861"/>
      <c r="AH1861"/>
      <c r="AZ1861" s="2"/>
      <c r="BA1861" s="3"/>
      <c r="BB1861" s="3"/>
      <c r="BC1861" s="3"/>
      <c r="BD1861" s="3"/>
    </row>
    <row r="1862" spans="1:56" x14ac:dyDescent="0.3">
      <c r="A1862"/>
      <c r="J1862"/>
      <c r="AA1862"/>
      <c r="AB1862"/>
      <c r="AC1862"/>
      <c r="AD1862"/>
      <c r="AE1862"/>
      <c r="AF1862"/>
      <c r="AG1862"/>
      <c r="AH1862"/>
      <c r="AZ1862" s="2"/>
      <c r="BA1862" s="3"/>
      <c r="BB1862" s="3"/>
      <c r="BC1862" s="3"/>
      <c r="BD1862" s="3"/>
    </row>
    <row r="1863" spans="1:56" x14ac:dyDescent="0.3">
      <c r="A1863"/>
      <c r="J1863"/>
      <c r="AA1863"/>
      <c r="AB1863"/>
      <c r="AC1863"/>
      <c r="AD1863"/>
      <c r="AE1863"/>
      <c r="AF1863"/>
      <c r="AG1863"/>
      <c r="AH1863"/>
      <c r="AZ1863" s="2"/>
      <c r="BA1863" s="3"/>
      <c r="BB1863" s="3"/>
      <c r="BC1863" s="3"/>
      <c r="BD1863" s="3"/>
    </row>
    <row r="1864" spans="1:56" x14ac:dyDescent="0.3">
      <c r="A1864"/>
      <c r="J1864"/>
      <c r="AA1864"/>
      <c r="AB1864"/>
      <c r="AC1864"/>
      <c r="AD1864"/>
      <c r="AE1864"/>
      <c r="AF1864"/>
      <c r="AG1864"/>
      <c r="AH1864"/>
      <c r="AZ1864" s="2"/>
      <c r="BA1864" s="3"/>
      <c r="BB1864" s="3"/>
      <c r="BC1864" s="3"/>
      <c r="BD1864" s="3"/>
    </row>
    <row r="1865" spans="1:56" x14ac:dyDescent="0.3">
      <c r="A1865"/>
      <c r="J1865"/>
      <c r="AA1865"/>
      <c r="AB1865"/>
      <c r="AC1865"/>
      <c r="AD1865"/>
      <c r="AE1865"/>
      <c r="AF1865"/>
      <c r="AG1865"/>
      <c r="AH1865"/>
      <c r="AZ1865" s="2"/>
      <c r="BA1865" s="3"/>
      <c r="BB1865" s="3"/>
      <c r="BC1865" s="3"/>
      <c r="BD1865" s="3"/>
    </row>
    <row r="1866" spans="1:56" x14ac:dyDescent="0.3">
      <c r="A1866"/>
      <c r="J1866"/>
      <c r="AA1866"/>
      <c r="AB1866"/>
      <c r="AC1866"/>
      <c r="AD1866"/>
      <c r="AE1866"/>
      <c r="AF1866"/>
      <c r="AG1866"/>
      <c r="AH1866"/>
      <c r="AZ1866" s="2"/>
      <c r="BA1866" s="3"/>
      <c r="BB1866" s="3"/>
      <c r="BC1866" s="3"/>
      <c r="BD1866" s="3"/>
    </row>
    <row r="1867" spans="1:56" x14ac:dyDescent="0.3">
      <c r="A1867"/>
      <c r="J1867"/>
      <c r="AA1867"/>
      <c r="AB1867"/>
      <c r="AC1867"/>
      <c r="AD1867"/>
      <c r="AE1867"/>
      <c r="AF1867"/>
      <c r="AG1867"/>
      <c r="AH1867"/>
      <c r="AZ1867" s="2"/>
      <c r="BA1867" s="3"/>
      <c r="BB1867" s="3"/>
      <c r="BC1867" s="3"/>
      <c r="BD1867" s="3"/>
    </row>
    <row r="1868" spans="1:56" x14ac:dyDescent="0.3">
      <c r="A1868"/>
      <c r="J1868"/>
      <c r="AA1868"/>
      <c r="AB1868"/>
      <c r="AC1868"/>
      <c r="AD1868"/>
      <c r="AE1868"/>
      <c r="AF1868"/>
      <c r="AG1868"/>
      <c r="AH1868"/>
      <c r="AZ1868" s="2"/>
      <c r="BA1868" s="3"/>
      <c r="BB1868" s="3"/>
      <c r="BC1868" s="3"/>
      <c r="BD1868" s="3"/>
    </row>
    <row r="1869" spans="1:56" x14ac:dyDescent="0.3">
      <c r="A1869"/>
      <c r="J1869"/>
      <c r="AA1869"/>
      <c r="AB1869"/>
      <c r="AC1869"/>
      <c r="AD1869"/>
      <c r="AE1869"/>
      <c r="AF1869"/>
      <c r="AG1869"/>
      <c r="AH1869"/>
      <c r="AZ1869" s="2"/>
      <c r="BA1869" s="3"/>
      <c r="BB1869" s="3"/>
      <c r="BC1869" s="3"/>
      <c r="BD1869" s="3"/>
    </row>
    <row r="1870" spans="1:56" x14ac:dyDescent="0.3">
      <c r="A1870"/>
      <c r="J1870"/>
      <c r="AA1870"/>
      <c r="AB1870"/>
      <c r="AC1870"/>
      <c r="AD1870"/>
      <c r="AE1870"/>
      <c r="AF1870"/>
      <c r="AG1870"/>
      <c r="AH1870"/>
      <c r="AZ1870" s="2"/>
      <c r="BA1870" s="3"/>
      <c r="BB1870" s="3"/>
      <c r="BC1870" s="3"/>
      <c r="BD1870" s="3"/>
    </row>
    <row r="1871" spans="1:56" x14ac:dyDescent="0.3">
      <c r="A1871"/>
      <c r="J1871"/>
      <c r="AA1871"/>
      <c r="AB1871"/>
      <c r="AC1871"/>
      <c r="AD1871"/>
      <c r="AE1871"/>
      <c r="AF1871"/>
      <c r="AG1871"/>
      <c r="AH1871"/>
      <c r="AZ1871" s="2"/>
      <c r="BA1871" s="3"/>
      <c r="BB1871" s="3"/>
      <c r="BC1871" s="3"/>
      <c r="BD1871" s="3"/>
    </row>
    <row r="1872" spans="1:56" x14ac:dyDescent="0.3">
      <c r="A1872"/>
      <c r="J1872"/>
      <c r="AA1872"/>
      <c r="AB1872"/>
      <c r="AC1872"/>
      <c r="AD1872"/>
      <c r="AE1872"/>
      <c r="AF1872"/>
      <c r="AG1872"/>
      <c r="AH1872"/>
      <c r="AZ1872" s="2"/>
      <c r="BA1872" s="3"/>
      <c r="BB1872" s="3"/>
      <c r="BC1872" s="3"/>
      <c r="BD1872" s="3"/>
    </row>
    <row r="1873" spans="1:56" x14ac:dyDescent="0.3">
      <c r="A1873"/>
      <c r="J1873"/>
      <c r="AA1873"/>
      <c r="AB1873"/>
      <c r="AC1873"/>
      <c r="AD1873"/>
      <c r="AE1873"/>
      <c r="AF1873"/>
      <c r="AG1873"/>
      <c r="AH1873"/>
      <c r="AZ1873" s="2"/>
      <c r="BA1873" s="3"/>
      <c r="BB1873" s="3"/>
      <c r="BC1873" s="3"/>
      <c r="BD1873" s="3"/>
    </row>
    <row r="1874" spans="1:56" x14ac:dyDescent="0.3">
      <c r="A1874"/>
      <c r="J1874"/>
      <c r="AA1874"/>
      <c r="AB1874"/>
      <c r="AC1874"/>
      <c r="AD1874"/>
      <c r="AE1874"/>
      <c r="AF1874"/>
      <c r="AG1874"/>
      <c r="AH1874"/>
      <c r="AZ1874" s="2"/>
      <c r="BA1874" s="3"/>
      <c r="BB1874" s="3"/>
      <c r="BC1874" s="3"/>
      <c r="BD1874" s="3"/>
    </row>
    <row r="1875" spans="1:56" x14ac:dyDescent="0.3">
      <c r="A1875"/>
      <c r="J1875"/>
      <c r="AA1875"/>
      <c r="AB1875"/>
      <c r="AC1875"/>
      <c r="AD1875"/>
      <c r="AE1875"/>
      <c r="AF1875"/>
      <c r="AG1875"/>
      <c r="AH1875"/>
      <c r="AZ1875" s="2"/>
      <c r="BA1875" s="3"/>
      <c r="BB1875" s="3"/>
      <c r="BC1875" s="3"/>
      <c r="BD1875" s="3"/>
    </row>
    <row r="1876" spans="1:56" x14ac:dyDescent="0.3">
      <c r="A1876"/>
      <c r="J1876"/>
      <c r="AA1876"/>
      <c r="AB1876"/>
      <c r="AC1876"/>
      <c r="AD1876"/>
      <c r="AE1876"/>
      <c r="AF1876"/>
      <c r="AG1876"/>
      <c r="AH1876"/>
      <c r="AZ1876" s="2"/>
      <c r="BA1876" s="3"/>
      <c r="BB1876" s="3"/>
      <c r="BC1876" s="3"/>
      <c r="BD1876" s="3"/>
    </row>
    <row r="1877" spans="1:56" x14ac:dyDescent="0.3">
      <c r="A1877"/>
      <c r="J1877"/>
      <c r="AA1877"/>
      <c r="AB1877"/>
      <c r="AC1877"/>
      <c r="AD1877"/>
      <c r="AE1877"/>
      <c r="AF1877"/>
      <c r="AG1877"/>
      <c r="AH1877"/>
      <c r="AZ1877" s="2"/>
      <c r="BA1877" s="3"/>
      <c r="BB1877" s="3"/>
      <c r="BC1877" s="3"/>
      <c r="BD1877" s="3"/>
    </row>
    <row r="1878" spans="1:56" x14ac:dyDescent="0.3">
      <c r="A1878"/>
      <c r="J1878"/>
      <c r="AA1878"/>
      <c r="AB1878"/>
      <c r="AC1878"/>
      <c r="AD1878"/>
      <c r="AE1878"/>
      <c r="AF1878"/>
      <c r="AG1878"/>
      <c r="AH1878"/>
      <c r="AZ1878" s="2"/>
      <c r="BA1878" s="3"/>
      <c r="BB1878" s="3"/>
      <c r="BC1878" s="3"/>
      <c r="BD1878" s="3"/>
    </row>
    <row r="1879" spans="1:56" x14ac:dyDescent="0.3">
      <c r="A1879"/>
      <c r="J1879"/>
      <c r="AA1879"/>
      <c r="AB1879"/>
      <c r="AC1879"/>
      <c r="AD1879"/>
      <c r="AE1879"/>
      <c r="AF1879"/>
      <c r="AG1879"/>
      <c r="AH1879"/>
      <c r="AZ1879" s="2"/>
      <c r="BA1879" s="3"/>
      <c r="BB1879" s="3"/>
      <c r="BC1879" s="3"/>
      <c r="BD1879" s="3"/>
    </row>
    <row r="1880" spans="1:56" x14ac:dyDescent="0.3">
      <c r="A1880"/>
      <c r="J1880"/>
      <c r="AA1880"/>
      <c r="AB1880"/>
      <c r="AC1880"/>
      <c r="AD1880"/>
      <c r="AE1880"/>
      <c r="AF1880"/>
      <c r="AG1880"/>
      <c r="AH1880"/>
      <c r="AZ1880" s="2"/>
      <c r="BA1880" s="3"/>
      <c r="BB1880" s="3"/>
      <c r="BC1880" s="3"/>
      <c r="BD1880" s="3"/>
    </row>
    <row r="1881" spans="1:56" x14ac:dyDescent="0.3">
      <c r="A1881"/>
      <c r="J1881"/>
      <c r="AA1881"/>
      <c r="AB1881"/>
      <c r="AC1881"/>
      <c r="AD1881"/>
      <c r="AE1881"/>
      <c r="AF1881"/>
      <c r="AG1881"/>
      <c r="AH1881"/>
      <c r="AZ1881" s="2"/>
      <c r="BA1881" s="3"/>
      <c r="BB1881" s="3"/>
      <c r="BC1881" s="3"/>
      <c r="BD1881" s="3"/>
    </row>
    <row r="1882" spans="1:56" x14ac:dyDescent="0.3">
      <c r="A1882"/>
      <c r="J1882"/>
      <c r="AA1882"/>
      <c r="AB1882"/>
      <c r="AC1882"/>
      <c r="AD1882"/>
      <c r="AE1882"/>
      <c r="AF1882"/>
      <c r="AG1882"/>
      <c r="AH1882"/>
      <c r="AZ1882" s="2"/>
      <c r="BA1882" s="3"/>
      <c r="BB1882" s="3"/>
      <c r="BC1882" s="3"/>
      <c r="BD1882" s="3"/>
    </row>
    <row r="1883" spans="1:56" x14ac:dyDescent="0.3">
      <c r="A1883"/>
      <c r="J1883"/>
      <c r="AA1883"/>
      <c r="AB1883"/>
      <c r="AC1883"/>
      <c r="AD1883"/>
      <c r="AE1883"/>
      <c r="AF1883"/>
      <c r="AG1883"/>
      <c r="AH1883"/>
      <c r="AZ1883" s="2"/>
      <c r="BA1883" s="3"/>
      <c r="BB1883" s="3"/>
      <c r="BC1883" s="3"/>
      <c r="BD1883" s="3"/>
    </row>
    <row r="1884" spans="1:56" x14ac:dyDescent="0.3">
      <c r="A1884"/>
      <c r="J1884"/>
      <c r="AA1884"/>
      <c r="AB1884"/>
      <c r="AC1884"/>
      <c r="AD1884"/>
      <c r="AE1884"/>
      <c r="AF1884"/>
      <c r="AG1884"/>
      <c r="AH1884"/>
      <c r="AZ1884" s="2"/>
      <c r="BA1884" s="3"/>
      <c r="BB1884" s="3"/>
      <c r="BC1884" s="3"/>
      <c r="BD1884" s="3"/>
    </row>
    <row r="1885" spans="1:56" x14ac:dyDescent="0.3">
      <c r="A1885"/>
      <c r="J1885"/>
      <c r="AA1885"/>
      <c r="AB1885"/>
      <c r="AC1885"/>
      <c r="AD1885"/>
      <c r="AE1885"/>
      <c r="AF1885"/>
      <c r="AG1885"/>
      <c r="AH1885"/>
      <c r="AZ1885" s="2"/>
      <c r="BA1885" s="3"/>
      <c r="BB1885" s="3"/>
      <c r="BC1885" s="3"/>
      <c r="BD1885" s="3"/>
    </row>
    <row r="1886" spans="1:56" x14ac:dyDescent="0.3">
      <c r="A1886"/>
      <c r="J1886"/>
      <c r="AA1886"/>
      <c r="AB1886"/>
      <c r="AC1886"/>
      <c r="AD1886"/>
      <c r="AE1886"/>
      <c r="AF1886"/>
      <c r="AG1886"/>
      <c r="AH1886"/>
      <c r="AZ1886" s="2"/>
      <c r="BA1886" s="3"/>
      <c r="BB1886" s="3"/>
      <c r="BC1886" s="3"/>
      <c r="BD1886" s="3"/>
    </row>
    <row r="1887" spans="1:56" x14ac:dyDescent="0.3">
      <c r="A1887"/>
      <c r="J1887"/>
      <c r="AA1887"/>
      <c r="AB1887"/>
      <c r="AC1887"/>
      <c r="AD1887"/>
      <c r="AE1887"/>
      <c r="AF1887"/>
      <c r="AG1887"/>
      <c r="AH1887"/>
      <c r="AZ1887" s="2"/>
      <c r="BA1887" s="3"/>
      <c r="BB1887" s="3"/>
      <c r="BC1887" s="3"/>
      <c r="BD1887" s="3"/>
    </row>
    <row r="1888" spans="1:56" x14ac:dyDescent="0.3">
      <c r="A1888"/>
      <c r="J1888"/>
      <c r="AA1888"/>
      <c r="AB1888"/>
      <c r="AC1888"/>
      <c r="AD1888"/>
      <c r="AE1888"/>
      <c r="AF1888"/>
      <c r="AG1888"/>
      <c r="AH1888"/>
      <c r="AZ1888" s="2"/>
      <c r="BA1888" s="3"/>
      <c r="BB1888" s="3"/>
      <c r="BC1888" s="3"/>
      <c r="BD1888" s="3"/>
    </row>
    <row r="1889" spans="1:56" x14ac:dyDescent="0.3">
      <c r="A1889"/>
      <c r="J1889"/>
      <c r="AA1889"/>
      <c r="AB1889"/>
      <c r="AC1889"/>
      <c r="AD1889"/>
      <c r="AE1889"/>
      <c r="AF1889"/>
      <c r="AG1889"/>
      <c r="AH1889"/>
      <c r="AZ1889" s="2"/>
      <c r="BA1889" s="3"/>
      <c r="BB1889" s="3"/>
      <c r="BC1889" s="3"/>
      <c r="BD1889" s="3"/>
    </row>
    <row r="1890" spans="1:56" x14ac:dyDescent="0.3">
      <c r="A1890"/>
      <c r="J1890"/>
      <c r="AA1890"/>
      <c r="AB1890"/>
      <c r="AC1890"/>
      <c r="AD1890"/>
      <c r="AE1890"/>
      <c r="AF1890"/>
      <c r="AG1890"/>
      <c r="AH1890"/>
      <c r="AZ1890" s="2"/>
      <c r="BA1890" s="3"/>
      <c r="BB1890" s="3"/>
      <c r="BC1890" s="3"/>
      <c r="BD1890" s="3"/>
    </row>
    <row r="1891" spans="1:56" x14ac:dyDescent="0.3">
      <c r="A1891"/>
      <c r="J1891"/>
      <c r="AA1891"/>
      <c r="AB1891"/>
      <c r="AC1891"/>
      <c r="AD1891"/>
      <c r="AE1891"/>
      <c r="AF1891"/>
      <c r="AG1891"/>
      <c r="AH1891"/>
      <c r="AZ1891" s="2"/>
      <c r="BA1891" s="3"/>
      <c r="BB1891" s="3"/>
      <c r="BC1891" s="3"/>
      <c r="BD1891" s="3"/>
    </row>
    <row r="1892" spans="1:56" x14ac:dyDescent="0.3">
      <c r="A1892"/>
      <c r="J1892"/>
      <c r="AA1892"/>
      <c r="AB1892"/>
      <c r="AC1892"/>
      <c r="AD1892"/>
      <c r="AE1892"/>
      <c r="AF1892"/>
      <c r="AG1892"/>
      <c r="AH1892"/>
      <c r="AZ1892" s="2"/>
      <c r="BA1892" s="3"/>
      <c r="BB1892" s="3"/>
      <c r="BC1892" s="3"/>
      <c r="BD1892" s="3"/>
    </row>
    <row r="1893" spans="1:56" x14ac:dyDescent="0.3">
      <c r="A1893"/>
      <c r="J1893"/>
      <c r="AA1893"/>
      <c r="AB1893"/>
      <c r="AC1893"/>
      <c r="AD1893"/>
      <c r="AE1893"/>
      <c r="AF1893"/>
      <c r="AG1893"/>
      <c r="AH1893"/>
      <c r="AZ1893" s="2"/>
      <c r="BA1893" s="3"/>
      <c r="BB1893" s="3"/>
      <c r="BC1893" s="3"/>
      <c r="BD1893" s="3"/>
    </row>
    <row r="1894" spans="1:56" x14ac:dyDescent="0.3">
      <c r="A1894"/>
      <c r="J1894"/>
      <c r="AA1894"/>
      <c r="AB1894"/>
      <c r="AC1894"/>
      <c r="AD1894"/>
      <c r="AE1894"/>
      <c r="AF1894"/>
      <c r="AG1894"/>
      <c r="AH1894"/>
      <c r="AZ1894" s="2"/>
      <c r="BA1894" s="3"/>
      <c r="BB1894" s="3"/>
      <c r="BC1894" s="3"/>
      <c r="BD1894" s="3"/>
    </row>
    <row r="1895" spans="1:56" x14ac:dyDescent="0.3">
      <c r="A1895"/>
      <c r="J1895"/>
      <c r="AA1895"/>
      <c r="AB1895"/>
      <c r="AC1895"/>
      <c r="AD1895"/>
      <c r="AE1895"/>
      <c r="AF1895"/>
      <c r="AG1895"/>
      <c r="AH1895"/>
      <c r="AZ1895" s="2"/>
      <c r="BA1895" s="3"/>
      <c r="BB1895" s="3"/>
      <c r="BC1895" s="3"/>
      <c r="BD1895" s="3"/>
    </row>
    <row r="1896" spans="1:56" x14ac:dyDescent="0.3">
      <c r="A1896"/>
      <c r="J1896"/>
      <c r="AA1896"/>
      <c r="AB1896"/>
      <c r="AC1896"/>
      <c r="AD1896"/>
      <c r="AE1896"/>
      <c r="AF1896"/>
      <c r="AG1896"/>
      <c r="AH1896"/>
      <c r="AZ1896" s="2"/>
      <c r="BA1896" s="3"/>
      <c r="BB1896" s="3"/>
      <c r="BC1896" s="3"/>
      <c r="BD1896" s="3"/>
    </row>
    <row r="1897" spans="1:56" x14ac:dyDescent="0.3">
      <c r="A1897"/>
      <c r="J1897"/>
      <c r="AA1897"/>
      <c r="AB1897"/>
      <c r="AC1897"/>
      <c r="AD1897"/>
      <c r="AE1897"/>
      <c r="AF1897"/>
      <c r="AG1897"/>
      <c r="AH1897"/>
      <c r="AZ1897" s="2"/>
      <c r="BA1897" s="3"/>
      <c r="BB1897" s="3"/>
      <c r="BC1897" s="3"/>
      <c r="BD1897" s="3"/>
    </row>
    <row r="1898" spans="1:56" x14ac:dyDescent="0.3">
      <c r="A1898"/>
      <c r="J1898"/>
      <c r="AA1898"/>
      <c r="AB1898"/>
      <c r="AC1898"/>
      <c r="AD1898"/>
      <c r="AE1898"/>
      <c r="AF1898"/>
      <c r="AG1898"/>
      <c r="AH1898"/>
      <c r="AZ1898" s="2"/>
      <c r="BA1898" s="3"/>
      <c r="BB1898" s="3"/>
      <c r="BC1898" s="3"/>
      <c r="BD1898" s="3"/>
    </row>
    <row r="1899" spans="1:56" x14ac:dyDescent="0.3">
      <c r="A1899"/>
      <c r="J1899"/>
      <c r="AA1899"/>
      <c r="AB1899"/>
      <c r="AC1899"/>
      <c r="AD1899"/>
      <c r="AE1899"/>
      <c r="AF1899"/>
      <c r="AG1899"/>
      <c r="AH1899"/>
      <c r="AZ1899" s="2"/>
      <c r="BA1899" s="3"/>
      <c r="BB1899" s="3"/>
      <c r="BC1899" s="3"/>
      <c r="BD1899" s="3"/>
    </row>
    <row r="1900" spans="1:56" x14ac:dyDescent="0.3">
      <c r="A1900"/>
      <c r="J1900"/>
      <c r="AA1900"/>
      <c r="AB1900"/>
      <c r="AC1900"/>
      <c r="AD1900"/>
      <c r="AE1900"/>
      <c r="AF1900"/>
      <c r="AG1900"/>
      <c r="AH1900"/>
      <c r="AZ1900" s="2"/>
      <c r="BA1900" s="3"/>
      <c r="BB1900" s="3"/>
      <c r="BC1900" s="3"/>
      <c r="BD1900" s="3"/>
    </row>
    <row r="1901" spans="1:56" x14ac:dyDescent="0.3">
      <c r="A1901"/>
      <c r="J1901"/>
      <c r="AA1901"/>
      <c r="AB1901"/>
      <c r="AC1901"/>
      <c r="AD1901"/>
      <c r="AE1901"/>
      <c r="AF1901"/>
      <c r="AG1901"/>
      <c r="AH1901"/>
      <c r="AZ1901" s="2"/>
      <c r="BA1901" s="3"/>
      <c r="BB1901" s="3"/>
      <c r="BC1901" s="3"/>
      <c r="BD1901" s="3"/>
    </row>
    <row r="1902" spans="1:56" x14ac:dyDescent="0.3">
      <c r="A1902"/>
      <c r="J1902"/>
      <c r="AA1902"/>
      <c r="AB1902"/>
      <c r="AC1902"/>
      <c r="AD1902"/>
      <c r="AE1902"/>
      <c r="AF1902"/>
      <c r="AG1902"/>
      <c r="AH1902"/>
      <c r="AZ1902" s="2"/>
      <c r="BA1902" s="3"/>
      <c r="BB1902" s="3"/>
      <c r="BC1902" s="3"/>
      <c r="BD1902" s="3"/>
    </row>
    <row r="1903" spans="1:56" x14ac:dyDescent="0.3">
      <c r="A1903"/>
      <c r="J1903"/>
      <c r="AA1903"/>
      <c r="AB1903"/>
      <c r="AC1903"/>
      <c r="AD1903"/>
      <c r="AE1903"/>
      <c r="AF1903"/>
      <c r="AG1903"/>
      <c r="AH1903"/>
      <c r="AZ1903" s="2"/>
      <c r="BA1903" s="3"/>
      <c r="BB1903" s="3"/>
      <c r="BC1903" s="3"/>
      <c r="BD1903" s="3"/>
    </row>
    <row r="1904" spans="1:56" x14ac:dyDescent="0.3">
      <c r="A1904"/>
      <c r="J1904"/>
      <c r="AA1904"/>
      <c r="AB1904"/>
      <c r="AC1904"/>
      <c r="AD1904"/>
      <c r="AE1904"/>
      <c r="AF1904"/>
      <c r="AG1904"/>
      <c r="AH1904"/>
      <c r="AZ1904" s="2"/>
      <c r="BA1904" s="3"/>
      <c r="BB1904" s="3"/>
      <c r="BC1904" s="3"/>
      <c r="BD1904" s="3"/>
    </row>
    <row r="1905" spans="1:56" x14ac:dyDescent="0.3">
      <c r="A1905"/>
      <c r="J1905"/>
      <c r="AA1905"/>
      <c r="AB1905"/>
      <c r="AC1905"/>
      <c r="AD1905"/>
      <c r="AE1905"/>
      <c r="AF1905"/>
      <c r="AG1905"/>
      <c r="AH1905"/>
      <c r="AZ1905" s="2"/>
      <c r="BA1905" s="3"/>
      <c r="BB1905" s="3"/>
      <c r="BC1905" s="3"/>
      <c r="BD1905" s="3"/>
    </row>
    <row r="1906" spans="1:56" x14ac:dyDescent="0.3">
      <c r="A1906"/>
      <c r="J1906"/>
      <c r="AA1906"/>
      <c r="AB1906"/>
      <c r="AC1906"/>
      <c r="AD1906"/>
      <c r="AE1906"/>
      <c r="AF1906"/>
      <c r="AG1906"/>
      <c r="AH1906"/>
      <c r="AZ1906" s="2"/>
      <c r="BA1906" s="3"/>
      <c r="BB1906" s="3"/>
      <c r="BC1906" s="3"/>
      <c r="BD1906" s="3"/>
    </row>
    <row r="1907" spans="1:56" x14ac:dyDescent="0.3">
      <c r="A1907"/>
      <c r="J1907"/>
      <c r="AA1907"/>
      <c r="AB1907"/>
      <c r="AC1907"/>
      <c r="AD1907"/>
      <c r="AE1907"/>
      <c r="AF1907"/>
      <c r="AG1907"/>
      <c r="AH1907"/>
      <c r="AZ1907" s="2"/>
      <c r="BA1907" s="3"/>
      <c r="BB1907" s="3"/>
      <c r="BC1907" s="3"/>
      <c r="BD1907" s="3"/>
    </row>
    <row r="1908" spans="1:56" x14ac:dyDescent="0.3">
      <c r="A1908"/>
      <c r="J1908"/>
      <c r="AA1908"/>
      <c r="AB1908"/>
      <c r="AC1908"/>
      <c r="AD1908"/>
      <c r="AE1908"/>
      <c r="AF1908"/>
      <c r="AG1908"/>
      <c r="AH1908"/>
      <c r="AZ1908" s="2"/>
      <c r="BA1908" s="3"/>
      <c r="BB1908" s="3"/>
      <c r="BC1908" s="3"/>
      <c r="BD1908" s="3"/>
    </row>
    <row r="1909" spans="1:56" x14ac:dyDescent="0.3">
      <c r="A1909"/>
      <c r="J1909"/>
      <c r="AA1909"/>
      <c r="AB1909"/>
      <c r="AC1909"/>
      <c r="AD1909"/>
      <c r="AE1909"/>
      <c r="AF1909"/>
      <c r="AG1909"/>
      <c r="AH1909"/>
      <c r="AZ1909" s="2"/>
      <c r="BA1909" s="3"/>
      <c r="BB1909" s="3"/>
      <c r="BC1909" s="3"/>
      <c r="BD1909" s="3"/>
    </row>
    <row r="1910" spans="1:56" x14ac:dyDescent="0.3">
      <c r="A1910"/>
      <c r="J1910"/>
      <c r="AA1910"/>
      <c r="AB1910"/>
      <c r="AC1910"/>
      <c r="AD1910"/>
      <c r="AE1910"/>
      <c r="AF1910"/>
      <c r="AG1910"/>
      <c r="AH1910"/>
      <c r="AZ1910" s="2"/>
      <c r="BA1910" s="3"/>
      <c r="BB1910" s="3"/>
      <c r="BC1910" s="3"/>
      <c r="BD1910" s="3"/>
    </row>
    <row r="1911" spans="1:56" x14ac:dyDescent="0.3">
      <c r="A1911"/>
      <c r="J1911"/>
      <c r="AA1911"/>
      <c r="AB1911"/>
      <c r="AC1911"/>
      <c r="AD1911"/>
      <c r="AE1911"/>
      <c r="AF1911"/>
      <c r="AG1911"/>
      <c r="AH1911"/>
      <c r="AZ1911" s="2"/>
      <c r="BA1911" s="3"/>
      <c r="BB1911" s="3"/>
      <c r="BC1911" s="3"/>
      <c r="BD1911" s="3"/>
    </row>
    <row r="1912" spans="1:56" x14ac:dyDescent="0.3">
      <c r="A1912"/>
      <c r="J1912"/>
      <c r="AA1912"/>
      <c r="AB1912"/>
      <c r="AC1912"/>
      <c r="AD1912"/>
      <c r="AE1912"/>
      <c r="AF1912"/>
      <c r="AG1912"/>
      <c r="AH1912"/>
      <c r="AZ1912" s="2"/>
      <c r="BA1912" s="3"/>
      <c r="BB1912" s="3"/>
      <c r="BC1912" s="3"/>
      <c r="BD1912" s="3"/>
    </row>
    <row r="1913" spans="1:56" x14ac:dyDescent="0.3">
      <c r="A1913"/>
      <c r="J1913"/>
      <c r="AA1913"/>
      <c r="AB1913"/>
      <c r="AC1913"/>
      <c r="AD1913"/>
      <c r="AE1913"/>
      <c r="AF1913"/>
      <c r="AG1913"/>
      <c r="AH1913"/>
      <c r="AZ1913" s="2"/>
      <c r="BA1913" s="3"/>
      <c r="BB1913" s="3"/>
      <c r="BC1913" s="3"/>
      <c r="BD1913" s="3"/>
    </row>
    <row r="1914" spans="1:56" x14ac:dyDescent="0.3">
      <c r="A1914"/>
      <c r="J1914"/>
      <c r="AA1914"/>
      <c r="AB1914"/>
      <c r="AC1914"/>
      <c r="AD1914"/>
      <c r="AE1914"/>
      <c r="AF1914"/>
      <c r="AG1914"/>
      <c r="AH1914"/>
      <c r="AZ1914" s="2"/>
      <c r="BA1914" s="3"/>
      <c r="BB1914" s="3"/>
      <c r="BC1914" s="3"/>
      <c r="BD1914" s="3"/>
    </row>
    <row r="1915" spans="1:56" x14ac:dyDescent="0.3">
      <c r="A1915"/>
      <c r="J1915"/>
      <c r="AA1915"/>
      <c r="AB1915"/>
      <c r="AC1915"/>
      <c r="AD1915"/>
      <c r="AE1915"/>
      <c r="AF1915"/>
      <c r="AG1915"/>
      <c r="AH1915"/>
      <c r="AZ1915" s="2"/>
      <c r="BA1915" s="3"/>
      <c r="BB1915" s="3"/>
      <c r="BC1915" s="3"/>
      <c r="BD1915" s="3"/>
    </row>
    <row r="1916" spans="1:56" x14ac:dyDescent="0.3">
      <c r="A1916"/>
      <c r="J1916"/>
      <c r="AA1916"/>
      <c r="AB1916"/>
      <c r="AC1916"/>
      <c r="AD1916"/>
      <c r="AE1916"/>
      <c r="AF1916"/>
      <c r="AG1916"/>
      <c r="AH1916"/>
      <c r="AZ1916" s="2"/>
      <c r="BA1916" s="3"/>
      <c r="BB1916" s="3"/>
      <c r="BC1916" s="3"/>
      <c r="BD1916" s="3"/>
    </row>
    <row r="1917" spans="1:56" x14ac:dyDescent="0.3">
      <c r="A1917"/>
      <c r="J1917"/>
      <c r="AA1917"/>
      <c r="AB1917"/>
      <c r="AC1917"/>
      <c r="AD1917"/>
      <c r="AE1917"/>
      <c r="AF1917"/>
      <c r="AG1917"/>
      <c r="AH1917"/>
      <c r="AZ1917" s="2"/>
      <c r="BA1917" s="3"/>
      <c r="BB1917" s="3"/>
      <c r="BC1917" s="3"/>
      <c r="BD1917" s="3"/>
    </row>
    <row r="1918" spans="1:56" x14ac:dyDescent="0.3">
      <c r="A1918"/>
      <c r="J1918"/>
      <c r="AA1918"/>
      <c r="AB1918"/>
      <c r="AC1918"/>
      <c r="AD1918"/>
      <c r="AE1918"/>
      <c r="AF1918"/>
      <c r="AG1918"/>
      <c r="AH1918"/>
      <c r="AZ1918" s="2"/>
      <c r="BA1918" s="3"/>
      <c r="BB1918" s="3"/>
      <c r="BC1918" s="3"/>
      <c r="BD1918" s="3"/>
    </row>
    <row r="1919" spans="1:56" x14ac:dyDescent="0.3">
      <c r="A1919"/>
      <c r="J1919"/>
      <c r="AA1919"/>
      <c r="AB1919"/>
      <c r="AC1919"/>
      <c r="AD1919"/>
      <c r="AE1919"/>
      <c r="AF1919"/>
      <c r="AG1919"/>
      <c r="AH1919"/>
      <c r="AZ1919" s="2"/>
      <c r="BA1919" s="3"/>
      <c r="BB1919" s="3"/>
      <c r="BC1919" s="3"/>
      <c r="BD1919" s="3"/>
    </row>
    <row r="1920" spans="1:56" x14ac:dyDescent="0.3">
      <c r="A1920"/>
      <c r="J1920"/>
      <c r="AA1920"/>
      <c r="AB1920"/>
      <c r="AC1920"/>
      <c r="AD1920"/>
      <c r="AE1920"/>
      <c r="AF1920"/>
      <c r="AG1920"/>
      <c r="AH1920"/>
      <c r="AZ1920" s="2"/>
      <c r="BA1920" s="3"/>
      <c r="BB1920" s="3"/>
      <c r="BC1920" s="3"/>
      <c r="BD1920" s="3"/>
    </row>
    <row r="1921" spans="1:56" x14ac:dyDescent="0.3">
      <c r="A1921"/>
      <c r="J1921"/>
      <c r="AA1921"/>
      <c r="AB1921"/>
      <c r="AC1921"/>
      <c r="AD1921"/>
      <c r="AE1921"/>
      <c r="AF1921"/>
      <c r="AG1921"/>
      <c r="AH1921"/>
      <c r="AZ1921" s="2"/>
      <c r="BA1921" s="3"/>
      <c r="BB1921" s="3"/>
      <c r="BC1921" s="3"/>
      <c r="BD1921" s="3"/>
    </row>
    <row r="1922" spans="1:56" x14ac:dyDescent="0.3">
      <c r="A1922"/>
      <c r="J1922"/>
      <c r="AA1922"/>
      <c r="AB1922"/>
      <c r="AC1922"/>
      <c r="AD1922"/>
      <c r="AE1922"/>
      <c r="AF1922"/>
      <c r="AG1922"/>
      <c r="AH1922"/>
      <c r="AZ1922" s="2"/>
      <c r="BA1922" s="3"/>
      <c r="BB1922" s="3"/>
      <c r="BC1922" s="3"/>
      <c r="BD1922" s="3"/>
    </row>
    <row r="1923" spans="1:56" x14ac:dyDescent="0.3">
      <c r="A1923"/>
      <c r="J1923"/>
      <c r="AA1923"/>
      <c r="AB1923"/>
      <c r="AC1923"/>
      <c r="AD1923"/>
      <c r="AE1923"/>
      <c r="AF1923"/>
      <c r="AG1923"/>
      <c r="AH1923"/>
      <c r="AZ1923" s="2"/>
      <c r="BA1923" s="3"/>
      <c r="BB1923" s="3"/>
      <c r="BC1923" s="3"/>
      <c r="BD1923" s="3"/>
    </row>
    <row r="1924" spans="1:56" x14ac:dyDescent="0.3">
      <c r="A1924"/>
      <c r="J1924"/>
      <c r="AA1924"/>
      <c r="AB1924"/>
      <c r="AC1924"/>
      <c r="AD1924"/>
      <c r="AE1924"/>
      <c r="AF1924"/>
      <c r="AG1924"/>
      <c r="AH1924"/>
      <c r="AZ1924" s="2"/>
      <c r="BA1924" s="3"/>
      <c r="BB1924" s="3"/>
      <c r="BC1924" s="3"/>
      <c r="BD1924" s="3"/>
    </row>
    <row r="1925" spans="1:56" x14ac:dyDescent="0.3">
      <c r="A1925"/>
      <c r="J1925"/>
      <c r="AA1925"/>
      <c r="AB1925"/>
      <c r="AC1925"/>
      <c r="AD1925"/>
      <c r="AE1925"/>
      <c r="AF1925"/>
      <c r="AG1925"/>
      <c r="AH1925"/>
      <c r="AZ1925" s="2"/>
      <c r="BA1925" s="3"/>
      <c r="BB1925" s="3"/>
      <c r="BC1925" s="3"/>
      <c r="BD1925" s="3"/>
    </row>
    <row r="1926" spans="1:56" x14ac:dyDescent="0.3">
      <c r="A1926"/>
      <c r="J1926"/>
      <c r="AA1926"/>
      <c r="AB1926"/>
      <c r="AC1926"/>
      <c r="AD1926"/>
      <c r="AE1926"/>
      <c r="AF1926"/>
      <c r="AG1926"/>
      <c r="AH1926"/>
      <c r="AZ1926" s="2"/>
      <c r="BA1926" s="3"/>
      <c r="BB1926" s="3"/>
      <c r="BC1926" s="3"/>
      <c r="BD1926" s="3"/>
    </row>
    <row r="1927" spans="1:56" x14ac:dyDescent="0.3">
      <c r="A1927"/>
      <c r="J1927"/>
      <c r="AA1927"/>
      <c r="AB1927"/>
      <c r="AC1927"/>
      <c r="AD1927"/>
      <c r="AE1927"/>
      <c r="AF1927"/>
      <c r="AG1927"/>
      <c r="AH1927"/>
      <c r="AZ1927" s="2"/>
      <c r="BA1927" s="3"/>
      <c r="BB1927" s="3"/>
      <c r="BC1927" s="3"/>
      <c r="BD1927" s="3"/>
    </row>
    <row r="1928" spans="1:56" x14ac:dyDescent="0.3">
      <c r="A1928"/>
      <c r="J1928"/>
      <c r="AA1928"/>
      <c r="AB1928"/>
      <c r="AC1928"/>
      <c r="AD1928"/>
      <c r="AE1928"/>
      <c r="AF1928"/>
      <c r="AG1928"/>
      <c r="AH1928"/>
      <c r="AZ1928" s="2"/>
      <c r="BA1928" s="3"/>
      <c r="BB1928" s="3"/>
      <c r="BC1928" s="3"/>
      <c r="BD1928" s="3"/>
    </row>
    <row r="1929" spans="1:56" x14ac:dyDescent="0.3">
      <c r="A1929"/>
      <c r="J1929"/>
      <c r="AA1929"/>
      <c r="AB1929"/>
      <c r="AC1929"/>
      <c r="AD1929"/>
      <c r="AE1929"/>
      <c r="AF1929"/>
      <c r="AG1929"/>
      <c r="AH1929"/>
      <c r="AZ1929" s="2"/>
      <c r="BA1929" s="3"/>
      <c r="BB1929" s="3"/>
      <c r="BC1929" s="3"/>
      <c r="BD1929" s="3"/>
    </row>
    <row r="1930" spans="1:56" x14ac:dyDescent="0.3">
      <c r="A1930"/>
      <c r="J1930"/>
      <c r="AA1930"/>
      <c r="AB1930"/>
      <c r="AC1930"/>
      <c r="AD1930"/>
      <c r="AE1930"/>
      <c r="AF1930"/>
      <c r="AG1930"/>
      <c r="AH1930"/>
      <c r="AZ1930" s="2"/>
      <c r="BA1930" s="3"/>
      <c r="BB1930" s="3"/>
      <c r="BC1930" s="3"/>
      <c r="BD1930" s="3"/>
    </row>
    <row r="1931" spans="1:56" x14ac:dyDescent="0.3">
      <c r="A1931"/>
      <c r="J1931"/>
      <c r="AA1931"/>
      <c r="AB1931"/>
      <c r="AC1931"/>
      <c r="AD1931"/>
      <c r="AE1931"/>
      <c r="AF1931"/>
      <c r="AG1931"/>
      <c r="AH1931"/>
      <c r="AZ1931" s="2"/>
      <c r="BA1931" s="3"/>
      <c r="BB1931" s="3"/>
      <c r="BC1931" s="3"/>
      <c r="BD1931" s="3"/>
    </row>
    <row r="1932" spans="1:56" x14ac:dyDescent="0.3">
      <c r="A1932"/>
      <c r="J1932"/>
      <c r="AA1932"/>
      <c r="AB1932"/>
      <c r="AC1932"/>
      <c r="AD1932"/>
      <c r="AE1932"/>
      <c r="AF1932"/>
      <c r="AG1932"/>
      <c r="AH1932"/>
      <c r="AZ1932" s="2"/>
      <c r="BA1932" s="3"/>
      <c r="BB1932" s="3"/>
      <c r="BC1932" s="3"/>
      <c r="BD1932" s="3"/>
    </row>
    <row r="1933" spans="1:56" x14ac:dyDescent="0.3">
      <c r="A1933"/>
      <c r="J1933"/>
      <c r="AA1933"/>
      <c r="AB1933"/>
      <c r="AC1933"/>
      <c r="AD1933"/>
      <c r="AE1933"/>
      <c r="AF1933"/>
      <c r="AG1933"/>
      <c r="AH1933"/>
      <c r="AZ1933" s="2"/>
      <c r="BA1933" s="3"/>
      <c r="BB1933" s="3"/>
      <c r="BC1933" s="3"/>
      <c r="BD1933" s="3"/>
    </row>
    <row r="1934" spans="1:56" x14ac:dyDescent="0.3">
      <c r="A1934"/>
      <c r="J1934"/>
      <c r="AA1934"/>
      <c r="AB1934"/>
      <c r="AC1934"/>
      <c r="AD1934"/>
      <c r="AE1934"/>
      <c r="AF1934"/>
      <c r="AG1934"/>
      <c r="AH1934"/>
      <c r="AZ1934" s="2"/>
      <c r="BA1934" s="3"/>
      <c r="BB1934" s="3"/>
      <c r="BC1934" s="3"/>
      <c r="BD1934" s="3"/>
    </row>
    <row r="1935" spans="1:56" x14ac:dyDescent="0.3">
      <c r="A1935"/>
      <c r="J1935"/>
      <c r="AA1935"/>
      <c r="AB1935"/>
      <c r="AC1935"/>
      <c r="AD1935"/>
      <c r="AE1935"/>
      <c r="AF1935"/>
      <c r="AG1935"/>
      <c r="AH1935"/>
      <c r="AZ1935" s="2"/>
      <c r="BA1935" s="3"/>
      <c r="BB1935" s="3"/>
      <c r="BC1935" s="3"/>
      <c r="BD1935" s="3"/>
    </row>
    <row r="1936" spans="1:56" x14ac:dyDescent="0.3">
      <c r="A1936"/>
      <c r="J1936"/>
      <c r="AA1936"/>
      <c r="AB1936"/>
      <c r="AC1936"/>
      <c r="AD1936"/>
      <c r="AE1936"/>
      <c r="AF1936"/>
      <c r="AG1936"/>
      <c r="AH1936"/>
      <c r="AZ1936" s="2"/>
      <c r="BA1936" s="3"/>
      <c r="BB1936" s="3"/>
      <c r="BC1936" s="3"/>
      <c r="BD1936" s="3"/>
    </row>
    <row r="1937" spans="1:56" x14ac:dyDescent="0.3">
      <c r="A1937"/>
      <c r="J1937"/>
      <c r="AA1937"/>
      <c r="AB1937"/>
      <c r="AC1937"/>
      <c r="AD1937"/>
      <c r="AE1937"/>
      <c r="AF1937"/>
      <c r="AG1937"/>
      <c r="AH1937"/>
      <c r="AZ1937" s="2"/>
      <c r="BA1937" s="3"/>
      <c r="BB1937" s="3"/>
      <c r="BC1937" s="3"/>
      <c r="BD1937" s="3"/>
    </row>
    <row r="1938" spans="1:56" x14ac:dyDescent="0.3">
      <c r="A1938"/>
      <c r="J1938"/>
      <c r="AA1938"/>
      <c r="AB1938"/>
      <c r="AC1938"/>
      <c r="AD1938"/>
      <c r="AE1938"/>
      <c r="AF1938"/>
      <c r="AG1938"/>
      <c r="AH1938"/>
      <c r="AZ1938" s="2"/>
      <c r="BA1938" s="3"/>
      <c r="BB1938" s="3"/>
      <c r="BC1938" s="3"/>
      <c r="BD1938" s="3"/>
    </row>
    <row r="1939" spans="1:56" x14ac:dyDescent="0.3">
      <c r="A1939"/>
      <c r="J1939"/>
      <c r="AA1939"/>
      <c r="AB1939"/>
      <c r="AC1939"/>
      <c r="AD1939"/>
      <c r="AE1939"/>
      <c r="AF1939"/>
      <c r="AG1939"/>
      <c r="AH1939"/>
      <c r="AZ1939" s="2"/>
      <c r="BA1939" s="3"/>
      <c r="BB1939" s="3"/>
      <c r="BC1939" s="3"/>
      <c r="BD1939" s="3"/>
    </row>
    <row r="1940" spans="1:56" x14ac:dyDescent="0.3">
      <c r="A1940"/>
      <c r="J1940"/>
      <c r="AA1940"/>
      <c r="AB1940"/>
      <c r="AC1940"/>
      <c r="AD1940"/>
      <c r="AE1940"/>
      <c r="AF1940"/>
      <c r="AG1940"/>
      <c r="AH1940"/>
      <c r="AZ1940" s="2"/>
      <c r="BA1940" s="3"/>
      <c r="BB1940" s="3"/>
      <c r="BC1940" s="3"/>
      <c r="BD1940" s="3"/>
    </row>
    <row r="1941" spans="1:56" x14ac:dyDescent="0.3">
      <c r="A1941"/>
      <c r="J1941"/>
      <c r="AA1941"/>
      <c r="AB1941"/>
      <c r="AC1941"/>
      <c r="AD1941"/>
      <c r="AE1941"/>
      <c r="AF1941"/>
      <c r="AG1941"/>
      <c r="AH1941"/>
      <c r="AZ1941" s="2"/>
      <c r="BA1941" s="3"/>
      <c r="BB1941" s="3"/>
      <c r="BC1941" s="3"/>
      <c r="BD1941" s="3"/>
    </row>
    <row r="1942" spans="1:56" x14ac:dyDescent="0.3">
      <c r="A1942"/>
      <c r="J1942"/>
      <c r="AA1942"/>
      <c r="AB1942"/>
      <c r="AC1942"/>
      <c r="AD1942"/>
      <c r="AE1942"/>
      <c r="AF1942"/>
      <c r="AG1942"/>
      <c r="AH1942"/>
      <c r="AZ1942" s="2"/>
      <c r="BA1942" s="3"/>
      <c r="BB1942" s="3"/>
      <c r="BC1942" s="3"/>
      <c r="BD1942" s="3"/>
    </row>
    <row r="1943" spans="1:56" x14ac:dyDescent="0.3">
      <c r="A1943"/>
      <c r="J1943"/>
      <c r="AA1943"/>
      <c r="AB1943"/>
      <c r="AC1943"/>
      <c r="AD1943"/>
      <c r="AE1943"/>
      <c r="AF1943"/>
      <c r="AG1943"/>
      <c r="AH1943"/>
      <c r="AZ1943" s="2"/>
      <c r="BA1943" s="3"/>
      <c r="BB1943" s="3"/>
      <c r="BC1943" s="3"/>
      <c r="BD1943" s="3"/>
    </row>
    <row r="1944" spans="1:56" x14ac:dyDescent="0.3">
      <c r="A1944"/>
      <c r="J1944"/>
      <c r="AA1944"/>
      <c r="AB1944"/>
      <c r="AC1944"/>
      <c r="AD1944"/>
      <c r="AE1944"/>
      <c r="AF1944"/>
      <c r="AG1944"/>
      <c r="AH1944"/>
      <c r="AZ1944" s="2"/>
      <c r="BA1944" s="3"/>
      <c r="BB1944" s="3"/>
      <c r="BC1944" s="3"/>
      <c r="BD1944" s="3"/>
    </row>
    <row r="1945" spans="1:56" x14ac:dyDescent="0.3">
      <c r="A1945"/>
      <c r="J1945"/>
      <c r="AA1945"/>
      <c r="AB1945"/>
      <c r="AC1945"/>
      <c r="AD1945"/>
      <c r="AE1945"/>
      <c r="AF1945"/>
      <c r="AG1945"/>
      <c r="AH1945"/>
      <c r="AZ1945" s="2"/>
      <c r="BA1945" s="3"/>
      <c r="BB1945" s="3"/>
      <c r="BC1945" s="3"/>
      <c r="BD1945" s="3"/>
    </row>
    <row r="1946" spans="1:56" x14ac:dyDescent="0.3">
      <c r="A1946"/>
      <c r="J1946"/>
      <c r="AA1946"/>
      <c r="AB1946"/>
      <c r="AC1946"/>
      <c r="AD1946"/>
      <c r="AE1946"/>
      <c r="AF1946"/>
      <c r="AG1946"/>
      <c r="AH1946"/>
      <c r="AZ1946" s="2"/>
      <c r="BA1946" s="3"/>
      <c r="BB1946" s="3"/>
      <c r="BC1946" s="3"/>
      <c r="BD1946" s="3"/>
    </row>
    <row r="1947" spans="1:56" x14ac:dyDescent="0.3">
      <c r="A1947"/>
      <c r="J1947"/>
      <c r="AA1947"/>
      <c r="AB1947"/>
      <c r="AC1947"/>
      <c r="AD1947"/>
      <c r="AE1947"/>
      <c r="AF1947"/>
      <c r="AG1947"/>
      <c r="AH1947"/>
      <c r="AZ1947" s="2"/>
      <c r="BA1947" s="3"/>
      <c r="BB1947" s="3"/>
      <c r="BC1947" s="3"/>
      <c r="BD1947" s="3"/>
    </row>
    <row r="1948" spans="1:56" x14ac:dyDescent="0.3">
      <c r="A1948"/>
      <c r="J1948"/>
      <c r="AA1948"/>
      <c r="AB1948"/>
      <c r="AC1948"/>
      <c r="AD1948"/>
      <c r="AE1948"/>
      <c r="AF1948"/>
      <c r="AG1948"/>
      <c r="AH1948"/>
      <c r="AZ1948" s="2"/>
      <c r="BA1948" s="3"/>
      <c r="BB1948" s="3"/>
      <c r="BC1948" s="3"/>
      <c r="BD1948" s="3"/>
    </row>
    <row r="1949" spans="1:56" x14ac:dyDescent="0.3">
      <c r="A1949"/>
      <c r="J1949"/>
      <c r="AA1949"/>
      <c r="AB1949"/>
      <c r="AC1949"/>
      <c r="AD1949"/>
      <c r="AE1949"/>
      <c r="AF1949"/>
      <c r="AG1949"/>
      <c r="AH1949"/>
      <c r="AZ1949" s="2"/>
      <c r="BA1949" s="3"/>
      <c r="BB1949" s="3"/>
      <c r="BC1949" s="3"/>
      <c r="BD1949" s="3"/>
    </row>
    <row r="1950" spans="1:56" x14ac:dyDescent="0.3">
      <c r="A1950"/>
      <c r="J1950"/>
      <c r="AA1950"/>
      <c r="AB1950"/>
      <c r="AC1950"/>
      <c r="AD1950"/>
      <c r="AE1950"/>
      <c r="AF1950"/>
      <c r="AG1950"/>
      <c r="AH1950"/>
      <c r="AZ1950" s="2"/>
      <c r="BA1950" s="3"/>
      <c r="BB1950" s="3"/>
      <c r="BC1950" s="3"/>
      <c r="BD1950" s="3"/>
    </row>
    <row r="1951" spans="1:56" x14ac:dyDescent="0.3">
      <c r="A1951"/>
      <c r="J1951"/>
      <c r="AA1951"/>
      <c r="AB1951"/>
      <c r="AC1951"/>
      <c r="AD1951"/>
      <c r="AE1951"/>
      <c r="AF1951"/>
      <c r="AG1951"/>
      <c r="AH1951"/>
      <c r="AZ1951" s="2"/>
      <c r="BA1951" s="3"/>
      <c r="BB1951" s="3"/>
      <c r="BC1951" s="3"/>
      <c r="BD1951" s="3"/>
    </row>
    <row r="1952" spans="1:56" x14ac:dyDescent="0.3">
      <c r="A1952"/>
      <c r="J1952"/>
      <c r="AA1952"/>
      <c r="AB1952"/>
      <c r="AC1952"/>
      <c r="AD1952"/>
      <c r="AE1952"/>
      <c r="AF1952"/>
      <c r="AG1952"/>
      <c r="AH1952"/>
      <c r="AZ1952" s="2"/>
      <c r="BA1952" s="3"/>
      <c r="BB1952" s="3"/>
      <c r="BC1952" s="3"/>
      <c r="BD1952" s="3"/>
    </row>
    <row r="1953" spans="1:56" x14ac:dyDescent="0.3">
      <c r="A1953"/>
      <c r="J1953"/>
      <c r="AA1953"/>
      <c r="AB1953"/>
      <c r="AC1953"/>
      <c r="AD1953"/>
      <c r="AE1953"/>
      <c r="AF1953"/>
      <c r="AG1953"/>
      <c r="AH1953"/>
      <c r="AZ1953" s="2"/>
      <c r="BA1953" s="3"/>
      <c r="BB1953" s="3"/>
      <c r="BC1953" s="3"/>
      <c r="BD1953" s="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364" xr:uid="{00000000-0002-0000-0100-000000000000}"/>
    <dataValidation allowBlank="1" errorTitle="Invalid Vertex Visibility" error="You have entered an unrecognized vertex visibility.  Try selecting from the drop-down list instead." sqref="AZ3" xr:uid="{00000000-0002-0000-0100-000001000000}"/>
    <dataValidation allowBlank="1" showErrorMessage="1" sqref="AZ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36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36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36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36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364" xr:uid="{00000000-0002-0000-0100-000007000000}"/>
    <dataValidation allowBlank="1" showInputMessage="1" errorTitle="Invalid Vertex Image Key" promptTitle="Vertex Tooltip" prompt="Enter optional text that will pop up when the mouse is hovered over the vertex." sqref="K3:K36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36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36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364" xr:uid="{00000000-0002-0000-0100-00000B000000}"/>
    <dataValidation allowBlank="1" showInputMessage="1" promptTitle="Vertex Label Fill Color" prompt="To select an optional fill color for the Label shape, right-click and select Select Color on the right-click menu." sqref="I3:I364" xr:uid="{00000000-0002-0000-0100-00000C000000}"/>
    <dataValidation allowBlank="1" showInputMessage="1" errorTitle="Invalid Vertex Image Key" promptTitle="Vertex Image File" prompt="Enter the path to an image file.  Hover over the column header for examples." sqref="F3:F364" xr:uid="{00000000-0002-0000-0100-00000D000000}"/>
    <dataValidation allowBlank="1" showInputMessage="1" promptTitle="Vertex Color" prompt="To select an optional vertex color, right-click and select Select Color on the right-click menu." sqref="B3:B36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36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36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36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364" xr:uid="{00000000-0002-0000-0100-000012000000}">
      <formula1>ValidVertexLabelPositions</formula1>
    </dataValidation>
    <dataValidation allowBlank="1" showInputMessage="1" showErrorMessage="1" promptTitle="Vertex Name" prompt="Enter the name of the vertex." sqref="A3:A364" xr:uid="{00000000-0002-0000-0100-000013000000}"/>
  </dataValidations>
  <hyperlinks>
    <hyperlink ref="AJ44" r:id="rId1" xr:uid="{D04CCC92-3B67-434A-B8AE-A499CDF58947}"/>
    <hyperlink ref="AJ48" r:id="rId2" xr:uid="{F3F391F3-09CC-4BAD-A360-705E804054C7}"/>
    <hyperlink ref="AJ54" r:id="rId3" xr:uid="{2CD12782-8CDB-4FBF-AD6C-4ED664CB38F2}"/>
    <hyperlink ref="AJ280" r:id="rId4" xr:uid="{A0808CD4-54C0-4362-92E6-4ADA137AD184}"/>
    <hyperlink ref="AL5" r:id="rId5" xr:uid="{0375529D-E2AE-4F5B-A2C2-C2267DF6C297}"/>
    <hyperlink ref="AL14" r:id="rId6" xr:uid="{A9EE51FC-5D0C-486B-AC62-97D0518337EC}"/>
    <hyperlink ref="AL18" r:id="rId7" xr:uid="{FF97CE2C-A4DA-40C3-B166-664443F54D45}"/>
    <hyperlink ref="AL19" r:id="rId8" xr:uid="{38D54010-BF38-4EC8-AF80-2AADBA73D147}"/>
    <hyperlink ref="AL21" r:id="rId9" xr:uid="{CE8F48C1-68EC-440F-9EA9-9F22921DD2CB}"/>
    <hyperlink ref="AL22" r:id="rId10" xr:uid="{DAD75F84-ABCF-43EB-BC17-80544020DD89}"/>
    <hyperlink ref="AL26" r:id="rId11" xr:uid="{94908627-FD9A-445D-8A43-8D69825F9149}"/>
    <hyperlink ref="AL31" r:id="rId12" xr:uid="{B1EB0CE0-9BD2-49E4-AF88-B77FF7506BCB}"/>
    <hyperlink ref="AL42" r:id="rId13" xr:uid="{E753FF61-9394-4C69-A392-103D2BC06405}"/>
    <hyperlink ref="AL43" r:id="rId14" xr:uid="{09C40636-14D9-4E8E-8A1A-04F55933E757}"/>
    <hyperlink ref="AL49" r:id="rId15" xr:uid="{1B17724C-1F51-4616-A99F-046E94AE92F8}"/>
    <hyperlink ref="AL51" r:id="rId16" xr:uid="{39C677FE-2922-44DA-8DB2-4D95778A065D}"/>
    <hyperlink ref="AL52" r:id="rId17" xr:uid="{A2B2E7A6-8375-48C6-9417-0072CC4F9DD3}"/>
    <hyperlink ref="AL55" r:id="rId18" xr:uid="{9687234A-6904-4315-8B97-F4DA285E42E5}"/>
    <hyperlink ref="AL66" r:id="rId19" xr:uid="{7A0C2692-F39B-4351-8D12-0DB6A451ACE3}"/>
    <hyperlink ref="AL68" r:id="rId20" xr:uid="{DC55B566-203C-42AD-B1BA-1909DA5B881B}"/>
    <hyperlink ref="AL76" r:id="rId21" xr:uid="{0CF5DCE7-4BAE-4E63-9DD4-717A3CDA7D6D}"/>
    <hyperlink ref="AL87" r:id="rId22" xr:uid="{8EEEFEA8-D098-441B-89C4-1C21A8FDBB01}"/>
    <hyperlink ref="AL112" r:id="rId23" xr:uid="{BDE1CAE9-E030-47D6-B9E2-9024A45145A8}"/>
    <hyperlink ref="AL133" r:id="rId24" xr:uid="{9286CD58-8E81-4A28-9CDB-BAD3767A8BD5}"/>
    <hyperlink ref="AL153" r:id="rId25" xr:uid="{9672E9BD-5DF8-4DF8-BE88-5340F242FA8D}"/>
    <hyperlink ref="AL162" r:id="rId26" xr:uid="{3E391A68-38EE-42F6-9011-8F25B0BED2C5}"/>
    <hyperlink ref="AL171" r:id="rId27" xr:uid="{E9D43B72-6058-43B4-8DBE-B997133985B5}"/>
    <hyperlink ref="AL177" r:id="rId28" xr:uid="{5E6B2645-D7BC-48E0-92CE-6BC86D3BA3D2}"/>
    <hyperlink ref="AL189" r:id="rId29" xr:uid="{3DF267D8-D574-45DC-B270-5F8300C63ED0}"/>
    <hyperlink ref="AL203" r:id="rId30" xr:uid="{A49C9948-6B69-459E-B45D-E6F158006E80}"/>
    <hyperlink ref="AL207" r:id="rId31" xr:uid="{B73CF7B8-0B10-4074-AEB5-D4D5E7FF6960}"/>
    <hyperlink ref="AL224" r:id="rId32" xr:uid="{877DCAE8-6E36-451F-AD35-0BFFDC701E3D}"/>
    <hyperlink ref="AL227" r:id="rId33" xr:uid="{DDBEB279-6959-4ED8-AA60-6E9211EE0A42}"/>
    <hyperlink ref="AL234" r:id="rId34" xr:uid="{BDFE5536-BFFB-4086-A468-34161EC57EB6}"/>
    <hyperlink ref="AL242" r:id="rId35" xr:uid="{68ED46D8-334D-4D7F-9F69-A8F77BE1A500}"/>
    <hyperlink ref="AL249" r:id="rId36" xr:uid="{76ADB462-496A-4C48-B6C8-174B5BD9CDF5}"/>
    <hyperlink ref="AL253" r:id="rId37" xr:uid="{B8CA53F3-9244-431E-A2F2-6838F5876BBE}"/>
    <hyperlink ref="AL255" r:id="rId38" xr:uid="{DF5801BD-1358-46D6-BA93-9D3EADAD2940}"/>
    <hyperlink ref="AL268" r:id="rId39" xr:uid="{7A67230C-0722-4C41-A8F9-FDA810409BC0}"/>
    <hyperlink ref="AL271" r:id="rId40" xr:uid="{234A9448-96FF-4847-B308-0C548544ED65}"/>
    <hyperlink ref="AL280" r:id="rId41" xr:uid="{C30E9D1F-8628-4A7B-A39B-9400BD031231}"/>
    <hyperlink ref="AL281" r:id="rId42" xr:uid="{468686A0-48AD-42DF-8584-CFFEB60ADD22}"/>
    <hyperlink ref="AL286" r:id="rId43" xr:uid="{0FC7A8C9-CC2B-431A-9C24-C15C6E748959}"/>
    <hyperlink ref="AL300" r:id="rId44" xr:uid="{961B1A8A-1888-4CF4-8D0B-A8EF488CB59F}"/>
    <hyperlink ref="AL302" r:id="rId45" xr:uid="{11F88968-BA08-4A43-BBCD-93A1439A79B6}"/>
    <hyperlink ref="AL340" r:id="rId46" xr:uid="{905895B9-C691-4EF1-BF27-3A5D9CF5F711}"/>
    <hyperlink ref="AL341" r:id="rId47" xr:uid="{9B679F84-C07F-458E-BBC3-A47FD7762C43}"/>
    <hyperlink ref="AL342" r:id="rId48" xr:uid="{25C18ECE-46A6-4E49-81BA-66F8B24C267A}"/>
    <hyperlink ref="AL359" r:id="rId49" xr:uid="{2B4C1D90-F712-4E87-AF62-5097C8DA36D5}"/>
    <hyperlink ref="AL362" r:id="rId50" xr:uid="{063FA46B-6DA7-42EE-B18D-2932CEE7AD40}"/>
    <hyperlink ref="AL364" r:id="rId51" xr:uid="{A75761AB-20D6-48AF-907B-8BFF94253D17}"/>
    <hyperlink ref="AO3" r:id="rId52" xr:uid="{2482930A-51EB-4449-9672-91798BDED9A6}"/>
    <hyperlink ref="AO4" r:id="rId53" xr:uid="{16B3E89D-4F75-4F15-BB18-6498C62BDD81}"/>
    <hyperlink ref="AO5" r:id="rId54" xr:uid="{863B6958-9DD2-412D-BB0A-833BD2587AC9}"/>
    <hyperlink ref="AO6" r:id="rId55" xr:uid="{924ECF54-9A99-4166-BBEF-FC0E9FF68659}"/>
    <hyperlink ref="AO7" r:id="rId56" xr:uid="{2AB8FE3C-C5FB-496A-8D01-D51388146E28}"/>
    <hyperlink ref="AO8" r:id="rId57" xr:uid="{F618F722-DA7C-43BF-9076-329591D57708}"/>
    <hyperlink ref="AO9" r:id="rId58" xr:uid="{C81D8E6A-EF30-4EA8-8FC6-A96D7529F46C}"/>
    <hyperlink ref="AO10" r:id="rId59" xr:uid="{83C92AB7-647A-4022-995D-132B6CF933E4}"/>
    <hyperlink ref="AO12" r:id="rId60" xr:uid="{235F9181-87AE-47FF-A7CD-25AF9A18A0B1}"/>
    <hyperlink ref="AO13" r:id="rId61" xr:uid="{B3C11FA4-A481-4B78-8E9F-081AFC5EE2A3}"/>
    <hyperlink ref="AO15" r:id="rId62" xr:uid="{2CF681FD-8347-4E06-8FFD-96AAB7633050}"/>
    <hyperlink ref="AO16" r:id="rId63" xr:uid="{50B6CFFC-7100-4A53-837E-78B545E422F7}"/>
    <hyperlink ref="AO17" r:id="rId64" xr:uid="{BFA14146-D40E-4EC5-AE6C-A672AE5619FF}"/>
    <hyperlink ref="AO18" r:id="rId65" xr:uid="{3A178797-CD63-49F2-A256-28B3A1ABEEE0}"/>
    <hyperlink ref="AO19" r:id="rId66" xr:uid="{6FE3701A-5729-4A05-BC92-89ABD24C62BB}"/>
    <hyperlink ref="AO20" r:id="rId67" xr:uid="{2E13CBC9-7BB3-4D78-957B-983CC98F88C4}"/>
    <hyperlink ref="AO21" r:id="rId68" xr:uid="{B3AE1BD3-2310-4D52-ADE3-9ADA6A55C1C1}"/>
    <hyperlink ref="AO22" r:id="rId69" xr:uid="{4CF16B57-76D6-45ED-B9C4-0D405EE4146B}"/>
    <hyperlink ref="AO25" r:id="rId70" xr:uid="{E3E67E53-095C-49F8-B629-7FAF495654F5}"/>
    <hyperlink ref="AO26" r:id="rId71" xr:uid="{0049E946-39AA-47C0-A7DC-34563C1A0174}"/>
    <hyperlink ref="AO27" r:id="rId72" xr:uid="{0D395E3B-4C44-49C2-838E-5AB57E265FA5}"/>
    <hyperlink ref="AO28" r:id="rId73" xr:uid="{C7A9424B-BCB6-44F8-BC36-F5560BB223A5}"/>
    <hyperlink ref="AO29" r:id="rId74" xr:uid="{82DA9CCA-C876-49E9-9AAB-90D0A2EC56C6}"/>
    <hyperlink ref="AO30" r:id="rId75" xr:uid="{11E86089-A8FC-45C5-B4DC-1FDB6FBE02DF}"/>
    <hyperlink ref="AO31" r:id="rId76" xr:uid="{C1F5959F-9666-40CF-A322-505FC6F2182F}"/>
    <hyperlink ref="AO33" r:id="rId77" xr:uid="{27AB19CF-F069-40BD-B783-4244F6BA54EC}"/>
    <hyperlink ref="AO34" r:id="rId78" xr:uid="{4D345ED1-55F3-415B-A071-7B656797FF85}"/>
    <hyperlink ref="AO35" r:id="rId79" xr:uid="{1D12B95F-9E76-42F0-B762-E53CDE96DD1A}"/>
    <hyperlink ref="AO36" r:id="rId80" xr:uid="{2720B41D-26B9-4BB3-9FFB-C343BE4057D4}"/>
    <hyperlink ref="AO37" r:id="rId81" xr:uid="{4E24512F-109D-46B4-82DD-AEB1E7CF0C05}"/>
    <hyperlink ref="AO39" r:id="rId82" xr:uid="{C40031AC-3C67-4829-B992-3CFCBABF88B5}"/>
    <hyperlink ref="AO40" r:id="rId83" xr:uid="{00ED5A77-2103-4A63-B6F4-675B4650D715}"/>
    <hyperlink ref="AO41" r:id="rId84" xr:uid="{8C9E90EE-84CF-4F72-8703-3F1605BA76A3}"/>
    <hyperlink ref="AO42" r:id="rId85" xr:uid="{40B85196-68AF-48F6-AD85-38A2DC6FA3B2}"/>
    <hyperlink ref="AO43" r:id="rId86" xr:uid="{B53CA13F-CEB3-4936-B384-1E105E6C8CB1}"/>
    <hyperlink ref="AO44" r:id="rId87" xr:uid="{AA288340-7589-4808-B567-F8583ACD0C70}"/>
    <hyperlink ref="AO45" r:id="rId88" xr:uid="{C38C09DC-8642-465B-9E33-7F125EC94ACF}"/>
    <hyperlink ref="AO46" r:id="rId89" xr:uid="{F18166CE-17CC-419C-9070-5D3F2469650A}"/>
    <hyperlink ref="AO47" r:id="rId90" xr:uid="{AAAF9727-6BDB-4521-B2E7-4226BE10C905}"/>
    <hyperlink ref="AO49" r:id="rId91" xr:uid="{AEB70786-7871-43CC-AB46-4B0ECDE09229}"/>
    <hyperlink ref="AO50" r:id="rId92" xr:uid="{B67C43EA-BFC5-4421-97FD-107B9F964FEB}"/>
    <hyperlink ref="AO51" r:id="rId93" xr:uid="{6FAAB65F-EBDB-4C4A-AB0D-866BB6EC8A84}"/>
    <hyperlink ref="AO52" r:id="rId94" xr:uid="{F7B71BB9-C013-48A7-8DE6-30E7102444DF}"/>
    <hyperlink ref="AO53" r:id="rId95" xr:uid="{0ED9133D-B2A0-491C-891C-90C048B467F6}"/>
    <hyperlink ref="AO54" r:id="rId96" xr:uid="{5C910032-85EC-4D58-B5B2-1B0E751D090D}"/>
    <hyperlink ref="AO55" r:id="rId97" xr:uid="{5B9D538C-0AE1-4208-9BF5-4C6DE204D547}"/>
    <hyperlink ref="AO56" r:id="rId98" xr:uid="{2DE9632C-3E39-42B2-A9EC-8B029C9E7707}"/>
    <hyperlink ref="AO57" r:id="rId99" xr:uid="{8F24CB73-447F-4AA1-8521-BDFBA20023B0}"/>
    <hyperlink ref="AO58" r:id="rId100" xr:uid="{81702599-AE17-4289-AD26-929070364922}"/>
    <hyperlink ref="AO59" r:id="rId101" xr:uid="{4AB945DD-199C-4310-97A1-66A2BFE1FA0A}"/>
    <hyperlink ref="AO60" r:id="rId102" xr:uid="{63A58B3E-E1DA-471B-8E95-E5BCC657B758}"/>
    <hyperlink ref="AO61" r:id="rId103" xr:uid="{13A04B8D-A7DB-479B-AB38-A9641044E61A}"/>
    <hyperlink ref="AO62" r:id="rId104" xr:uid="{C0B7546F-31BB-4401-97D1-A4F739140B2E}"/>
    <hyperlink ref="AO63" r:id="rId105" xr:uid="{E57EAA77-1E4E-4515-9E61-5F0F8396ADF4}"/>
    <hyperlink ref="AO64" r:id="rId106" xr:uid="{B7B63B63-F5B9-447F-89DA-C6454DF3935A}"/>
    <hyperlink ref="AO65" r:id="rId107" xr:uid="{54874FE0-1865-41C2-8E71-C82BA4003B15}"/>
    <hyperlink ref="AO66" r:id="rId108" xr:uid="{B0CAF4D8-6D70-410A-8904-5B7F42225AD8}"/>
    <hyperlink ref="AO67" r:id="rId109" xr:uid="{5B9A3FCF-3012-40EF-B5B4-169984654F7C}"/>
    <hyperlink ref="AO68" r:id="rId110" xr:uid="{009E7C29-D8F8-461F-90AC-BEA2BE9E8E67}"/>
    <hyperlink ref="AO69" r:id="rId111" xr:uid="{6816DD27-5FDB-4104-88CC-A4129F42C73D}"/>
    <hyperlink ref="AO70" r:id="rId112" xr:uid="{DDC8A59B-6EAB-4F68-9886-5556CE35F843}"/>
    <hyperlink ref="AO72" r:id="rId113" xr:uid="{73B52C13-D54E-44FD-A45E-05312B93C475}"/>
    <hyperlink ref="AO73" r:id="rId114" xr:uid="{3F9112B4-1395-4E5B-BC89-91B9F853EE74}"/>
    <hyperlink ref="AO74" r:id="rId115" xr:uid="{4506DCD8-0CCE-4AA5-91B9-2F74783ECDE8}"/>
    <hyperlink ref="AO75" r:id="rId116" xr:uid="{AECCF903-EB9F-4011-87E1-7703E3B73B76}"/>
    <hyperlink ref="AO76" r:id="rId117" xr:uid="{695B9CA1-6657-474E-B2A9-AA320F7FC960}"/>
    <hyperlink ref="AO77" r:id="rId118" xr:uid="{BD48AE69-4112-4994-895A-27FE9102F3A8}"/>
    <hyperlink ref="AO78" r:id="rId119" xr:uid="{2DC58544-56EE-4C5F-BD14-372CDDB24F5A}"/>
    <hyperlink ref="AO79" r:id="rId120" xr:uid="{A251D443-8071-41FB-816B-A2C1F721C19E}"/>
    <hyperlink ref="AO80" r:id="rId121" xr:uid="{CBB1A61E-DFE9-46CC-96F0-22865018B7C1}"/>
    <hyperlink ref="AO81" r:id="rId122" xr:uid="{164FFEDB-C3B7-4C9D-9024-36F069BBD9E8}"/>
    <hyperlink ref="AO82" r:id="rId123" xr:uid="{AD8F0C65-C36A-4162-BE68-A5576414FFAD}"/>
    <hyperlink ref="AO84" r:id="rId124" xr:uid="{4F747DF3-5609-4524-95B1-0109E7AD80C1}"/>
    <hyperlink ref="AO85" r:id="rId125" xr:uid="{B60AE092-6270-405C-AD61-1219502D1AD6}"/>
    <hyperlink ref="AO86" r:id="rId126" xr:uid="{62594A0B-C125-4389-975C-A13F3723A3F7}"/>
    <hyperlink ref="AO87" r:id="rId127" xr:uid="{F4E0EB15-34D0-4065-8510-4163762A9B20}"/>
    <hyperlink ref="AO88" r:id="rId128" xr:uid="{435C838E-3347-4E25-A58D-CBE9BB95FEBC}"/>
    <hyperlink ref="AO89" r:id="rId129" xr:uid="{37B72900-9B15-4EA6-B875-3C2D93CE13FB}"/>
    <hyperlink ref="AO91" r:id="rId130" xr:uid="{D343860B-DFE0-4299-BBB5-195D2CA13C28}"/>
    <hyperlink ref="AO93" r:id="rId131" xr:uid="{00EAFB60-3D92-4382-B6FA-A26FD56FF78B}"/>
    <hyperlink ref="AO94" r:id="rId132" xr:uid="{E834C3A8-4B36-4932-A5A2-D3CE28076DFE}"/>
    <hyperlink ref="AO95" r:id="rId133" xr:uid="{36BED8A8-59AA-4783-8CC5-0574C1874414}"/>
    <hyperlink ref="AO96" r:id="rId134" xr:uid="{EEB6BB0D-84B1-49FC-AF37-6C1FC0B95E5D}"/>
    <hyperlink ref="AO98" r:id="rId135" xr:uid="{7F32135C-E53B-4542-AEFF-447F198D6501}"/>
    <hyperlink ref="AO100" r:id="rId136" xr:uid="{5A62E25A-6764-45C5-B37B-21268CA2491E}"/>
    <hyperlink ref="AO101" r:id="rId137" xr:uid="{4379B4B8-D845-4032-B56E-542303618B8D}"/>
    <hyperlink ref="AO102" r:id="rId138" xr:uid="{38A786D9-098E-4CF1-A21D-0587149E5D7B}"/>
    <hyperlink ref="AO103" r:id="rId139" xr:uid="{A7239973-6190-4D4C-97A8-19FF9106B243}"/>
    <hyperlink ref="AO105" r:id="rId140" xr:uid="{FDEF9A76-32CB-46FF-81FC-81F3CFD83506}"/>
    <hyperlink ref="AO106" r:id="rId141" xr:uid="{C615FE4F-9528-418B-81B7-94C5DE46E588}"/>
    <hyperlink ref="AO107" r:id="rId142" xr:uid="{7B6FEF66-2642-485E-9632-81C5A92532FF}"/>
    <hyperlink ref="AO108" r:id="rId143" xr:uid="{AC961EF8-4AAE-4703-B516-88C34A73DCED}"/>
    <hyperlink ref="AO111" r:id="rId144" xr:uid="{173B391B-2972-4DDA-8CF5-22C4B64FF9F1}"/>
    <hyperlink ref="AO112" r:id="rId145" xr:uid="{819BFC9D-6DB2-449D-A598-47A41F3C07C2}"/>
    <hyperlink ref="AO113" r:id="rId146" xr:uid="{AA45C3B2-0F87-41A3-8EE6-1FDD7620F0B0}"/>
    <hyperlink ref="AO114" r:id="rId147" xr:uid="{76496AE5-1AFE-48A6-8CD3-790FCF50DD79}"/>
    <hyperlink ref="AO115" r:id="rId148" xr:uid="{25C33F55-1C18-468D-80C7-D543A679719E}"/>
    <hyperlink ref="AO117" r:id="rId149" xr:uid="{BF61CD38-DB46-48A2-B3F0-08C1B3489BD6}"/>
    <hyperlink ref="AO118" r:id="rId150" xr:uid="{B6A24283-B3CC-4E4E-A2B0-ADE86EB57058}"/>
    <hyperlink ref="AO119" r:id="rId151" xr:uid="{54276395-F916-41D8-8C88-0B2040B3F32A}"/>
    <hyperlink ref="AO120" r:id="rId152" xr:uid="{D8BBD7DE-A1E5-4CF4-A54E-BE7E99CD0328}"/>
    <hyperlink ref="AO121" r:id="rId153" xr:uid="{107B49EC-8629-4555-97F9-82E99EDB5D34}"/>
    <hyperlink ref="AO122" r:id="rId154" xr:uid="{0358C1D7-D3E7-4620-B3BD-63F04371211C}"/>
    <hyperlink ref="AO123" r:id="rId155" xr:uid="{D426AF89-1C04-4FEA-815F-AE3FD9D82A7B}"/>
    <hyperlink ref="AO124" r:id="rId156" xr:uid="{C77D8C4B-186E-40BF-AEB9-84692A3B16AC}"/>
    <hyperlink ref="AO125" r:id="rId157" xr:uid="{E1F7B595-28DA-4DD6-962C-2540657D15DF}"/>
    <hyperlink ref="AO126" r:id="rId158" xr:uid="{615DA947-E43B-4293-A5E3-D7540344F92B}"/>
    <hyperlink ref="AO128" r:id="rId159" xr:uid="{ECF7A12C-2D3C-457E-BEAB-64D49E4EE802}"/>
    <hyperlink ref="AO129" r:id="rId160" xr:uid="{FB411EC6-8B52-401B-A9F0-D50E0C2F7E8A}"/>
    <hyperlink ref="AO130" r:id="rId161" xr:uid="{A9E86E58-0436-4995-9BB6-089DAA5ED98B}"/>
    <hyperlink ref="AO131" r:id="rId162" xr:uid="{9B8105AA-7282-4957-B00C-8349AC714C3E}"/>
    <hyperlink ref="AO133" r:id="rId163" xr:uid="{249FA23A-C6EF-4A79-B061-00B414E2AFC8}"/>
    <hyperlink ref="AO134" r:id="rId164" xr:uid="{7D4E02FB-C50F-41F2-9568-BAAF0A2312FA}"/>
    <hyperlink ref="AO135" r:id="rId165" xr:uid="{1A1998A3-923B-45F2-9557-747F6B29E883}"/>
    <hyperlink ref="AO136" r:id="rId166" xr:uid="{5E1000F5-A763-42EE-935B-3B50597A234A}"/>
    <hyperlink ref="AO137" r:id="rId167" xr:uid="{EC0818A8-4020-4A19-B48A-50C030A8715E}"/>
    <hyperlink ref="AO138" r:id="rId168" xr:uid="{7044D26A-C633-4999-BEE6-D8A499498A62}"/>
    <hyperlink ref="AO139" r:id="rId169" xr:uid="{6A7F681E-9C90-4A13-8EB6-1B5D2714C6B2}"/>
    <hyperlink ref="AO140" r:id="rId170" xr:uid="{F6D63A7F-27DB-4669-9E57-813D4926893B}"/>
    <hyperlink ref="AO141" r:id="rId171" xr:uid="{3BF83E0A-11C8-4058-BFEA-1A9E095CCDF5}"/>
    <hyperlink ref="AO142" r:id="rId172" xr:uid="{6DFF362D-AC74-4A39-8883-039381E63829}"/>
    <hyperlink ref="AO143" r:id="rId173" xr:uid="{82E1154A-7DF8-477C-BC56-04A8A50E6065}"/>
    <hyperlink ref="AO144" r:id="rId174" xr:uid="{0DBDC10F-4A92-43F2-9F77-9226D34F3B28}"/>
    <hyperlink ref="AO146" r:id="rId175" xr:uid="{A93DC634-DB5C-4CFA-BF7C-0ABF3B62759D}"/>
    <hyperlink ref="AO147" r:id="rId176" xr:uid="{39AEF1DA-A4FE-41F1-A1DD-684D30486E4D}"/>
    <hyperlink ref="AO148" r:id="rId177" xr:uid="{21D87FFA-1665-41A7-88E8-207485D7D90E}"/>
    <hyperlink ref="AO151" r:id="rId178" xr:uid="{E78DC27D-8D9C-4E3A-8BE6-4A23903C2A7B}"/>
    <hyperlink ref="AO152" r:id="rId179" xr:uid="{5BF188A2-DD90-4F95-B6BE-4AE1D1CC2F88}"/>
    <hyperlink ref="AO153" r:id="rId180" xr:uid="{19BF7E3C-DA07-4C9E-AA2F-E8C6E70B43B0}"/>
    <hyperlink ref="AO154" r:id="rId181" xr:uid="{5B97EF78-D1C5-4479-B234-0C7D49FB9341}"/>
    <hyperlink ref="AO155" r:id="rId182" xr:uid="{026BE73B-71E1-406A-BFA6-3B2243E4F66E}"/>
    <hyperlink ref="AO157" r:id="rId183" xr:uid="{CC185342-0FC0-4072-9075-E10B24BE1804}"/>
    <hyperlink ref="AO158" r:id="rId184" xr:uid="{6C25EF86-DA56-40DC-B388-E0D20905F398}"/>
    <hyperlink ref="AO160" r:id="rId185" xr:uid="{0E688F67-95C5-4203-9A86-832B12849FD2}"/>
    <hyperlink ref="AO161" r:id="rId186" xr:uid="{8C6DA66E-8930-43D6-B889-2D75F4F9FCFB}"/>
    <hyperlink ref="AO162" r:id="rId187" xr:uid="{EE3D859F-BF71-4304-8D75-BB3CC60AECD1}"/>
    <hyperlink ref="AO163" r:id="rId188" xr:uid="{F31C45C0-BAF4-4B10-A5DD-7B1912F81B88}"/>
    <hyperlink ref="AO164" r:id="rId189" xr:uid="{D8ABF1D7-FDD5-458F-B9C5-5B0010519BC1}"/>
    <hyperlink ref="AO165" r:id="rId190" xr:uid="{BE4E0C70-7744-4A22-8712-C969B853F39B}"/>
    <hyperlink ref="AO166" r:id="rId191" xr:uid="{5481A9C0-1AB4-4A48-B0D4-D7C9F902C38B}"/>
    <hyperlink ref="AO168" r:id="rId192" xr:uid="{3D8346D9-1F0B-4C2C-96B4-7FF3F7EEEA15}"/>
    <hyperlink ref="AO169" r:id="rId193" xr:uid="{E91F7184-471F-46EA-A5A0-11F14D4ED1F5}"/>
    <hyperlink ref="AO170" r:id="rId194" xr:uid="{2B6053EB-6B23-40F9-84A2-4B56B513F1E0}"/>
    <hyperlink ref="AO171" r:id="rId195" xr:uid="{696B0F29-EBDB-44E2-A8B8-EBFCE26D9B26}"/>
    <hyperlink ref="AO172" r:id="rId196" xr:uid="{1F399F39-D50D-4FED-BCA3-1C42E976AEF2}"/>
    <hyperlink ref="AO173" r:id="rId197" xr:uid="{575E562E-30DE-4774-8837-635D49FBCF9C}"/>
    <hyperlink ref="AO175" r:id="rId198" xr:uid="{C0B1B0EE-7A26-45D0-85CB-F048F437715F}"/>
    <hyperlink ref="AO176" r:id="rId199" xr:uid="{3AED7C8E-1482-4C4B-BCA8-4B7E7BA3EEF3}"/>
    <hyperlink ref="AO177" r:id="rId200" xr:uid="{FAC3F1BA-6A12-45E7-A756-1DDDA82E6CA8}"/>
    <hyperlink ref="AO178" r:id="rId201" xr:uid="{0AAA3522-B8DF-46D3-8721-F995BA173F6D}"/>
    <hyperlink ref="AO179" r:id="rId202" xr:uid="{AACB8E62-DF72-42BB-8EAE-E2B1AE6C13BB}"/>
    <hyperlink ref="AO180" r:id="rId203" xr:uid="{8C953691-6E7D-4CC5-A9E7-2BE36EA67D16}"/>
    <hyperlink ref="AO181" r:id="rId204" xr:uid="{373E895C-DBF3-4D29-AA54-196B20F31639}"/>
    <hyperlink ref="AO182" r:id="rId205" xr:uid="{72794347-F5F1-494C-A8F0-1AC12E13C66A}"/>
    <hyperlink ref="AO183" r:id="rId206" xr:uid="{A994AC64-4ED0-4E0A-ADD4-72A6CD0A1AAE}"/>
    <hyperlink ref="AO184" r:id="rId207" xr:uid="{AA35F621-27ED-4435-BC66-5E8CA5CF8C60}"/>
    <hyperlink ref="AO185" r:id="rId208" xr:uid="{8D65DD79-359C-403C-B595-F5F6264F31B1}"/>
    <hyperlink ref="AO186" r:id="rId209" xr:uid="{59E22C2D-5D38-46F4-BD7A-4EA5561FA358}"/>
    <hyperlink ref="AO187" r:id="rId210" xr:uid="{85D78685-1EA4-48C4-86C0-6BED2AB01793}"/>
    <hyperlink ref="AO189" r:id="rId211" xr:uid="{D66F2D03-4F06-4FE3-A34E-7BB4C382421E}"/>
    <hyperlink ref="AO190" r:id="rId212" xr:uid="{A054F46F-E17E-4261-B537-B598F94BC232}"/>
    <hyperlink ref="AO191" r:id="rId213" xr:uid="{95CA6BF2-ECCD-4965-A0BD-6A997E92403C}"/>
    <hyperlink ref="AO192" r:id="rId214" xr:uid="{850932BE-0DFA-4D1C-9089-578AA6313486}"/>
    <hyperlink ref="AO193" r:id="rId215" xr:uid="{C38615E7-70A6-408D-A908-1ABB0B9A345D}"/>
    <hyperlink ref="AO194" r:id="rId216" xr:uid="{DD2C4CAA-C341-4A1E-9C42-28ACFA384781}"/>
    <hyperlink ref="AO195" r:id="rId217" xr:uid="{1A321F03-E661-49B5-9ABD-8E104AC5C79D}"/>
    <hyperlink ref="AO196" r:id="rId218" xr:uid="{2855CEE8-EE99-423C-9B93-EBEFAFB001FB}"/>
    <hyperlink ref="AO197" r:id="rId219" xr:uid="{8BF47704-B661-47A1-BE25-05745EA0850B}"/>
    <hyperlink ref="AO198" r:id="rId220" xr:uid="{8ADBDD0D-593A-46C2-8BCB-B12D3A73811B}"/>
    <hyperlink ref="AO199" r:id="rId221" xr:uid="{38AAB34E-9F8C-4D88-BA87-06CBCF635E65}"/>
    <hyperlink ref="AO200" r:id="rId222" xr:uid="{AE15AC6A-73B3-40B6-9E13-E4B3E8142422}"/>
    <hyperlink ref="AO201" r:id="rId223" xr:uid="{FFF207EE-953E-4C48-A181-62E8AF456A4B}"/>
    <hyperlink ref="AO203" r:id="rId224" xr:uid="{E71205D9-D1A9-44C9-9489-350FF2A42D9B}"/>
    <hyperlink ref="AO204" r:id="rId225" xr:uid="{E56ED334-871A-4553-B927-841DB916C0B1}"/>
    <hyperlink ref="AO205" r:id="rId226" xr:uid="{8BB65B47-8A73-4CC4-826A-D04CC5C22F9E}"/>
    <hyperlink ref="AO206" r:id="rId227" xr:uid="{8D34D38C-7E4D-4EAA-9CE8-7F9DC1E5F9E6}"/>
    <hyperlink ref="AO207" r:id="rId228" xr:uid="{662E2DD2-9B45-4A19-84A4-15D924EE1B91}"/>
    <hyperlink ref="AO209" r:id="rId229" xr:uid="{0C6806E4-9EA9-42D7-B197-B2472FDFF8D1}"/>
    <hyperlink ref="AO211" r:id="rId230" xr:uid="{B393E3D5-067A-41E7-8223-825969C45956}"/>
    <hyperlink ref="AO212" r:id="rId231" xr:uid="{6AD0DE62-F4B7-41F6-8895-3F5B6D63E188}"/>
    <hyperlink ref="AO214" r:id="rId232" xr:uid="{1A465256-137D-45A5-9E16-AFB0E3320B16}"/>
    <hyperlink ref="AO215" r:id="rId233" xr:uid="{A7B93C7C-F15B-4B88-80A1-D5CB3CFE36BF}"/>
    <hyperlink ref="AO216" r:id="rId234" xr:uid="{960FC66A-C3C0-408B-A70D-713136805D03}"/>
    <hyperlink ref="AO217" r:id="rId235" xr:uid="{FFD597FA-F069-4FD1-9571-6363E77AEA63}"/>
    <hyperlink ref="AO218" r:id="rId236" xr:uid="{14DF7CF6-E9BB-4553-96AB-935B3866D3C8}"/>
    <hyperlink ref="AO219" r:id="rId237" xr:uid="{07901ED0-174E-43E4-879F-5F99A08A9632}"/>
    <hyperlink ref="AO220" r:id="rId238" xr:uid="{86ACBA7B-9344-4CB3-AB30-7B66A4A4D711}"/>
    <hyperlink ref="AO221" r:id="rId239" xr:uid="{E8FFCADF-8356-4C66-8316-652A4AE78BE6}"/>
    <hyperlink ref="AO223" r:id="rId240" xr:uid="{5386A61B-9896-410F-9194-529345E2C578}"/>
    <hyperlink ref="AO224" r:id="rId241" xr:uid="{2A384B5F-5CDC-41EA-AD0B-183C27FB7CD2}"/>
    <hyperlink ref="AO226" r:id="rId242" xr:uid="{4DC9F272-2A42-4141-894F-081EA04857D8}"/>
    <hyperlink ref="AO227" r:id="rId243" xr:uid="{ED939876-A34D-4884-B60D-753FA5BA7E37}"/>
    <hyperlink ref="AO228" r:id="rId244" xr:uid="{E7E59C4F-A346-4E6C-9CC1-CB783F6D6FBE}"/>
    <hyperlink ref="AO230" r:id="rId245" xr:uid="{E3EE728A-2CE3-402F-96E1-A4F4E8DC21B6}"/>
    <hyperlink ref="AO231" r:id="rId246" xr:uid="{3ADBD310-9A20-4C16-8CB8-EF516D83FE99}"/>
    <hyperlink ref="AO232" r:id="rId247" xr:uid="{CB498AE8-BD46-4B51-B568-395528FF173A}"/>
    <hyperlink ref="AO234" r:id="rId248" xr:uid="{B7972CCC-7796-45A7-8B39-83693C9D8CE2}"/>
    <hyperlink ref="AO235" r:id="rId249" xr:uid="{37C60726-17C6-4BB7-91E1-31348D965533}"/>
    <hyperlink ref="AO236" r:id="rId250" xr:uid="{FD594E0C-A5FF-4D4E-B3A7-80CAAC2DE3F8}"/>
    <hyperlink ref="AO237" r:id="rId251" xr:uid="{A090DC5E-FCEE-458E-BFCA-0AD5E5241D44}"/>
    <hyperlink ref="AO238" r:id="rId252" xr:uid="{1ED2A04F-6FBA-432B-AB47-8B10A4A81C68}"/>
    <hyperlink ref="AO239" r:id="rId253" xr:uid="{9FD6EB9E-EF4D-4065-8C4C-2E61CC569D9D}"/>
    <hyperlink ref="AO240" r:id="rId254" xr:uid="{2A46B33B-885F-4B65-91A6-406EE40B1AD7}"/>
    <hyperlink ref="AO241" r:id="rId255" xr:uid="{54227277-BB0B-4B7D-83BE-948C863937F9}"/>
    <hyperlink ref="AO242" r:id="rId256" xr:uid="{5429A196-90B2-4D0C-B3B1-AE3520FC3E99}"/>
    <hyperlink ref="AO243" r:id="rId257" xr:uid="{518CEAD5-FE7F-470A-AFD9-6D8D5233436E}"/>
    <hyperlink ref="AO244" r:id="rId258" xr:uid="{F2F0184C-66A7-40CE-802F-E35769A67EC4}"/>
    <hyperlink ref="AO245" r:id="rId259" xr:uid="{569B7BA6-5090-4151-B3DE-3C00DA3EA08C}"/>
    <hyperlink ref="AO246" r:id="rId260" xr:uid="{DE6FB112-4593-45B2-835C-BC8A92205425}"/>
    <hyperlink ref="AO247" r:id="rId261" xr:uid="{CE94FE76-6079-4F1B-9B9F-C14B18CEED13}"/>
    <hyperlink ref="AO248" r:id="rId262" xr:uid="{1467A3C8-3A6E-4351-8296-CAA4D5A4A6AC}"/>
    <hyperlink ref="AO249" r:id="rId263" xr:uid="{8721AF18-8603-40FD-9E76-916990D88AE0}"/>
    <hyperlink ref="AO251" r:id="rId264" xr:uid="{29BDDC5D-4E31-47E8-9EA3-1B603A1535A6}"/>
    <hyperlink ref="AO252" r:id="rId265" xr:uid="{87CAE9CE-3C64-49A6-BC68-460BF34D2A84}"/>
    <hyperlink ref="AO253" r:id="rId266" xr:uid="{56F46E10-A872-4433-AA82-7E35D58FCF28}"/>
    <hyperlink ref="AO255" r:id="rId267" xr:uid="{8B80C4F2-0920-4160-A540-068CE66C3B0D}"/>
    <hyperlink ref="AO256" r:id="rId268" xr:uid="{A109A534-B6E4-4AE8-B429-E1BBD2A1D837}"/>
    <hyperlink ref="AO257" r:id="rId269" xr:uid="{53EAA0A7-5F0A-452D-9036-50C1FC698B57}"/>
    <hyperlink ref="AO258" r:id="rId270" xr:uid="{61C53D12-4039-4E7E-ABE7-2E2A99CEFD34}"/>
    <hyperlink ref="AO259" r:id="rId271" xr:uid="{AF4F607E-AED7-482F-8F91-290BC440FDA1}"/>
    <hyperlink ref="AO260" r:id="rId272" xr:uid="{A6FE827A-048E-4F01-8825-26725DF81369}"/>
    <hyperlink ref="AO261" r:id="rId273" xr:uid="{9327A8E6-E137-4C46-80EA-66CA9712FFFB}"/>
    <hyperlink ref="AO262" r:id="rId274" xr:uid="{CC3C5F07-6266-40D9-B2C9-1A601DA124CC}"/>
    <hyperlink ref="AO263" r:id="rId275" xr:uid="{8DBE7A27-A7FD-462F-B4AD-D925486BD658}"/>
    <hyperlink ref="AO265" r:id="rId276" xr:uid="{5F5C7BD9-BC16-4DDA-A6FE-A504786CFBE6}"/>
    <hyperlink ref="AO267" r:id="rId277" xr:uid="{25B93740-C068-43B4-87D4-05CBDD9508A8}"/>
    <hyperlink ref="AO268" r:id="rId278" xr:uid="{EF7B48E2-50F6-4711-A956-051C6AFA76D9}"/>
    <hyperlink ref="AO269" r:id="rId279" xr:uid="{E0D7DAF5-50C1-42A9-98D7-7E5BDEA03B65}"/>
    <hyperlink ref="AO271" r:id="rId280" xr:uid="{ED305A15-C161-47EA-B076-CA6013F3BECB}"/>
    <hyperlink ref="AO272" r:id="rId281" xr:uid="{2A283F2F-F12F-4BC7-BC3F-2FE03495588F}"/>
    <hyperlink ref="AO274" r:id="rId282" xr:uid="{C6439B15-C412-4680-9C07-C71F7EE7F196}"/>
    <hyperlink ref="AO275" r:id="rId283" xr:uid="{1B39ABB9-D5E0-4630-B39A-4DAFEF3C4EBA}"/>
    <hyperlink ref="AO276" r:id="rId284" xr:uid="{60B1925A-C403-4E8A-8F9F-1E638AC6354D}"/>
    <hyperlink ref="AO277" r:id="rId285" xr:uid="{22520A41-DC82-4FC9-80CF-873057DFD7E2}"/>
    <hyperlink ref="AO278" r:id="rId286" xr:uid="{1D4AC4FF-9F4D-418B-916C-B5B3F22D03E7}"/>
    <hyperlink ref="AO279" r:id="rId287" xr:uid="{D6C62611-0601-44BD-A996-FAD1DC85C91A}"/>
    <hyperlink ref="AO280" r:id="rId288" xr:uid="{58599CA7-399B-421E-B040-D74F81757925}"/>
    <hyperlink ref="AO281" r:id="rId289" xr:uid="{1944E2C0-1129-4319-8497-147665DCEA15}"/>
    <hyperlink ref="AO282" r:id="rId290" xr:uid="{3D7F35A5-B342-4CBC-9D84-DD1732DD8556}"/>
    <hyperlink ref="AO283" r:id="rId291" xr:uid="{8B21CA8B-2E37-4ACA-870B-C0BD1FBA258F}"/>
    <hyperlink ref="AO285" r:id="rId292" xr:uid="{1CA580A9-7379-4E1D-8A83-6DEB3CBFC5B2}"/>
    <hyperlink ref="AO286" r:id="rId293" xr:uid="{1ECE65E5-8B3C-4A3F-A8DA-B664C6DAC212}"/>
    <hyperlink ref="AO288" r:id="rId294" xr:uid="{5F5E0C73-6B84-4F6A-BD43-9F3C866C4A7F}"/>
    <hyperlink ref="AO289" r:id="rId295" xr:uid="{975962E3-1218-47FD-A464-48A3A5D4AB24}"/>
    <hyperlink ref="AO291" r:id="rId296" xr:uid="{266B51FC-B2C9-4A50-812D-1A07D2D93B9F}"/>
    <hyperlink ref="AO292" r:id="rId297" xr:uid="{53A3B8F3-4B61-4C5D-9D1D-93AA0FD2C218}"/>
    <hyperlink ref="AO293" r:id="rId298" xr:uid="{5803C9BF-74FD-4E7F-BA49-AD3B37576C46}"/>
    <hyperlink ref="AO294" r:id="rId299" xr:uid="{3ABF60E0-530C-42EF-8214-96A0BD15C9D6}"/>
    <hyperlink ref="AO295" r:id="rId300" xr:uid="{5D3AA8EF-6145-4EC0-BE6C-A204C811204B}"/>
    <hyperlink ref="AO297" r:id="rId301" xr:uid="{BBEF2034-FC47-445F-BB4B-EC2B98034107}"/>
    <hyperlink ref="AO298" r:id="rId302" xr:uid="{8EA99AED-3633-40D3-A54C-A74604DEC7FD}"/>
    <hyperlink ref="AO300" r:id="rId303" xr:uid="{E4E868AD-7E2E-4641-8894-B15B14E8AC8D}"/>
    <hyperlink ref="AO301" r:id="rId304" xr:uid="{AE03D890-913B-4FEF-8D8C-79970A8DDBF2}"/>
    <hyperlink ref="AO304" r:id="rId305" xr:uid="{11A4AB89-6FAA-4C15-B0B2-E7A5BB6F5C09}"/>
    <hyperlink ref="AO305" r:id="rId306" xr:uid="{8CA2FB9B-4BA3-431E-89EA-6B3B9D3FF8A8}"/>
    <hyperlink ref="AO306" r:id="rId307" xr:uid="{C4FC6DF8-7914-49C0-97C3-4E4E612FA0A2}"/>
    <hyperlink ref="AO307" r:id="rId308" xr:uid="{26FED3E8-46A0-4420-90AF-13E012D3023E}"/>
    <hyperlink ref="AO308" r:id="rId309" xr:uid="{AF1FCA8E-3C61-4C5B-9AA0-E997797CA85C}"/>
    <hyperlink ref="AO310" r:id="rId310" xr:uid="{80C8F733-D4ED-4236-89A5-55FFE38C4DE1}"/>
    <hyperlink ref="AO311" r:id="rId311" xr:uid="{3AFCE237-C992-4290-825B-20370C92040D}"/>
    <hyperlink ref="AO312" r:id="rId312" xr:uid="{165FE216-1428-4F3E-8A2F-FEF8751496B9}"/>
    <hyperlink ref="AO314" r:id="rId313" xr:uid="{03DC11E0-A3BF-4A12-888C-9B1257F78DEC}"/>
    <hyperlink ref="AO315" r:id="rId314" xr:uid="{1BF94191-2040-4B19-8936-E2D85DDC3D48}"/>
    <hyperlink ref="AO316" r:id="rId315" xr:uid="{75672178-4519-47DB-8639-699760708B55}"/>
    <hyperlink ref="AO318" r:id="rId316" xr:uid="{ED0481F4-946B-4982-BDEB-686431BB34D6}"/>
    <hyperlink ref="AO319" r:id="rId317" xr:uid="{FD320C5A-D3D4-4925-A9C2-AA4DC9D0397A}"/>
    <hyperlink ref="AO320" r:id="rId318" xr:uid="{AA292487-AC40-416B-8D72-35F1642416AB}"/>
    <hyperlink ref="AO322" r:id="rId319" xr:uid="{1F4CBDCA-CA24-4B06-8688-FE99A6EE7A56}"/>
    <hyperlink ref="AO323" r:id="rId320" xr:uid="{5ABEBA59-D320-49B9-970F-BEADBF5CBA0D}"/>
    <hyperlink ref="AO324" r:id="rId321" xr:uid="{AECDCF75-C607-49C3-A6BF-4AA3BB7A2978}"/>
    <hyperlink ref="AO326" r:id="rId322" xr:uid="{8365F1DB-619A-436B-8689-AE6793030A8A}"/>
    <hyperlink ref="AO327" r:id="rId323" xr:uid="{3FEB7F8F-8C71-46CE-A57C-2CC65F2EDB07}"/>
    <hyperlink ref="AO328" r:id="rId324" xr:uid="{F40D371F-06CE-43F9-A626-FFB36C4DDE10}"/>
    <hyperlink ref="AO329" r:id="rId325" xr:uid="{FAFE00E2-98E9-4C62-933F-757B17E5B992}"/>
    <hyperlink ref="AO330" r:id="rId326" xr:uid="{CC7AC41D-5017-4DEC-AE7F-3FB8D40E0401}"/>
    <hyperlink ref="AO331" r:id="rId327" xr:uid="{C501AF9D-DA8F-4B7A-8168-BA56834C9AF0}"/>
    <hyperlink ref="AO334" r:id="rId328" xr:uid="{88593332-5766-497A-A150-A43C5FD35981}"/>
    <hyperlink ref="AO336" r:id="rId329" xr:uid="{3B8083AE-6EB8-4E0E-A1A1-554DEB770456}"/>
    <hyperlink ref="AO339" r:id="rId330" xr:uid="{8E511AB4-605A-425D-8AE6-80A2C875BB57}"/>
    <hyperlink ref="AO340" r:id="rId331" xr:uid="{76859B6C-B01C-4A2A-957E-D7469146B298}"/>
    <hyperlink ref="AO341" r:id="rId332" xr:uid="{5B722DA0-49C8-42B9-BF7E-0DCB57663785}"/>
    <hyperlink ref="AO342" r:id="rId333" xr:uid="{FF3E7967-113E-4347-937D-995F4D45A207}"/>
    <hyperlink ref="AO343" r:id="rId334" xr:uid="{F8B332D4-AF14-4F79-ABB5-3325C7774C10}"/>
    <hyperlink ref="AO344" r:id="rId335" xr:uid="{067E65D9-049D-4226-A053-774A7F8A5113}"/>
    <hyperlink ref="AO345" r:id="rId336" xr:uid="{901D3D12-E104-4EB5-9A48-0894A92CA582}"/>
    <hyperlink ref="AO346" r:id="rId337" xr:uid="{FD4072C8-C456-4CEA-B6C9-8BE1B5962A14}"/>
    <hyperlink ref="AO348" r:id="rId338" xr:uid="{4FD1C4AA-1BD1-4011-8504-6B8202847F28}"/>
    <hyperlink ref="AO349" r:id="rId339" xr:uid="{04873D46-E5F3-4AF8-931F-D5124880D9D6}"/>
    <hyperlink ref="AO350" r:id="rId340" xr:uid="{C7C55212-20F7-445A-B79C-C33F164010C3}"/>
    <hyperlink ref="AO351" r:id="rId341" xr:uid="{BA0E5F83-C2D8-4A4C-A2A1-12939C5165E2}"/>
    <hyperlink ref="AO352" r:id="rId342" xr:uid="{68BFA030-EA43-4580-95D1-428F3030F604}"/>
    <hyperlink ref="AO353" r:id="rId343" xr:uid="{111E17E4-4D89-473F-9EA3-B3C0923C9955}"/>
    <hyperlink ref="AO355" r:id="rId344" xr:uid="{ED15F1F3-73C7-48B8-B62A-CC70E3AD6998}"/>
    <hyperlink ref="AO357" r:id="rId345" xr:uid="{43654C3E-67E7-4737-9F2E-FE0663525CD1}"/>
    <hyperlink ref="AO358" r:id="rId346" xr:uid="{1793C401-7C79-43B2-8916-81D9685E7A95}"/>
    <hyperlink ref="AO359" r:id="rId347" xr:uid="{62A0875B-4185-411B-8ACA-12DDD45058AF}"/>
    <hyperlink ref="AO360" r:id="rId348" xr:uid="{2093A68C-2040-49E9-9562-FD9A1E506443}"/>
    <hyperlink ref="AO362" r:id="rId349" xr:uid="{3924E4F6-1174-4E6D-A4C8-B5239C4E12D0}"/>
    <hyperlink ref="AO363" r:id="rId350" xr:uid="{0E35AA41-2954-4015-BC97-E504340EF5A6}"/>
    <hyperlink ref="AU3" r:id="rId351" xr:uid="{0B28A494-A0FA-4C93-A5A2-E53C08CC4E71}"/>
    <hyperlink ref="AU4" r:id="rId352" xr:uid="{39E548CD-37DF-465B-B188-DC566BB54D06}"/>
    <hyperlink ref="AU7" r:id="rId353" xr:uid="{DE30B294-AA9E-4CAF-B197-32FC3F3835E2}"/>
    <hyperlink ref="AU9" r:id="rId354" xr:uid="{42C70F83-5681-404C-B6C8-C605D87EADC6}"/>
    <hyperlink ref="AU11" r:id="rId355" xr:uid="{968EB311-DC0D-4ED6-B1A3-968AAE727000}"/>
    <hyperlink ref="AU13" r:id="rId356" xr:uid="{530097EE-F506-4085-8724-B86F18E2111A}"/>
    <hyperlink ref="AU17" r:id="rId357" xr:uid="{44242A04-56D2-4AFD-A3A7-15F03EE590C2}"/>
    <hyperlink ref="AU18" r:id="rId358" xr:uid="{0DD242DC-4968-41A0-A2E6-0B6DEF3D0D19}"/>
    <hyperlink ref="AU19" r:id="rId359" xr:uid="{5F9E8844-71C5-458E-95C4-74153BA9672E}"/>
    <hyperlink ref="AU21" r:id="rId360" xr:uid="{419AC6DF-3910-4D09-A0D4-B9B0DA249898}"/>
    <hyperlink ref="AU22" r:id="rId361" xr:uid="{DD728437-8D84-46C2-A9CD-8C032D8DF91E}"/>
    <hyperlink ref="AU23" r:id="rId362" xr:uid="{9C62F169-D025-4711-B457-B4DA96763BEF}"/>
    <hyperlink ref="AU24" r:id="rId363" xr:uid="{EC37D216-2280-44FB-8A7E-D7439841A1A5}"/>
    <hyperlink ref="AU26" r:id="rId364" xr:uid="{CA3B6C18-C681-4405-B3CF-2155D95FE067}"/>
    <hyperlink ref="AU27" r:id="rId365" xr:uid="{DEC45925-2E2C-46AD-97B9-2609AAB44CC0}"/>
    <hyperlink ref="AU29" r:id="rId366" xr:uid="{5155673F-E62F-44AD-B292-1F6A55CE8F3B}"/>
    <hyperlink ref="AU33" r:id="rId367" xr:uid="{1DEBE90C-D5B1-4860-BD49-5242703F8D2C}"/>
    <hyperlink ref="AU35" r:id="rId368" xr:uid="{6324E3E6-288D-497B-8D0A-16E2C4A11A38}"/>
    <hyperlink ref="AU36" r:id="rId369" xr:uid="{6290409B-598F-4128-9363-09A56A3A2EA1}"/>
    <hyperlink ref="AU39" r:id="rId370" xr:uid="{86AE943A-6C41-473D-9CDB-E9B670564E91}"/>
    <hyperlink ref="AU40" r:id="rId371" xr:uid="{CC53C04B-94F8-4C45-9181-B6A448328BEC}"/>
    <hyperlink ref="AU41" r:id="rId372" xr:uid="{7B26964E-CB7D-4BF0-A239-59C3131E5B08}"/>
    <hyperlink ref="AU43" r:id="rId373" xr:uid="{216D1CDB-C52B-40EF-811B-A4E76DA126F0}"/>
    <hyperlink ref="AU44" r:id="rId374" xr:uid="{FDFE2B15-C964-4AD2-85C8-170CC1AD3B05}"/>
    <hyperlink ref="AU45" r:id="rId375" xr:uid="{A2B1E507-3C6E-4E70-BF02-908BE72F9210}"/>
    <hyperlink ref="AU46" r:id="rId376" xr:uid="{808A7823-761E-4450-8249-9E8FD2B76ACF}"/>
    <hyperlink ref="AU47" r:id="rId377" xr:uid="{5536072C-9557-4EBA-9ADC-AC1F09EF642C}"/>
    <hyperlink ref="AU51" r:id="rId378" xr:uid="{07794C36-E89E-4D50-BF55-073B392154A8}"/>
    <hyperlink ref="AU52" r:id="rId379" xr:uid="{92F81FE3-1F0D-46A4-A2FE-FD32174E81CF}"/>
    <hyperlink ref="AU55" r:id="rId380" xr:uid="{4138E9DB-B629-4633-9C96-BF596AC84361}"/>
    <hyperlink ref="AU56" r:id="rId381" xr:uid="{D06EBF9A-6EBC-4BCA-8E26-72D96D92624A}"/>
    <hyperlink ref="AU59" r:id="rId382" xr:uid="{6944959E-2CFE-4821-A2EF-70268AF86185}"/>
    <hyperlink ref="AU60" r:id="rId383" xr:uid="{7D044B5F-FC26-4CF5-B9BA-F42EB3E9D00D}"/>
    <hyperlink ref="AU62" r:id="rId384" xr:uid="{2013481A-9949-4331-8628-FDAC2F662E12}"/>
    <hyperlink ref="AU63" r:id="rId385" xr:uid="{03364C92-EDEB-4282-8A6C-9ED5C9569579}"/>
    <hyperlink ref="AU66" r:id="rId386" xr:uid="{A3C4BA18-BF21-438B-937E-7A5540E9420A}"/>
    <hyperlink ref="AU68" r:id="rId387" xr:uid="{64864B4A-5142-41AD-9551-AA76462D5F30}"/>
    <hyperlink ref="AU69" r:id="rId388" xr:uid="{88DA76E6-FA21-416A-9995-C7EC77557661}"/>
    <hyperlink ref="AU71" r:id="rId389" xr:uid="{9E0FFBBA-A985-47A8-9A76-6CDBD32A0F7F}"/>
    <hyperlink ref="AU73" r:id="rId390" xr:uid="{103DAEEC-E1DE-462C-A830-FB35625BCE4B}"/>
    <hyperlink ref="AU75" r:id="rId391" xr:uid="{0F2ACD24-9796-4A8F-9C8C-B58A0A200606}"/>
    <hyperlink ref="AU76" r:id="rId392" xr:uid="{C546274D-98FD-4CEB-9E03-327DF5C695EA}"/>
    <hyperlink ref="AU78" r:id="rId393" xr:uid="{B9C61443-04E0-4DB8-B268-37D3EFFE8778}"/>
    <hyperlink ref="AU79" r:id="rId394" xr:uid="{5603EDD0-1224-4E6D-860F-9B84BC9B4E27}"/>
    <hyperlink ref="AU81" r:id="rId395" xr:uid="{36771F6C-2480-4526-AD0F-17040117E665}"/>
    <hyperlink ref="AU82" r:id="rId396" xr:uid="{E169DBA5-8855-4510-AD70-93D0DC5FE4E1}"/>
    <hyperlink ref="AU85" r:id="rId397" xr:uid="{0482AA4C-B5E2-44B3-B567-646BA369A740}"/>
    <hyperlink ref="AU86" r:id="rId398" xr:uid="{28E82C05-8781-419F-BA80-2ED77A620BAA}"/>
    <hyperlink ref="AU87" r:id="rId399" xr:uid="{ECB8F8F1-8152-4FFE-A444-CE7A898DBAED}"/>
    <hyperlink ref="AU88" r:id="rId400" xr:uid="{5E24D0FE-6E49-43F7-B9B6-AA313B3DAAC8}"/>
    <hyperlink ref="AU89" r:id="rId401" xr:uid="{5A16E5FA-0203-4706-92D1-AB304A581D88}"/>
    <hyperlink ref="AU90" r:id="rId402" xr:uid="{E9E18CBE-7B07-4F15-9E8E-74619321B0AA}"/>
    <hyperlink ref="AU93" r:id="rId403" xr:uid="{D1743B28-3135-46F5-9C2F-E956F7D90C3B}"/>
    <hyperlink ref="AU97" r:id="rId404" xr:uid="{93C38C4E-6860-4BF1-92F7-E6A390290F05}"/>
    <hyperlink ref="AU98" r:id="rId405" xr:uid="{B45C249B-6CDF-4726-A7BC-FE6DD508C2CF}"/>
    <hyperlink ref="AU100" r:id="rId406" xr:uid="{282EF2E1-6D07-4222-AB5C-EBDBF01732A7}"/>
    <hyperlink ref="AU101" r:id="rId407" xr:uid="{5615CC8C-F8FB-4424-8037-7A8D476BF879}"/>
    <hyperlink ref="AU106" r:id="rId408" xr:uid="{25D9EE8F-ADA6-4F14-AE99-22039163CC27}"/>
    <hyperlink ref="AU107" r:id="rId409" xr:uid="{4859A49A-A339-4F4C-BACF-529A603F231C}"/>
    <hyperlink ref="AU108" r:id="rId410" xr:uid="{35E0226A-7BA3-474F-9220-09333E5E4F6B}"/>
    <hyperlink ref="AU110" r:id="rId411" xr:uid="{846AD68B-0B49-4ECC-A56D-EC05A53B0E80}"/>
    <hyperlink ref="AU112" r:id="rId412" xr:uid="{FF024D88-3012-4665-839B-733FCB9C9848}"/>
    <hyperlink ref="AU115" r:id="rId413" xr:uid="{81B47AFA-F27C-478D-9700-2461700D8114}"/>
    <hyperlink ref="AU117" r:id="rId414" xr:uid="{6D002ECB-C49B-4965-BDCD-CF990B57EE96}"/>
    <hyperlink ref="AU118" r:id="rId415" xr:uid="{5DE1668E-B103-49CD-B393-DBAC5EC80408}"/>
    <hyperlink ref="AU119" r:id="rId416" xr:uid="{CC1CD086-7834-44BB-B15B-055C3EF21BAE}"/>
    <hyperlink ref="AU124" r:id="rId417" xr:uid="{8E936352-17E5-43EB-8A8C-F7D0AF390E48}"/>
    <hyperlink ref="AU125" r:id="rId418" xr:uid="{73469908-778B-4FC1-93E6-0F1AF4FAEBF9}"/>
    <hyperlink ref="AU126" r:id="rId419" xr:uid="{B7BBE6B2-F0F2-4BC7-820E-22A25F95AB95}"/>
    <hyperlink ref="AU127" r:id="rId420" xr:uid="{F1469D67-DD2C-4DAF-A93D-69E76504C35D}"/>
    <hyperlink ref="AU128" r:id="rId421" xr:uid="{A07FF875-D4A0-4CA5-A39C-260DEE1E5501}"/>
    <hyperlink ref="AU129" r:id="rId422" xr:uid="{690E50BC-F4B2-46BF-9382-102D4169F6F2}"/>
    <hyperlink ref="AU130" r:id="rId423" xr:uid="{9A11CF39-3980-41FD-BFBE-D508E871C3FD}"/>
    <hyperlink ref="AU133" r:id="rId424" xr:uid="{87B204E7-9FDB-4A1B-BB0D-C60BDEDDC601}"/>
    <hyperlink ref="AU134" r:id="rId425" xr:uid="{B44F338A-628C-4332-95EF-4C10A94C67E5}"/>
    <hyperlink ref="AU137" r:id="rId426" xr:uid="{9BA2A54A-799A-45AE-ADDC-9827A9F4646E}"/>
    <hyperlink ref="AU140" r:id="rId427" xr:uid="{70A91EE7-43E3-45AA-A2DD-F9528A835DC1}"/>
    <hyperlink ref="AU141" r:id="rId428" xr:uid="{E9729C77-F655-4612-BA7B-F2B3F2C6F9BF}"/>
    <hyperlink ref="AU142" r:id="rId429" xr:uid="{B890C8F4-CB49-4FEE-B8A8-0F6DBC0BB9A1}"/>
    <hyperlink ref="AU143" r:id="rId430" xr:uid="{787D41C0-5053-4D74-8137-15714347B81F}"/>
    <hyperlink ref="AU144" r:id="rId431" xr:uid="{51E77B20-F2AA-4A93-BC3E-F53F9D6AEC43}"/>
    <hyperlink ref="AU145" r:id="rId432" xr:uid="{11FE604A-4C35-44D5-80F0-88CA0082F607}"/>
    <hyperlink ref="AU147" r:id="rId433" xr:uid="{592827E3-6254-4366-84F8-C79235590659}"/>
    <hyperlink ref="AU148" r:id="rId434" xr:uid="{9E564048-42CE-49D6-8555-D6CFFD2D87CC}"/>
    <hyperlink ref="AU151" r:id="rId435" xr:uid="{D852C9A8-A68F-4386-AC07-D07BBE690F5B}"/>
    <hyperlink ref="AU153" r:id="rId436" xr:uid="{08014461-ED45-4386-BD24-AEF97F6BC517}"/>
    <hyperlink ref="AU154" r:id="rId437" xr:uid="{2A5D1BEC-864F-4D3E-8A07-4F2FDD6B242E}"/>
    <hyperlink ref="AU156" r:id="rId438" xr:uid="{E3D12FDD-1FF5-4454-B907-F5D2BE519789}"/>
    <hyperlink ref="AU159" r:id="rId439" xr:uid="{74C97A08-9F80-415B-AB80-DEEB949DB074}"/>
    <hyperlink ref="AU160" r:id="rId440" xr:uid="{B882D468-CD48-443E-AD85-B714453120F4}"/>
    <hyperlink ref="AU161" r:id="rId441" xr:uid="{275A4DDB-0CFD-4E20-95EC-275BF1A0978A}"/>
    <hyperlink ref="AU162" r:id="rId442" xr:uid="{A22ACEEA-73C5-4A5C-9374-5D669C5F33B8}"/>
    <hyperlink ref="AU163" r:id="rId443" xr:uid="{F6996C10-5A8E-4A2C-996D-18F4CE410196}"/>
    <hyperlink ref="AU165" r:id="rId444" xr:uid="{D5F1382B-9EAF-4962-9BA2-064DF3B2509F}"/>
    <hyperlink ref="AU167" r:id="rId445" xr:uid="{2F325EC1-C467-4581-BD4D-773F0A1E000C}"/>
    <hyperlink ref="AU169" r:id="rId446" xr:uid="{E8309F87-E278-4D4E-94BB-0803C2E36FB7}"/>
    <hyperlink ref="AU170" r:id="rId447" xr:uid="{CE853980-F13E-4D62-8A5E-86A0A8301FA5}"/>
    <hyperlink ref="AU171" r:id="rId448" xr:uid="{8D0BFE35-EBC2-4C05-8152-6011B769403F}"/>
    <hyperlink ref="AU172" r:id="rId449" xr:uid="{2DF488B8-5681-465A-8B59-47FE03BE838D}"/>
    <hyperlink ref="AU173" r:id="rId450" xr:uid="{C775140E-D289-4F31-9F8E-FBC70810B557}"/>
    <hyperlink ref="AU175" r:id="rId451" xr:uid="{041E1546-E28A-4010-9D00-095D9386156C}"/>
    <hyperlink ref="AU176" r:id="rId452" xr:uid="{A2579EB7-DA6C-4BC7-802B-F972B7E2ACF1}"/>
    <hyperlink ref="AU178" r:id="rId453" xr:uid="{342F0457-15EB-4CA2-8C50-F1DB6DB39DAE}"/>
    <hyperlink ref="AU179" r:id="rId454" xr:uid="{CA6C1D2C-A515-403E-87C2-7C0BA5B44706}"/>
    <hyperlink ref="AU180" r:id="rId455" xr:uid="{4C3F971A-C593-4008-9696-B49CD0013111}"/>
    <hyperlink ref="AU181" r:id="rId456" xr:uid="{C2CD82C5-2E25-4615-8A55-C5FC0DB3A6A4}"/>
    <hyperlink ref="AU183" r:id="rId457" xr:uid="{F8E73116-0969-472A-A47D-25ABB62E5EFD}"/>
    <hyperlink ref="AU184" r:id="rId458" xr:uid="{F18C8EB3-1933-4C4A-818B-A92E656E76AA}"/>
    <hyperlink ref="AU186" r:id="rId459" xr:uid="{D0D97532-0382-4E2F-82DF-6C308AD9B653}"/>
    <hyperlink ref="AU189" r:id="rId460" xr:uid="{941EE39F-EC24-4CC0-B280-7A41A20FF3C9}"/>
    <hyperlink ref="AU190" r:id="rId461" xr:uid="{11BBEECA-CE42-4648-97A3-542F86E61B51}"/>
    <hyperlink ref="AU193" r:id="rId462" xr:uid="{3FFD1543-6B61-4747-9C9C-BB6746FDCB1C}"/>
    <hyperlink ref="AU194" r:id="rId463" xr:uid="{E8580CD3-EE30-401F-A8C2-E5BB39BE0414}"/>
    <hyperlink ref="AU195" r:id="rId464" xr:uid="{41A9BCC6-E834-4AB9-B687-545A4A37C96D}"/>
    <hyperlink ref="AU196" r:id="rId465" xr:uid="{36E94E0E-CEBB-4022-903F-0DBAFD1B3A76}"/>
    <hyperlink ref="AU197" r:id="rId466" xr:uid="{E659635D-42CE-4B15-A40C-81A2A4457AC8}"/>
    <hyperlink ref="AU199" r:id="rId467" xr:uid="{277FE41A-A211-45C2-9C4B-72C7F0C49007}"/>
    <hyperlink ref="AU200" r:id="rId468" xr:uid="{EE0B23EA-F0E8-48B9-B936-2FBEF115B884}"/>
    <hyperlink ref="AU201" r:id="rId469" xr:uid="{6F0C0EBB-C890-4A0C-93B3-AE3D1B816ACB}"/>
    <hyperlink ref="AU202" r:id="rId470" xr:uid="{E9DBBD1C-FD85-4DE6-B205-B251B0D004A4}"/>
    <hyperlink ref="AU203" r:id="rId471" xr:uid="{52A9A56A-920C-477C-8A8C-AD249C1E3A7E}"/>
    <hyperlink ref="AU204" r:id="rId472" xr:uid="{346A397A-6F40-467A-B376-46F5E3FA7E39}"/>
    <hyperlink ref="AU207" r:id="rId473" xr:uid="{91A8989F-AC19-4704-9827-6B7B7C9A9E0B}"/>
    <hyperlink ref="AU208" r:id="rId474" xr:uid="{68CC79CC-7B83-48F4-81C7-1B3EEE54A1F2}"/>
    <hyperlink ref="AU209" r:id="rId475" xr:uid="{292C445C-B270-4365-92E5-22ED663E3A93}"/>
    <hyperlink ref="AU211" r:id="rId476" xr:uid="{6E4BBB1E-B614-4E4B-8540-2EFB3B66F314}"/>
    <hyperlink ref="AU212" r:id="rId477" xr:uid="{F2D15CBE-034F-4CC1-BE1C-7430C5C05E35}"/>
    <hyperlink ref="AU216" r:id="rId478" xr:uid="{D15E8D3D-4441-4177-A208-415C7ADB6C89}"/>
    <hyperlink ref="AU219" r:id="rId479" xr:uid="{F61CAA92-F134-417A-85A9-B0D5E70D8753}"/>
    <hyperlink ref="AU220" r:id="rId480" xr:uid="{4173F386-B13F-42DB-88CE-5CF4F3615614}"/>
    <hyperlink ref="AU224" r:id="rId481" xr:uid="{F6C013C5-0DCB-47A2-A654-96207BB1AA4E}"/>
    <hyperlink ref="AU226" r:id="rId482" xr:uid="{B8B2BFAB-8514-40A2-83CD-9E43DC06CB21}"/>
    <hyperlink ref="AU228" r:id="rId483" xr:uid="{7CA0F610-F87A-4DA2-9FA4-260DDC13945B}"/>
    <hyperlink ref="AU231" r:id="rId484" xr:uid="{1B516FA2-2272-4ECD-AA68-06C16EE59023}"/>
    <hyperlink ref="AU232" r:id="rId485" xr:uid="{9B5D54B8-B0F2-4769-9887-B0A283B5A309}"/>
    <hyperlink ref="AU235" r:id="rId486" xr:uid="{8CC0C5EF-CE88-4A5B-8CB0-2814EC931754}"/>
    <hyperlink ref="AU236" r:id="rId487" xr:uid="{A5EE6019-1DC6-4040-8AF4-F7AE8E6301D3}"/>
    <hyperlink ref="AU237" r:id="rId488" xr:uid="{1F2294AB-583F-456F-9E4E-10DA7A5212E5}"/>
    <hyperlink ref="AU238" r:id="rId489" xr:uid="{F2470F6D-6D62-4DE0-9FCC-E9CAD579914A}"/>
    <hyperlink ref="AU241" r:id="rId490" xr:uid="{64361381-091A-4DE1-8994-6A15CC506B8D}"/>
    <hyperlink ref="AU244" r:id="rId491" xr:uid="{4A64D087-1CE7-449E-90D2-509DDE6BB05E}"/>
    <hyperlink ref="AU245" r:id="rId492" xr:uid="{11F01C55-7EE1-4897-B275-71A90B2F4EBF}"/>
    <hyperlink ref="AU246" r:id="rId493" xr:uid="{3F9A885C-9C32-46E6-A14A-8D9994483DF3}"/>
    <hyperlink ref="AU247" r:id="rId494" xr:uid="{60F2203C-27A7-454B-8334-2AC004BEBFB1}"/>
    <hyperlink ref="AU248" r:id="rId495" xr:uid="{04B8BBC4-26D3-4163-B666-859CF47C615C}"/>
    <hyperlink ref="AU249" r:id="rId496" xr:uid="{F90BB7B1-EB0E-45F3-B44E-76F09CAE5061}"/>
    <hyperlink ref="AU253" r:id="rId497" xr:uid="{B003CFBD-526C-4367-B8D8-3E5720B6A057}"/>
    <hyperlink ref="AU257" r:id="rId498" xr:uid="{99D2640B-9496-452F-B529-8E71F8454720}"/>
    <hyperlink ref="AU258" r:id="rId499" xr:uid="{C47EEA0A-07E7-4768-8ADF-B0C08F267E62}"/>
    <hyperlink ref="AU260" r:id="rId500" xr:uid="{755DE442-CCD6-4BE5-96C2-13F5E874563A}"/>
    <hyperlink ref="AU261" r:id="rId501" xr:uid="{A481D5E6-7304-486F-B817-BCAED9BD13D7}"/>
    <hyperlink ref="AU262" r:id="rId502" xr:uid="{65BCD8FD-2165-4A17-BEF4-0707BBE7C254}"/>
    <hyperlink ref="AU263" r:id="rId503" xr:uid="{662BDEBD-DA35-49F4-8B06-C191AF52C3A9}"/>
    <hyperlink ref="AU265" r:id="rId504" xr:uid="{0C59F5BA-69FF-4CDC-B613-A551388E865B}"/>
    <hyperlink ref="AU267" r:id="rId505" xr:uid="{1287423D-6DFA-40B6-8A35-A438AD7599F0}"/>
    <hyperlink ref="AU268" r:id="rId506" xr:uid="{8CDEE018-1703-4369-9906-4BB0531D0168}"/>
    <hyperlink ref="AU269" r:id="rId507" xr:uid="{2EBE734E-F921-4188-9659-8CD25D0F9142}"/>
    <hyperlink ref="AU270" r:id="rId508" xr:uid="{524C9874-BEDA-4872-BD31-E900617C5794}"/>
    <hyperlink ref="AU272" r:id="rId509" xr:uid="{C10A3420-F761-4717-83C7-7FABB65E8C8C}"/>
    <hyperlink ref="AU273" r:id="rId510" xr:uid="{50C83D9E-5490-49F9-B5AF-1372B69584D7}"/>
    <hyperlink ref="AU275" r:id="rId511" xr:uid="{08979CA5-6B71-4115-BAB9-499FC696F8B1}"/>
    <hyperlink ref="AU277" r:id="rId512" xr:uid="{022BE4DE-4397-47EB-9438-7D058793C29A}"/>
    <hyperlink ref="AU278" r:id="rId513" xr:uid="{E9F1A74C-3773-4077-BDE4-85627601A47C}"/>
    <hyperlink ref="AU279" r:id="rId514" xr:uid="{6FAB42A2-F04A-4684-860A-78A7585055CA}"/>
    <hyperlink ref="AU281" r:id="rId515" xr:uid="{D4B757CA-F876-4D80-BD33-FEF39BEFBA0E}"/>
    <hyperlink ref="AU282" r:id="rId516" xr:uid="{BDC63603-2B18-434C-80A5-3F83CB7FCCFF}"/>
    <hyperlink ref="AU285" r:id="rId517" xr:uid="{EB3A23D0-99F9-4ECF-A02C-D104D5717E51}"/>
    <hyperlink ref="AU286" r:id="rId518" xr:uid="{26D885A9-11E1-44F4-99CC-079DBFE655D0}"/>
    <hyperlink ref="AU289" r:id="rId519" xr:uid="{5B78B0AE-874C-4C6D-A300-92F3E879857A}"/>
    <hyperlink ref="AU291" r:id="rId520" xr:uid="{24316F2C-05BD-4C97-8D7F-9D2C7341A605}"/>
    <hyperlink ref="AU292" r:id="rId521" xr:uid="{6A11FAFF-13D5-42CB-9F30-655606AFFA85}"/>
    <hyperlink ref="AU293" r:id="rId522" xr:uid="{82638394-539F-40FF-B843-DE4F042F0C25}"/>
    <hyperlink ref="AU295" r:id="rId523" xr:uid="{03AEBB8E-9A9E-48F6-B3D4-61D79F529BAD}"/>
    <hyperlink ref="AU298" r:id="rId524" xr:uid="{70256591-4F60-44CA-8B0E-EB92EACEA606}"/>
    <hyperlink ref="AU300" r:id="rId525" xr:uid="{A1AE4071-2213-4984-B5E0-0745147DDC73}"/>
    <hyperlink ref="AU302" r:id="rId526" xr:uid="{2B2B7AEE-AE9F-4871-AFD2-D5F5E07A9ABE}"/>
    <hyperlink ref="AU304" r:id="rId527" xr:uid="{EA8A9787-B778-4BCC-AE79-CA8515C550AF}"/>
    <hyperlink ref="AU305" r:id="rId528" xr:uid="{ACCBED99-71A9-4EEC-A421-36A812F0B610}"/>
    <hyperlink ref="AU306" r:id="rId529" xr:uid="{44F0EEDA-86B5-4CFC-B411-50FD4B693419}"/>
    <hyperlink ref="AU307" r:id="rId530" xr:uid="{250BDBFF-D010-4376-A2A1-638DD9655B5A}"/>
    <hyperlink ref="AU311" r:id="rId531" xr:uid="{85983ACA-06ED-4F3F-9D89-41D2D81D2BB8}"/>
    <hyperlink ref="AU312" r:id="rId532" xr:uid="{108D147A-9F8A-422B-B300-9C5F28230585}"/>
    <hyperlink ref="AU314" r:id="rId533" xr:uid="{C6BEE38E-ECB2-45B8-9644-7CA23F739B4E}"/>
    <hyperlink ref="AU318" r:id="rId534" xr:uid="{B20FEBFB-8409-4CFB-9830-1132C37589C1}"/>
    <hyperlink ref="AU320" r:id="rId535" xr:uid="{0FF91B44-A6AB-4D9C-B62A-7DD6338EB209}"/>
    <hyperlink ref="AU323" r:id="rId536" xr:uid="{6E23F46C-3AD2-41E6-8671-A41AF2C4CE7F}"/>
    <hyperlink ref="AU324" r:id="rId537" xr:uid="{A74D5F5C-A80E-4AC8-9EEC-8E4EF774D194}"/>
    <hyperlink ref="AU327" r:id="rId538" xr:uid="{01C2DD90-DCDA-4F32-9B80-FE112A6C0459}"/>
    <hyperlink ref="AU328" r:id="rId539" xr:uid="{E418629A-4152-45D0-ADEF-DBAD8CC41DE2}"/>
    <hyperlink ref="AU329" r:id="rId540" xr:uid="{949A9284-DACE-4CC5-B276-8CE6D788B002}"/>
    <hyperlink ref="AU330" r:id="rId541" xr:uid="{ACC944BA-FF2C-449F-AE37-09FC0F959643}"/>
    <hyperlink ref="AU332" r:id="rId542" xr:uid="{3D98D7F6-625C-492D-88E9-D58039EC59A6}"/>
    <hyperlink ref="AU336" r:id="rId543" xr:uid="{F1A40025-4D0D-4AA2-8D0E-933EB673761D}"/>
    <hyperlink ref="AU337" r:id="rId544" xr:uid="{A6D0F88F-3253-4A3B-AB78-11F63B44052C}"/>
    <hyperlink ref="AU340" r:id="rId545" xr:uid="{8F5ED200-9DB2-4173-940C-EE3D2B2A23D1}"/>
    <hyperlink ref="AU341" r:id="rId546" xr:uid="{C78E5712-1671-4AFD-9DF3-9CC50410C931}"/>
    <hyperlink ref="AU342" r:id="rId547" xr:uid="{D1E9D70E-AA47-4AF0-A99D-DDF6FF03A885}"/>
    <hyperlink ref="AU343" r:id="rId548" xr:uid="{F3B019F0-DDBB-4455-B9F2-C9170408F37F}"/>
    <hyperlink ref="AU344" r:id="rId549" xr:uid="{5A941FF4-B647-47F6-A154-B65664603221}"/>
    <hyperlink ref="AU345" r:id="rId550" xr:uid="{AE2CB109-18C4-41B7-96D3-7B750B27A809}"/>
    <hyperlink ref="AU346" r:id="rId551" xr:uid="{E1C5292D-CB9E-48A8-8FCC-B4ADB3558805}"/>
    <hyperlink ref="AU348" r:id="rId552" xr:uid="{F5E69706-9AE6-4D12-B24B-2850FB29DAD3}"/>
    <hyperlink ref="AU349" r:id="rId553" xr:uid="{7D4533AC-5CA0-438F-B107-2BDA22CE6034}"/>
    <hyperlink ref="AU350" r:id="rId554" xr:uid="{F9AF3954-D8A1-449C-BD57-E6AD6F7D276E}"/>
    <hyperlink ref="AU351" r:id="rId555" xr:uid="{3183B491-1C1B-44FB-9BD3-0EE366495315}"/>
    <hyperlink ref="AU358" r:id="rId556" xr:uid="{42CDCC1F-AB7E-4EC8-B242-009FE5373F11}"/>
    <hyperlink ref="AU359" r:id="rId557" xr:uid="{EE2899A6-AD0D-4EC2-94CF-AB253A2DBBD5}"/>
    <hyperlink ref="AU360" r:id="rId558" xr:uid="{14855E84-14E9-47F9-8C5D-A49AEE778C64}"/>
    <hyperlink ref="AU362" r:id="rId559" xr:uid="{95F81B09-FF48-4EF4-B572-13F58EB5E99A}"/>
    <hyperlink ref="AU364" r:id="rId560" xr:uid="{2904A897-D661-433D-9570-C29C95BEC586}"/>
    <hyperlink ref="F3" r:id="rId561" xr:uid="{71C6B78D-FDDB-40D6-98BE-816497BE54E4}"/>
    <hyperlink ref="F4" r:id="rId562" xr:uid="{D00EE369-A740-4C7A-94DF-1FCBB52B176F}"/>
    <hyperlink ref="F5" r:id="rId563" xr:uid="{C146CB70-6238-4787-9913-A86C44D604A9}"/>
    <hyperlink ref="F6" r:id="rId564" xr:uid="{489A3578-A4A4-4333-9E95-B6C6D1142B19}"/>
    <hyperlink ref="F7" r:id="rId565" xr:uid="{7F0D8FB0-6481-4BA6-A8B9-42DFEAC30668}"/>
    <hyperlink ref="F8" r:id="rId566" xr:uid="{42EA4738-0839-4980-B159-64B742008A67}"/>
    <hyperlink ref="F9" r:id="rId567" xr:uid="{E2077131-D95C-49A4-BE5A-46204716EE1B}"/>
    <hyperlink ref="F10" r:id="rId568" xr:uid="{F1948D18-E59F-45BA-A7D1-C0DAC958C4AC}"/>
    <hyperlink ref="F11" r:id="rId569" xr:uid="{72E950CB-8D1B-42B1-953C-CD8811506159}"/>
    <hyperlink ref="F12" r:id="rId570" xr:uid="{49E17127-82AE-469B-A60B-79BF3CFF39FE}"/>
    <hyperlink ref="F13" r:id="rId571" xr:uid="{EB0D992F-6875-47FC-AA31-A3679CB9315C}"/>
    <hyperlink ref="F14" r:id="rId572" xr:uid="{B53BE4E1-598F-4EAB-A410-12E7A132659C}"/>
    <hyperlink ref="F15" r:id="rId573" xr:uid="{69440899-CE2A-48CC-9706-6D326CF2604F}"/>
    <hyperlink ref="F16" r:id="rId574" xr:uid="{D56D5BE5-FD67-4EFC-AC8B-CE8E7BBA9CDE}"/>
    <hyperlink ref="F17" r:id="rId575" xr:uid="{D1B4C3FD-9F89-44A4-82CB-446F1FA0B7FC}"/>
    <hyperlink ref="F18" r:id="rId576" xr:uid="{88F0693D-164C-4C1C-8EAE-9F45CB44F8FE}"/>
    <hyperlink ref="F19" r:id="rId577" xr:uid="{7AE74767-DF26-4E66-A369-0F42AEA2B249}"/>
    <hyperlink ref="F20" r:id="rId578" xr:uid="{F1668F54-6578-4399-A895-D991BA9FA5E9}"/>
    <hyperlink ref="F21" r:id="rId579" xr:uid="{DAF1B7ED-A6A6-46C0-91A7-EB4A6A545E36}"/>
    <hyperlink ref="F22" r:id="rId580" xr:uid="{D6ADCAD4-16DC-4FEF-94D6-CB7714E24210}"/>
    <hyperlink ref="F23" r:id="rId581" xr:uid="{CD785879-E8B2-4509-BC04-1A9CE3BD7F22}"/>
    <hyperlink ref="F24" r:id="rId582" xr:uid="{29F852CE-661F-4B5C-B0B9-4C8D5246DF76}"/>
    <hyperlink ref="F25" r:id="rId583" xr:uid="{08B254F1-EF7D-457E-84AF-8E9454BB104D}"/>
    <hyperlink ref="F26" r:id="rId584" xr:uid="{10BDB4C9-9D5B-4E75-AEB7-60930B628CD0}"/>
    <hyperlink ref="F27" r:id="rId585" xr:uid="{C333E4FD-A482-4867-A289-BF0766B78459}"/>
    <hyperlink ref="F28" r:id="rId586" xr:uid="{ED75903E-A2CA-4761-843C-81069AB7AB69}"/>
    <hyperlink ref="F29" r:id="rId587" xr:uid="{36A39D2A-CCCE-47D3-983F-7E459B4E217C}"/>
    <hyperlink ref="F30" r:id="rId588" xr:uid="{74859A2F-612D-4A63-A25C-41DA20DFB2D0}"/>
    <hyperlink ref="F31" r:id="rId589" xr:uid="{CCF5ECDC-6DA4-4979-A527-391BF026CA3A}"/>
    <hyperlink ref="F32" r:id="rId590" xr:uid="{28264321-0C61-4658-839E-3A84413B9459}"/>
    <hyperlink ref="F33" r:id="rId591" xr:uid="{63B6AD0A-4B80-4618-AE11-7946C7AB3E48}"/>
    <hyperlink ref="F34" r:id="rId592" xr:uid="{6339D792-1E9D-4206-AE56-E1C234D98D43}"/>
    <hyperlink ref="F35" r:id="rId593" xr:uid="{B3710786-7CCD-4291-BD9B-8F54ED374568}"/>
    <hyperlink ref="F36" r:id="rId594" xr:uid="{BCEC5536-BCDD-4FEA-8374-DC550AC9C489}"/>
    <hyperlink ref="F37" r:id="rId595" xr:uid="{94A538A8-E84F-4F2F-98F3-7F3ABF17FCFC}"/>
    <hyperlink ref="F38" r:id="rId596" xr:uid="{F94C28AE-AF83-43FF-861F-B7CF279CBEDA}"/>
    <hyperlink ref="F39" r:id="rId597" xr:uid="{DB5FF7E8-DB12-4BC1-9EA5-AE8E6477A26C}"/>
    <hyperlink ref="F40" r:id="rId598" xr:uid="{E2E52C24-5170-42E3-A78F-D85C74C97313}"/>
    <hyperlink ref="F41" r:id="rId599" xr:uid="{82688C8A-0BEB-4D8F-9E9F-6959833F9DA7}"/>
    <hyperlink ref="F42" r:id="rId600" xr:uid="{E5670D85-4645-450A-9AEA-EEA37739E2C6}"/>
    <hyperlink ref="F43" r:id="rId601" xr:uid="{26104416-4DA9-4F82-B7DA-826F05F21E93}"/>
    <hyperlink ref="F44" r:id="rId602" xr:uid="{53DC672B-B307-43F2-983F-94A384AB4B75}"/>
    <hyperlink ref="F45" r:id="rId603" xr:uid="{2303FE3F-A849-46E6-A055-CE72E4F79054}"/>
    <hyperlink ref="F46" r:id="rId604" xr:uid="{7206633C-D15B-4836-B119-2508E50546AF}"/>
    <hyperlink ref="F47" r:id="rId605" xr:uid="{4E52191C-F9BE-4B62-A97A-00E3E6485CE1}"/>
    <hyperlink ref="F48" r:id="rId606" xr:uid="{6A16B42B-0512-47A6-8F63-78D3035A414D}"/>
    <hyperlink ref="F49" r:id="rId607" xr:uid="{349D076A-3B39-42DE-9E6C-96C5E600A8A8}"/>
    <hyperlink ref="F50" r:id="rId608" xr:uid="{16481397-5B81-48C6-8C16-0A3AF0ED16C4}"/>
    <hyperlink ref="F51" r:id="rId609" xr:uid="{CFAEC247-D6BD-479E-BE99-216B9033C3BD}"/>
    <hyperlink ref="F52" r:id="rId610" xr:uid="{47E1CE66-C9EA-47F0-8CED-EE1FD555904C}"/>
    <hyperlink ref="F53" r:id="rId611" xr:uid="{A23631C8-0068-4F47-9236-4688449D667C}"/>
    <hyperlink ref="F54" r:id="rId612" xr:uid="{8E8DBCB5-E0A1-4786-8B62-409D49EDAB63}"/>
    <hyperlink ref="F55" r:id="rId613" xr:uid="{23E08DDC-981D-4EC2-A4A7-F5F97D548EDE}"/>
    <hyperlink ref="F56" r:id="rId614" xr:uid="{FBA2CB46-E30D-4DBF-BB30-8285B9AC9B88}"/>
    <hyperlink ref="F57" r:id="rId615" xr:uid="{002F1892-39F3-4EDC-9973-04D81362401C}"/>
    <hyperlink ref="F58" r:id="rId616" xr:uid="{E4F27D71-24ED-418E-B6CD-5C5D9576622E}"/>
    <hyperlink ref="F59" r:id="rId617" xr:uid="{8332DE98-3EF3-4373-8FB9-0349CED113A2}"/>
    <hyperlink ref="F60" r:id="rId618" xr:uid="{EF9FD63C-4F60-4422-A2A5-6999B2337C17}"/>
    <hyperlink ref="F61" r:id="rId619" xr:uid="{89DB9C7B-A73D-48A3-AF3D-64AD2C7F151D}"/>
    <hyperlink ref="F62" r:id="rId620" xr:uid="{E96DCF8F-40E7-419C-8475-E5A88DCEAA11}"/>
    <hyperlink ref="F63" r:id="rId621" xr:uid="{1EB6C91E-8EB2-4813-832F-511C708872C8}"/>
    <hyperlink ref="F64" r:id="rId622" xr:uid="{329E3641-1FDB-4FE6-A297-D9CBFD40BE41}"/>
    <hyperlink ref="F65" r:id="rId623" xr:uid="{0380B6E7-1C5C-4033-B094-BF09BA2BDED6}"/>
    <hyperlink ref="F66" r:id="rId624" xr:uid="{6D43795F-5949-4B57-BF69-AA2B177B73FE}"/>
    <hyperlink ref="F67" r:id="rId625" xr:uid="{FB219727-56D1-4033-AFE0-3504CC29D473}"/>
    <hyperlink ref="F68" r:id="rId626" xr:uid="{A26F38D3-DE64-4593-8365-9D114BA6802F}"/>
    <hyperlink ref="F69" r:id="rId627" xr:uid="{C1C944B5-EB70-4CC0-B966-6E3775B91A51}"/>
    <hyperlink ref="F70" r:id="rId628" xr:uid="{C87E095A-570B-4F04-9003-51C62FE5A213}"/>
    <hyperlink ref="F71" r:id="rId629" xr:uid="{DFC07228-4C9F-4183-AE6F-FF14DEA5D7BF}"/>
    <hyperlink ref="F72" r:id="rId630" xr:uid="{0F906F65-ADBB-4F7D-9237-30B7A0D37679}"/>
    <hyperlink ref="F73" r:id="rId631" xr:uid="{EB269864-C63B-4066-941C-5CA60369D6CA}"/>
    <hyperlink ref="F74" r:id="rId632" xr:uid="{664FC9F4-5235-40D5-81FC-1D1CF4D733D3}"/>
    <hyperlink ref="F75" r:id="rId633" xr:uid="{4D5FD6A0-0EF5-4B88-BDAD-7F0DCC058002}"/>
    <hyperlink ref="F76" r:id="rId634" xr:uid="{12A74F89-2178-4F47-862E-15B99B9F46B2}"/>
    <hyperlink ref="F77" r:id="rId635" xr:uid="{A2B80E61-D7AD-47A1-9632-B335E41AFC35}"/>
    <hyperlink ref="F78" r:id="rId636" xr:uid="{BDB3BA40-6124-4C77-93FD-8001B1174148}"/>
    <hyperlink ref="F79" r:id="rId637" xr:uid="{63571C01-0CA3-4C9A-9E06-C52DBD70A41A}"/>
    <hyperlink ref="F80" r:id="rId638" xr:uid="{A8AFD943-BD4C-4ADD-8D08-DAC7A53B24FB}"/>
    <hyperlink ref="F81" r:id="rId639" xr:uid="{C9A33926-234E-41B9-9CC8-2DE83CC4F4FE}"/>
    <hyperlink ref="F82" r:id="rId640" xr:uid="{04149375-2D8E-4021-AA06-47FDAA006424}"/>
    <hyperlink ref="F83" r:id="rId641" xr:uid="{3D356BEA-28FB-4C3D-B404-4D5D10E593CF}"/>
    <hyperlink ref="F84" r:id="rId642" xr:uid="{0214679E-CB48-4EBE-BB38-7E039D9AC327}"/>
    <hyperlink ref="F85" r:id="rId643" xr:uid="{09452822-B75F-4FE5-9C28-D32094F3A700}"/>
    <hyperlink ref="F86" r:id="rId644" xr:uid="{BE12A8FD-3175-4E89-9EC5-343A79118EE0}"/>
    <hyperlink ref="F87" r:id="rId645" xr:uid="{331821D9-29F4-43B8-9ADE-E59EF5F40A69}"/>
    <hyperlink ref="F88" r:id="rId646" xr:uid="{9A8221E3-1D2E-43F2-8D73-55B141D9A35B}"/>
    <hyperlink ref="F89" r:id="rId647" xr:uid="{F8C0CF63-87B8-4B32-8A12-72A57CDEDC66}"/>
    <hyperlink ref="F90" r:id="rId648" xr:uid="{1C2BBDDF-2FF3-4F34-B9CB-778015F5C6B2}"/>
    <hyperlink ref="F91" r:id="rId649" xr:uid="{AFAB8A1F-C4CF-4CDF-B958-CEA46AB41C0D}"/>
    <hyperlink ref="F92" r:id="rId650" xr:uid="{77AC45AE-0F99-437A-92C8-0910E35A1EF0}"/>
    <hyperlink ref="F93" r:id="rId651" xr:uid="{9245B057-9EC5-4117-B507-47CF8C03ED59}"/>
    <hyperlink ref="F94" r:id="rId652" xr:uid="{160E9B47-2F38-4C78-AD44-482D61F55619}"/>
    <hyperlink ref="F95" r:id="rId653" xr:uid="{4ED86884-9CA6-4316-B5ED-730BC9B352A9}"/>
    <hyperlink ref="F96" r:id="rId654" xr:uid="{8A3CDF6E-5168-4945-9EA7-006E13D2E01B}"/>
    <hyperlink ref="F97" r:id="rId655" xr:uid="{74164D5F-63EF-4771-B964-DC154A7EEC0C}"/>
    <hyperlink ref="F98" r:id="rId656" xr:uid="{476A1E59-5FC2-4CBD-935C-32D91B30E14E}"/>
    <hyperlink ref="F99" r:id="rId657" xr:uid="{AD21428D-C392-44C9-9954-827F7009114B}"/>
    <hyperlink ref="F100" r:id="rId658" xr:uid="{E69D8F3D-87BB-4351-85E2-EB671D9C8CFB}"/>
    <hyperlink ref="F101" r:id="rId659" xr:uid="{A95F0356-1574-4694-B2AF-304155183685}"/>
    <hyperlink ref="F102" r:id="rId660" xr:uid="{63F69FEA-1C45-4494-9458-C6F354E575E7}"/>
    <hyperlink ref="F103" r:id="rId661" xr:uid="{DB1D65FE-1909-4453-8E3F-D4C1421AA343}"/>
    <hyperlink ref="F104" r:id="rId662" xr:uid="{ABD09D57-21AD-47BC-88E1-8CABC20EE3CE}"/>
    <hyperlink ref="F105" r:id="rId663" xr:uid="{372F1556-4D20-48DE-88C7-E47F1DBBDED0}"/>
    <hyperlink ref="F106" r:id="rId664" xr:uid="{107D5DD9-67C1-40EB-A364-570F710EB35A}"/>
    <hyperlink ref="F107" r:id="rId665" xr:uid="{2DD031BA-E7D4-4A3F-B953-D0A101D1398F}"/>
    <hyperlink ref="F108" r:id="rId666" xr:uid="{06E0EA9B-963A-4C5F-8177-CCBE4B386E35}"/>
    <hyperlink ref="F109" r:id="rId667" xr:uid="{BC76CC48-79FF-493D-A0D7-1617BC01BC56}"/>
    <hyperlink ref="F110" r:id="rId668" xr:uid="{5991BAEB-2AAB-4205-A44B-68F46DACAA3B}"/>
    <hyperlink ref="F111" r:id="rId669" xr:uid="{701D2991-2388-463B-B457-3EC5DACEB609}"/>
    <hyperlink ref="F112" r:id="rId670" xr:uid="{796F3A38-96DD-41C6-AC97-CFFB6C922FE8}"/>
    <hyperlink ref="F113" r:id="rId671" xr:uid="{40AE9A9F-7A3E-412B-A1FE-0E7EEE4C8795}"/>
    <hyperlink ref="F114" r:id="rId672" xr:uid="{6DC84E01-CD5A-4938-B6A4-76E8B53C4353}"/>
    <hyperlink ref="F115" r:id="rId673" xr:uid="{3C748264-2971-425C-87EA-68B62F82E065}"/>
    <hyperlink ref="F116" r:id="rId674" xr:uid="{80AC699E-B203-4C66-9932-7854C590EACF}"/>
    <hyperlink ref="F117" r:id="rId675" xr:uid="{59DFC741-5A64-4ACB-A626-0A165E43E34C}"/>
    <hyperlink ref="F118" r:id="rId676" xr:uid="{C0866978-D3E8-4CC7-898D-2B694636AA9E}"/>
    <hyperlink ref="F119" r:id="rId677" xr:uid="{89026B28-00A0-4117-9A10-862240C0B067}"/>
    <hyperlink ref="F120" r:id="rId678" xr:uid="{B25F2550-E513-457B-8D2A-905875792F2A}"/>
    <hyperlink ref="F121" r:id="rId679" xr:uid="{1F134973-2CD3-465C-8005-305351DEEA55}"/>
    <hyperlink ref="F122" r:id="rId680" xr:uid="{CEBB4185-AD9B-49D1-B059-FD0A98DBBFCD}"/>
    <hyperlink ref="F123" r:id="rId681" xr:uid="{B2AD9D39-C77E-4F1C-A93E-AA9E9A1D9C70}"/>
    <hyperlink ref="F124" r:id="rId682" xr:uid="{616B2398-3818-4168-8518-3998497B8F0E}"/>
    <hyperlink ref="F125" r:id="rId683" xr:uid="{901E2EB4-8E32-43B6-BA67-766E32F122D1}"/>
    <hyperlink ref="F126" r:id="rId684" xr:uid="{DD969055-000B-484A-937F-28CE4CF36D6B}"/>
    <hyperlink ref="F127" r:id="rId685" xr:uid="{2C77391E-8848-44DA-A29D-5280803B5304}"/>
    <hyperlink ref="F128" r:id="rId686" xr:uid="{8430BB9A-87F8-4D68-AE63-B7D7EC4334A1}"/>
    <hyperlink ref="F129" r:id="rId687" xr:uid="{AC900A1B-4B3D-42BD-92FA-9D1E56FDFE0B}"/>
    <hyperlink ref="F130" r:id="rId688" xr:uid="{EE0FB6FB-D13C-4F76-8A7B-06521C9E0B38}"/>
    <hyperlink ref="F131" r:id="rId689" xr:uid="{C0F62AFC-D5C8-43F3-9D8E-75A96F43E713}"/>
    <hyperlink ref="F132" r:id="rId690" xr:uid="{82DF2099-AA49-46F2-BD28-DDD8BE4CD255}"/>
    <hyperlink ref="F133" r:id="rId691" xr:uid="{FFF5A8C8-3350-4AF2-B914-DE32810A20DD}"/>
    <hyperlink ref="F134" r:id="rId692" xr:uid="{BD0EE7C9-8438-4748-B5D2-27F4AA2A138D}"/>
    <hyperlink ref="F135" r:id="rId693" xr:uid="{B9AEDDBB-7847-44D5-B68D-0B8D5E56700E}"/>
    <hyperlink ref="F136" r:id="rId694" xr:uid="{9F8DD679-5C71-4B5A-8DB0-F4940B226754}"/>
    <hyperlink ref="F137" r:id="rId695" xr:uid="{9D51AACA-90CA-4BDF-91B9-47673D03034B}"/>
    <hyperlink ref="F138" r:id="rId696" xr:uid="{9105E236-1D50-4E2A-ADFA-CB3B7E7BD1F0}"/>
    <hyperlink ref="F139" r:id="rId697" xr:uid="{F7DB1866-0FCC-4117-8D4D-5734F029F4A5}"/>
    <hyperlink ref="F140" r:id="rId698" xr:uid="{C200CE40-0F17-4929-974A-BA75338B3606}"/>
    <hyperlink ref="F141" r:id="rId699" xr:uid="{EA6459E7-008F-4CBC-B382-7BAD762ADD12}"/>
    <hyperlink ref="F142" r:id="rId700" xr:uid="{6E689323-BF1D-4C9E-BEBD-35764E89DCC1}"/>
    <hyperlink ref="F143" r:id="rId701" xr:uid="{F24FC5ED-29A0-4B8A-AC4B-0CFCEA28222E}"/>
    <hyperlink ref="F144" r:id="rId702" xr:uid="{2D746F83-D386-48A1-95B2-5589355217EF}"/>
    <hyperlink ref="F145" r:id="rId703" xr:uid="{50FF92F2-D086-41BF-A28E-971CE5227375}"/>
    <hyperlink ref="F146" r:id="rId704" xr:uid="{3E69ADDC-068C-4E06-A47B-F22F20DB545F}"/>
    <hyperlink ref="F147" r:id="rId705" xr:uid="{1B48F96C-CCA7-47EC-A6D3-AAA4E2C0B6F2}"/>
    <hyperlink ref="F148" r:id="rId706" xr:uid="{3B1EE71C-A4C2-4F86-9EB2-66B415989B1D}"/>
    <hyperlink ref="F149" r:id="rId707" xr:uid="{BCACF0FD-3414-4B6F-99F8-B6F388F6FDD1}"/>
    <hyperlink ref="F150" r:id="rId708" xr:uid="{B5DF768E-5663-4FFB-9E0C-2A5655A06791}"/>
    <hyperlink ref="F151" r:id="rId709" xr:uid="{63D64BEE-DD6D-44BC-A83D-2C5496DE213F}"/>
    <hyperlink ref="F152" r:id="rId710" xr:uid="{5B08DB6D-C347-49D9-A158-79ACB1E23C98}"/>
    <hyperlink ref="F153" r:id="rId711" xr:uid="{848D19CD-42E1-4659-848A-1393A51E9146}"/>
    <hyperlink ref="F154" r:id="rId712" xr:uid="{01A57EE5-1F3B-437C-8859-BC25EBEAF338}"/>
    <hyperlink ref="F155" r:id="rId713" xr:uid="{E5A45818-614F-4704-8063-92E89FB68CEF}"/>
    <hyperlink ref="F156" r:id="rId714" xr:uid="{EF809919-6E24-4E7B-9C31-A0623582563F}"/>
    <hyperlink ref="F157" r:id="rId715" xr:uid="{4E37279D-435A-4DDC-9716-1FA9D65F16D2}"/>
    <hyperlink ref="F158" r:id="rId716" xr:uid="{ED95A071-4041-43FE-9E65-C6C005266F2A}"/>
    <hyperlink ref="F159" r:id="rId717" xr:uid="{C6CABC2E-E077-4D1E-AAA0-900057B6D6A7}"/>
    <hyperlink ref="F160" r:id="rId718" xr:uid="{6B8C47F1-E7FC-4841-A520-028FA255EFB6}"/>
    <hyperlink ref="F161" r:id="rId719" xr:uid="{AFBA8BAD-35FA-4537-96E0-547874BAC4EB}"/>
    <hyperlink ref="F162" r:id="rId720" xr:uid="{8ADB5D86-9682-4A5E-8571-1599A4507290}"/>
    <hyperlink ref="F163" r:id="rId721" xr:uid="{3CD888A1-9E11-4E83-BB07-2C7C0CBD6EC7}"/>
    <hyperlink ref="F164" r:id="rId722" xr:uid="{04AD4725-1049-414E-A7A3-71A138AED448}"/>
    <hyperlink ref="F165" r:id="rId723" xr:uid="{1F7B7BF1-C887-439F-98C8-E1EC6B83A384}"/>
    <hyperlink ref="F166" r:id="rId724" xr:uid="{48B75741-5FF4-4D76-9F24-9757101ACFCE}"/>
    <hyperlink ref="F167" r:id="rId725" xr:uid="{88FEAB11-3537-4F6B-A1F5-74321518DB88}"/>
    <hyperlink ref="F168" r:id="rId726" xr:uid="{83D30E6B-860A-4E26-ADE4-EBE224A9A54E}"/>
    <hyperlink ref="F169" r:id="rId727" xr:uid="{1E49CFF2-216F-41AD-B938-BEF7B8DBDBE4}"/>
    <hyperlink ref="F170" r:id="rId728" xr:uid="{B273F4E2-6C60-41D8-823F-FF391B1E5B6B}"/>
    <hyperlink ref="F171" r:id="rId729" xr:uid="{CC4B7E26-105C-4C6C-95DA-C7811D52F08D}"/>
    <hyperlink ref="F172" r:id="rId730" xr:uid="{069947E1-5FD2-4034-8989-CFE6BC4D96ED}"/>
    <hyperlink ref="F173" r:id="rId731" xr:uid="{5EA2F7A7-0099-4F95-B05A-6519B1C46E77}"/>
    <hyperlink ref="F174" r:id="rId732" xr:uid="{85EC6D90-DA0D-4021-AB89-E6B2D3612838}"/>
    <hyperlink ref="F175" r:id="rId733" xr:uid="{0F6E827C-3240-4DDC-8CF7-A021AB97AC25}"/>
    <hyperlink ref="F176" r:id="rId734" xr:uid="{F4DF9851-8379-497E-B1F4-B202083D13A6}"/>
    <hyperlink ref="F177" r:id="rId735" xr:uid="{C593C401-2102-4C6C-9390-04EA9849BC43}"/>
    <hyperlink ref="F178" r:id="rId736" xr:uid="{915FD0D5-FEE1-449E-B410-0CFD8D6440BC}"/>
    <hyperlink ref="F179" r:id="rId737" xr:uid="{D1E87351-9E9A-4B0E-BA51-15530B039BB3}"/>
    <hyperlink ref="F180" r:id="rId738" xr:uid="{130B6AA0-FC71-4CD4-A747-5E3BAC54DCAE}"/>
    <hyperlink ref="F181" r:id="rId739" xr:uid="{CF1C9575-F462-45E0-8FF5-7D9B50F16564}"/>
    <hyperlink ref="F182" r:id="rId740" xr:uid="{AF524F70-F54E-4E89-A1FA-BEB90F11B3D2}"/>
    <hyperlink ref="F183" r:id="rId741" xr:uid="{BAAC08F8-19DA-42E0-B0D9-B1C80F9FC891}"/>
    <hyperlink ref="F184" r:id="rId742" xr:uid="{39B4C06C-6840-49A4-AB28-9F807ECC6488}"/>
    <hyperlink ref="F185" r:id="rId743" xr:uid="{0DBFEC37-5AB2-42FE-9341-C1F40B5ABEC2}"/>
    <hyperlink ref="F186" r:id="rId744" xr:uid="{3DBC461E-0D30-4FFF-97AA-B46D2219B2D1}"/>
    <hyperlink ref="F187" r:id="rId745" xr:uid="{4007B1C8-0627-4E03-8445-39DFC16CC280}"/>
    <hyperlink ref="F188" r:id="rId746" xr:uid="{287FF5F7-D713-4504-9457-3E214E516D09}"/>
    <hyperlink ref="F189" r:id="rId747" xr:uid="{D41CC7A0-88E0-4AAA-A53C-A6D9FED68A42}"/>
    <hyperlink ref="F190" r:id="rId748" xr:uid="{D7911317-34AB-415F-B5EC-BFE389C96814}"/>
    <hyperlink ref="F191" r:id="rId749" xr:uid="{A3477BC2-4B5F-451B-9E7C-286E4AF593DB}"/>
    <hyperlink ref="F192" r:id="rId750" xr:uid="{7E6548E7-1315-44DD-8AE8-4B25E4637F8C}"/>
    <hyperlink ref="F193" r:id="rId751" xr:uid="{256CE09D-3BF0-4BD5-8608-D8A9F93163E6}"/>
    <hyperlink ref="F194" r:id="rId752" xr:uid="{EDB27C25-9C1A-4939-9D73-EC28D1C613E5}"/>
    <hyperlink ref="F195" r:id="rId753" xr:uid="{6605BE17-CC04-4E5D-B93C-2887A5399DB8}"/>
    <hyperlink ref="F196" r:id="rId754" xr:uid="{B4A96E57-2834-47CE-B2A4-44031FB2118D}"/>
    <hyperlink ref="F197" r:id="rId755" xr:uid="{8E773A34-3B55-417F-9BF7-A4FC7FCEA46C}"/>
    <hyperlink ref="F198" r:id="rId756" xr:uid="{28070D84-28FE-4029-A2C8-7D6B0F01DE67}"/>
    <hyperlink ref="F199" r:id="rId757" xr:uid="{BBC76100-F902-4E58-87AB-A8D928DD45AF}"/>
    <hyperlink ref="F200" r:id="rId758" xr:uid="{FEA2C676-6791-49D4-B9A7-4422D9457ECA}"/>
    <hyperlink ref="F201" r:id="rId759" xr:uid="{F8CDC143-E14B-4E22-B96B-085337B8D21F}"/>
    <hyperlink ref="F202" r:id="rId760" xr:uid="{1A0B8FE9-9AEF-4A40-9516-8AC2F0A17627}"/>
    <hyperlink ref="F203" r:id="rId761" xr:uid="{4373C847-86BE-4A55-B3A4-AD2FEF0180BD}"/>
    <hyperlink ref="F204" r:id="rId762" xr:uid="{B22E22C9-F87B-45B4-BC30-6D7BA17BC366}"/>
    <hyperlink ref="F205" r:id="rId763" xr:uid="{BE1E862C-5855-4A5E-BC29-6D1B2C4BBA9D}"/>
    <hyperlink ref="F206" r:id="rId764" xr:uid="{D50785D5-6858-4ACA-B59C-780945F2909F}"/>
    <hyperlink ref="F207" r:id="rId765" xr:uid="{C2FC5DEA-492A-451A-A404-BCDB4DBD2B59}"/>
    <hyperlink ref="F208" r:id="rId766" xr:uid="{5B908FE3-FF62-4705-B354-42B08DD07D3A}"/>
    <hyperlink ref="F209" r:id="rId767" xr:uid="{1B9A337C-97C6-43D0-87EA-3A5DDC68649C}"/>
    <hyperlink ref="F210" r:id="rId768" xr:uid="{30D879C1-9471-40F4-8557-E9567F13003D}"/>
    <hyperlink ref="F211" r:id="rId769" xr:uid="{230DBD5F-6ECB-4B09-AFF0-67201C30A871}"/>
    <hyperlink ref="F212" r:id="rId770" xr:uid="{F4D90847-CACA-4C3D-8B10-7FA54EFCE82E}"/>
    <hyperlink ref="F213" r:id="rId771" xr:uid="{27EF8B4B-EECA-4DC1-BD37-9E1480B8CE0D}"/>
    <hyperlink ref="F214" r:id="rId772" xr:uid="{8F36BD62-3345-46A1-B59F-18F5370B7298}"/>
    <hyperlink ref="F215" r:id="rId773" xr:uid="{D4280E07-C0B5-4C5B-A3D3-E811AC3C737E}"/>
    <hyperlink ref="F216" r:id="rId774" xr:uid="{14FD65DF-305B-4AF2-9151-E81512AF0123}"/>
    <hyperlink ref="F217" r:id="rId775" xr:uid="{1EA1955F-DA02-40E0-A851-DA6725D5CF2A}"/>
    <hyperlink ref="F218" r:id="rId776" xr:uid="{C52DC9A7-D4A6-43EA-AE2B-7616D7C61A6C}"/>
    <hyperlink ref="F219" r:id="rId777" xr:uid="{C74DD989-48F8-48CD-939F-611A632EA11E}"/>
    <hyperlink ref="F220" r:id="rId778" xr:uid="{2C3CEB7E-C54F-40B8-A8D4-0C0CE1E45801}"/>
    <hyperlink ref="F221" r:id="rId779" xr:uid="{1882F7EF-26DE-46A9-B1A9-2B75D7299FF5}"/>
    <hyperlink ref="F222" r:id="rId780" xr:uid="{6AF0E357-E114-4FB1-BE09-D40BA5CCCD66}"/>
    <hyperlink ref="F223" r:id="rId781" xr:uid="{ABD484F1-7E7B-40C4-9B1C-EB0D60CE2342}"/>
    <hyperlink ref="F224" r:id="rId782" xr:uid="{4724D27F-FDEB-472C-A3EB-EA5813AF4843}"/>
    <hyperlink ref="F225" r:id="rId783" xr:uid="{BE77D284-7743-4267-A7DD-B1F82D3DEDA2}"/>
    <hyperlink ref="F226" r:id="rId784" xr:uid="{3047EEBC-F041-41FB-9853-05B9962600DA}"/>
    <hyperlink ref="F227" r:id="rId785" xr:uid="{3D3FF0BC-F9E8-4352-859B-DA23D3783205}"/>
    <hyperlink ref="F228" r:id="rId786" xr:uid="{84299C1E-908B-45B8-8F4F-393E496BAB0E}"/>
    <hyperlink ref="F229" r:id="rId787" xr:uid="{2FBE5AA1-00DB-478E-84B1-0CA51AA60316}"/>
    <hyperlink ref="F230" r:id="rId788" xr:uid="{DCFB9569-D9CB-4F17-8872-1B13834A9162}"/>
    <hyperlink ref="F231" r:id="rId789" xr:uid="{A89ADF41-B191-405F-A2BB-770243385FA0}"/>
    <hyperlink ref="F232" r:id="rId790" xr:uid="{7AB69028-A20A-4E0D-B8FA-A11E9F858109}"/>
    <hyperlink ref="F233" r:id="rId791" xr:uid="{9AE76393-280C-4D0A-8A4C-7F1E0D8E9234}"/>
    <hyperlink ref="F234" r:id="rId792" xr:uid="{A54335DB-D659-4F76-94F4-3BC821428DF7}"/>
    <hyperlink ref="F235" r:id="rId793" xr:uid="{572884DF-0ADB-48CE-ADB9-2F26633C016F}"/>
    <hyperlink ref="F236" r:id="rId794" xr:uid="{8CE1A385-EE89-449D-A1FB-469699742695}"/>
    <hyperlink ref="F237" r:id="rId795" xr:uid="{DA8A26F4-2373-47F6-8062-7192A3668FBF}"/>
    <hyperlink ref="F238" r:id="rId796" xr:uid="{47B1B457-D279-472F-A3AA-02040269D81B}"/>
    <hyperlink ref="F239" r:id="rId797" xr:uid="{8BCC2205-DB05-4D69-9CB2-6ABAEF4650F5}"/>
    <hyperlink ref="F240" r:id="rId798" xr:uid="{7CE424A2-D1B6-4985-8DCA-DC5FB5F63CC6}"/>
    <hyperlink ref="F241" r:id="rId799" xr:uid="{DAA417D2-40E7-4BBF-B1D0-6D46326122C4}"/>
    <hyperlink ref="F242" r:id="rId800" xr:uid="{62741AC4-C153-4874-9747-1C79686748FB}"/>
    <hyperlink ref="F243" r:id="rId801" xr:uid="{B9685028-0606-4DA0-8729-3955E4D9282A}"/>
    <hyperlink ref="F244" r:id="rId802" xr:uid="{B64F37EE-80E2-481E-BF2F-B957F30C4D72}"/>
    <hyperlink ref="F245" r:id="rId803" xr:uid="{3A46F0AF-C77F-4460-AAF1-497E333F3FCB}"/>
    <hyperlink ref="F246" r:id="rId804" xr:uid="{A4A4AB9C-3708-49DB-ADE1-0FA874172E3B}"/>
    <hyperlink ref="F247" r:id="rId805" xr:uid="{9D6D01EC-28EF-4981-831E-C88EDB26C3FE}"/>
    <hyperlink ref="F248" r:id="rId806" xr:uid="{41BFD3B8-D2ED-458D-A3B6-7EB8105D8BC0}"/>
    <hyperlink ref="F249" r:id="rId807" xr:uid="{271940EB-963C-4107-8680-5FE00F34753D}"/>
    <hyperlink ref="F250" r:id="rId808" xr:uid="{B9B0BBC4-B535-4C81-B5B6-479E40C807E8}"/>
    <hyperlink ref="F251" r:id="rId809" xr:uid="{BB8F62FF-D23B-4573-A9E8-3C811F3EFF93}"/>
    <hyperlink ref="F252" r:id="rId810" xr:uid="{CB5004A2-F18B-4EF3-9560-A9C0390F5DAD}"/>
    <hyperlink ref="F253" r:id="rId811" xr:uid="{C0B72E10-E38B-4061-BDD6-A6C5A4780B16}"/>
    <hyperlink ref="F254" r:id="rId812" xr:uid="{60E5ECB4-45DF-4DD5-85DC-1595EC72BD16}"/>
    <hyperlink ref="F255" r:id="rId813" xr:uid="{3CDF9381-5B2E-40D8-A0F8-2FE7368FFB22}"/>
    <hyperlink ref="F256" r:id="rId814" xr:uid="{62BFFD5B-4A6A-4ED0-A34A-E16A665DA33D}"/>
    <hyperlink ref="F257" r:id="rId815" xr:uid="{4228A0E6-C678-4886-B1BD-80384CFA481A}"/>
    <hyperlink ref="F258" r:id="rId816" xr:uid="{329BB014-87A3-40A7-A374-CB57BDC36E5C}"/>
    <hyperlink ref="F259" r:id="rId817" xr:uid="{93D3170A-236A-490D-9187-D1D899B4DF61}"/>
    <hyperlink ref="F260" r:id="rId818" xr:uid="{5E138C63-8417-41AE-946D-B5C91FEB573C}"/>
    <hyperlink ref="F261" r:id="rId819" xr:uid="{973F59F6-C2EA-4113-86A9-07B3123035DF}"/>
    <hyperlink ref="F262" r:id="rId820" xr:uid="{F613C11A-F42D-4851-89F8-E68ADBC1217F}"/>
    <hyperlink ref="F263" r:id="rId821" xr:uid="{F68866AB-2C30-4412-ADB1-3CA326EFE267}"/>
    <hyperlink ref="F264" r:id="rId822" xr:uid="{781B6272-47DB-4F01-93D3-5233A19934D0}"/>
    <hyperlink ref="F265" r:id="rId823" xr:uid="{DBB0E0B8-AEC8-48B9-A61E-3ADA0AE15DBA}"/>
    <hyperlink ref="F266" r:id="rId824" xr:uid="{46B7DA72-4C47-4C5B-8220-8C70A6B0F30F}"/>
    <hyperlink ref="F267" r:id="rId825" xr:uid="{86CF98A3-0782-4465-9CC7-B965E3C0C596}"/>
    <hyperlink ref="F268" r:id="rId826" xr:uid="{290AD71C-4CF4-4111-A2C6-091D330AF971}"/>
    <hyperlink ref="F269" r:id="rId827" xr:uid="{EE4A4472-3CED-45BF-8AD6-E6F0C77F14A2}"/>
    <hyperlink ref="F270" r:id="rId828" xr:uid="{4918DF17-64F1-41A3-807A-4416736BF73E}"/>
    <hyperlink ref="F271" r:id="rId829" xr:uid="{0236918D-549A-4A63-9B49-A96B37F58FE6}"/>
    <hyperlink ref="F272" r:id="rId830" xr:uid="{2575527B-1EE1-46C7-8E7F-CC0506ABB219}"/>
    <hyperlink ref="F273" r:id="rId831" xr:uid="{EACB391C-620F-47AB-AAF5-53DA9F7264F5}"/>
    <hyperlink ref="F274" r:id="rId832" xr:uid="{C8A75DB9-5CC1-4054-9B1B-B5C362B2CB6E}"/>
    <hyperlink ref="F275" r:id="rId833" xr:uid="{1744A100-F42C-40AE-ACFB-C95519F223F4}"/>
    <hyperlink ref="F276" r:id="rId834" xr:uid="{246E6662-A59D-4968-8763-8F5E9A48663A}"/>
    <hyperlink ref="F277" r:id="rId835" xr:uid="{5D2BED60-81BA-447A-BC40-4125979FFF43}"/>
    <hyperlink ref="F278" r:id="rId836" xr:uid="{6EF8CDF3-7863-42C1-ACEA-F1D38B1A5836}"/>
    <hyperlink ref="F279" r:id="rId837" xr:uid="{E7AC3D96-4227-4360-B7C6-F516FC9B4C61}"/>
    <hyperlink ref="F280" r:id="rId838" xr:uid="{9F605F89-8A46-49AF-9931-59F0AE5BDBF1}"/>
    <hyperlink ref="F281" r:id="rId839" xr:uid="{9C95FC87-DB5E-4C2E-B94A-838618B2094B}"/>
    <hyperlink ref="F282" r:id="rId840" xr:uid="{C4149E6A-D93D-47E7-A349-2D14D1A2182E}"/>
    <hyperlink ref="F283" r:id="rId841" xr:uid="{7437CBDF-2E69-4EDF-9D9F-AE88C60B01AF}"/>
    <hyperlink ref="F284" r:id="rId842" xr:uid="{101DE2BA-00EA-4AD1-A9DF-29037443A42B}"/>
    <hyperlink ref="F285" r:id="rId843" xr:uid="{5B1C02C4-A69E-44B0-8551-0042CF2A17F0}"/>
    <hyperlink ref="F286" r:id="rId844" xr:uid="{B4524F59-E020-449A-8E36-585C50D7B3EB}"/>
    <hyperlink ref="F287" r:id="rId845" xr:uid="{2B2FE427-398B-492F-83F9-9F14CEF000BA}"/>
    <hyperlink ref="F288" r:id="rId846" xr:uid="{84711C38-FA90-44F8-AD1E-A22B3E59BB9C}"/>
    <hyperlink ref="F289" r:id="rId847" xr:uid="{E26FB24D-CBA1-4A48-B82A-C707C7736C40}"/>
    <hyperlink ref="F290" r:id="rId848" xr:uid="{097F5DB5-3CDB-4B44-83E5-00C98AEBFBE1}"/>
    <hyperlink ref="F291" r:id="rId849" xr:uid="{21E90D41-C6AB-450D-86AE-D8D1DB80EBDF}"/>
    <hyperlink ref="F292" r:id="rId850" xr:uid="{4342EC6F-CB44-4564-87F0-D6F07935ADCB}"/>
    <hyperlink ref="F293" r:id="rId851" xr:uid="{08A86FE3-B9BD-4623-8F5B-37A5E8774507}"/>
    <hyperlink ref="F294" r:id="rId852" xr:uid="{DA3E4BFE-AA5D-4D9C-B49E-D228A36089ED}"/>
    <hyperlink ref="F295" r:id="rId853" xr:uid="{06EBBEEB-3FA4-4ED7-B395-61E93AC615C9}"/>
    <hyperlink ref="F296" r:id="rId854" xr:uid="{889AE958-7CA4-4B28-AFB6-C920E19A6436}"/>
    <hyperlink ref="F297" r:id="rId855" xr:uid="{AC69D18F-EB71-491A-834A-674D26357353}"/>
    <hyperlink ref="F298" r:id="rId856" xr:uid="{58FCB116-39E8-469C-8C68-28E590CAB204}"/>
    <hyperlink ref="F299" r:id="rId857" xr:uid="{5ADD4493-4D4A-4DBD-AC6C-77C3213B3F35}"/>
    <hyperlink ref="F300" r:id="rId858" xr:uid="{5E068B2B-4AB0-4EEB-AAB0-77CD3090C8AF}"/>
    <hyperlink ref="F301" r:id="rId859" xr:uid="{DDD49448-EDE9-4A8F-BBEF-5209A3B9D7C5}"/>
    <hyperlink ref="F302" r:id="rId860" xr:uid="{68D25711-82E2-4A4E-93BD-7000E2B98799}"/>
    <hyperlink ref="F303" r:id="rId861" xr:uid="{55F289CD-A082-43D7-9843-03B9866EE348}"/>
    <hyperlink ref="F304" r:id="rId862" xr:uid="{DE2804B1-4FB5-43B4-A49B-5F9168538B13}"/>
    <hyperlink ref="F305" r:id="rId863" xr:uid="{AEE4F453-EA08-4A8E-9F5F-7081D873CDED}"/>
    <hyperlink ref="F306" r:id="rId864" xr:uid="{CA16F406-B7B2-4C2C-93C6-81392D6F8CB1}"/>
    <hyperlink ref="F307" r:id="rId865" xr:uid="{B14C5D7E-D74C-4400-A449-E780FF9C88C8}"/>
    <hyperlink ref="F308" r:id="rId866" xr:uid="{A811C7BF-37EB-49F1-93FC-2D5EDB005239}"/>
    <hyperlink ref="F309" r:id="rId867" xr:uid="{F5379EE3-3756-42D2-8B1D-A3F54C4CDAD8}"/>
    <hyperlink ref="F310" r:id="rId868" xr:uid="{E139017C-1489-4AE9-96F4-59D87EB8BB4E}"/>
    <hyperlink ref="F311" r:id="rId869" xr:uid="{A7ED7DEA-28CF-42FA-BD8F-1BA94F592236}"/>
    <hyperlink ref="F312" r:id="rId870" xr:uid="{47FBA21F-AF25-497F-AB07-74BB34151244}"/>
    <hyperlink ref="F313" r:id="rId871" xr:uid="{F43DCE19-3B8C-4EC5-BD24-B89F4DD78DD1}"/>
    <hyperlink ref="F314" r:id="rId872" xr:uid="{6423C80F-30EB-41AA-AB7F-80B9707B2F30}"/>
    <hyperlink ref="F315" r:id="rId873" xr:uid="{20D9DA2B-5047-45DF-BD87-BDC01D2F1E29}"/>
    <hyperlink ref="F316" r:id="rId874" xr:uid="{B4706ED2-66B9-4103-9EF9-A2921A95E738}"/>
    <hyperlink ref="F317" r:id="rId875" xr:uid="{18A091C8-9667-4D57-9ABC-D8D3BB3935B4}"/>
    <hyperlink ref="F318" r:id="rId876" xr:uid="{B2E3A1F8-EDE9-4B6B-9973-909524C16AB5}"/>
    <hyperlink ref="F319" r:id="rId877" xr:uid="{999C7533-15AB-46B9-AACC-9F1759957632}"/>
    <hyperlink ref="F320" r:id="rId878" xr:uid="{73131707-51E2-4CCF-8952-762C491140E3}"/>
    <hyperlink ref="F321" r:id="rId879" xr:uid="{0657AF35-75C0-4776-914D-8B7AE613B5D9}"/>
    <hyperlink ref="F322" r:id="rId880" xr:uid="{556A6743-30F5-41E7-BCBF-A8D0D9C663A6}"/>
    <hyperlink ref="F323" r:id="rId881" xr:uid="{9CEB82E0-9FC3-4E19-B7E1-5B3D56AD2EED}"/>
    <hyperlink ref="F324" r:id="rId882" xr:uid="{7E4D96CD-FA60-4D62-9B20-D8EBC48ED6F7}"/>
    <hyperlink ref="F325" r:id="rId883" xr:uid="{1A9749EF-5DB8-4011-8452-C28D093E9BDB}"/>
    <hyperlink ref="F326" r:id="rId884" xr:uid="{B5EFFE65-78D0-47CB-9FEF-920E368A01BF}"/>
    <hyperlink ref="F327" r:id="rId885" xr:uid="{B6D27F07-9470-46B9-8ECD-C404CD4BE944}"/>
    <hyperlink ref="F328" r:id="rId886" xr:uid="{9A311DEA-11A1-4A1D-B448-CCB52654E246}"/>
    <hyperlink ref="F329" r:id="rId887" xr:uid="{70E37CD4-5CE8-4EC7-99EA-21ACDCBD49B9}"/>
    <hyperlink ref="F330" r:id="rId888" xr:uid="{A61625E9-7876-4029-986C-7DD3666C8DEF}"/>
    <hyperlink ref="F331" r:id="rId889" xr:uid="{F433D4A7-4049-4D1C-91C7-F7F3DC7ADDE5}"/>
    <hyperlink ref="F332" r:id="rId890" xr:uid="{9E3790A8-605F-42C2-90D7-5ABB532CB7B3}"/>
    <hyperlink ref="F333" r:id="rId891" xr:uid="{B89B97B5-C22C-4CE8-A9A3-89FF86662B9C}"/>
    <hyperlink ref="F334" r:id="rId892" xr:uid="{BF182706-A9BF-4E27-AB62-A66E460EA8BF}"/>
    <hyperlink ref="F335" r:id="rId893" xr:uid="{49E6449B-29CA-41A3-8853-27F5AD781FD7}"/>
    <hyperlink ref="F336" r:id="rId894" xr:uid="{2ECCBDE1-6E95-4C40-BFC5-CE5412B9B794}"/>
    <hyperlink ref="F337" r:id="rId895" xr:uid="{6BCBD7B1-AA45-4DC1-A003-4363ED727AA0}"/>
    <hyperlink ref="F338" r:id="rId896" xr:uid="{C72C2E4D-E9B0-4714-BA36-815081F5BD6B}"/>
    <hyperlink ref="F339" r:id="rId897" xr:uid="{210702FB-84F7-4EB9-B91E-DD73D900CFB4}"/>
    <hyperlink ref="F340" r:id="rId898" xr:uid="{DD0BF95A-E59E-4349-8D6E-09895D880100}"/>
    <hyperlink ref="F341" r:id="rId899" xr:uid="{6113778C-07F6-4FF1-AADF-42DFFA40F391}"/>
    <hyperlink ref="F342" r:id="rId900" xr:uid="{95B71861-5B82-4D2C-B0E2-96D819E5A09A}"/>
    <hyperlink ref="F343" r:id="rId901" xr:uid="{1311CC8E-4EC7-46B8-BA40-769B82F5DEC3}"/>
    <hyperlink ref="F344" r:id="rId902" xr:uid="{C760A764-0709-44F4-8E60-BE74B6E442D6}"/>
    <hyperlink ref="F345" r:id="rId903" xr:uid="{9498EAA9-DFDF-40E5-AEA9-E521E14281DA}"/>
    <hyperlink ref="F346" r:id="rId904" xr:uid="{451A8D0A-3192-4E5E-95F5-9A2B68B6B7F5}"/>
    <hyperlink ref="F347" r:id="rId905" xr:uid="{232700E4-5AEE-4123-A5A4-EDBED96FDFB0}"/>
    <hyperlink ref="F348" r:id="rId906" xr:uid="{4EE71DA4-A9A0-4927-ADFF-970492D48D96}"/>
    <hyperlink ref="F349" r:id="rId907" xr:uid="{DC2CDADE-0752-46B2-9017-76FC01857B2D}"/>
    <hyperlink ref="F350" r:id="rId908" xr:uid="{656C7EF0-4573-4880-BBC7-4EFEDFCF8787}"/>
    <hyperlink ref="F351" r:id="rId909" xr:uid="{AFCD3BA5-23E3-45BA-97AE-5CB568F6AEC9}"/>
    <hyperlink ref="F352" r:id="rId910" xr:uid="{17F9AD23-1E96-406F-8EA5-681A17CD7095}"/>
    <hyperlink ref="F353" r:id="rId911" xr:uid="{0EE77066-4D32-4DF5-B313-9CFD7DF6274D}"/>
    <hyperlink ref="F354" r:id="rId912" xr:uid="{00AEFDAD-6806-4E71-A63F-B7EEBCD02944}"/>
    <hyperlink ref="F355" r:id="rId913" xr:uid="{93D612FD-74E5-43D0-B95A-033C148190D5}"/>
    <hyperlink ref="F356" r:id="rId914" xr:uid="{DCDE4A6C-92F0-47E3-8BF1-58ED42340DF6}"/>
    <hyperlink ref="F357" r:id="rId915" xr:uid="{89B001AB-3659-4905-82F6-CE008082EF2F}"/>
    <hyperlink ref="F358" r:id="rId916" xr:uid="{CD632788-1725-431D-88DB-7E845C2D72CB}"/>
    <hyperlink ref="F359" r:id="rId917" xr:uid="{8F2778A6-7721-4E31-8813-465BCFD06CB6}"/>
    <hyperlink ref="F360" r:id="rId918" xr:uid="{2ED033D0-4AFB-41C6-905C-226A0CA944FF}"/>
    <hyperlink ref="F361" r:id="rId919" xr:uid="{988D412F-6DA5-4647-A05B-86EF43122105}"/>
    <hyperlink ref="F362" r:id="rId920" xr:uid="{0D0B3CE8-8FF5-4DF5-AFBE-3C63A240E3D1}"/>
    <hyperlink ref="F363" r:id="rId921" xr:uid="{278456F9-A5A8-47E0-8C32-50122ECF4881}"/>
    <hyperlink ref="F364" r:id="rId922" xr:uid="{C6C29C06-058F-4C06-B83A-183F0A528AEC}"/>
    <hyperlink ref="AX3" r:id="rId923" xr:uid="{EA065927-55CD-4802-AF7B-07A9C84F34AA}"/>
    <hyperlink ref="AX4" r:id="rId924" xr:uid="{B608AB97-AE2D-41B5-AD2F-BD53243BC1C5}"/>
    <hyperlink ref="AX5" r:id="rId925" xr:uid="{FF201CB4-CA2F-44BC-AB5B-BC34ED370AD9}"/>
    <hyperlink ref="AX6" r:id="rId926" xr:uid="{BF04B254-CB11-4FFF-8DEE-7596D07ECEDD}"/>
    <hyperlink ref="AX7" r:id="rId927" xr:uid="{07AD0DFB-F331-4F55-9208-B76FE6260010}"/>
    <hyperlink ref="AX8" r:id="rId928" xr:uid="{C7E5BC97-F405-4068-82E7-780631476C2A}"/>
    <hyperlink ref="AX9" r:id="rId929" xr:uid="{3A55F531-C3BC-453F-AB9F-B8000CDA8A66}"/>
    <hyperlink ref="AX10" r:id="rId930" xr:uid="{89B0CA88-55B4-4798-8011-5E13999B3921}"/>
    <hyperlink ref="AX11" r:id="rId931" xr:uid="{51856541-99E8-4C68-95DD-4FA97F737D61}"/>
    <hyperlink ref="AX12" r:id="rId932" xr:uid="{44F31134-73BD-46F3-9628-79950E61F25F}"/>
    <hyperlink ref="AX13" r:id="rId933" xr:uid="{CE506A12-6A08-4ABF-BB59-1EADA3CD1CFE}"/>
    <hyperlink ref="AX14" r:id="rId934" xr:uid="{F0DB2E5A-0D44-4054-8D42-690DDD6852D3}"/>
    <hyperlink ref="AX15" r:id="rId935" xr:uid="{83483ACC-3411-4218-828D-BD1AA666A55B}"/>
    <hyperlink ref="AX16" r:id="rId936" xr:uid="{C95899DA-A969-4205-BBF6-0F9DA5DE556B}"/>
    <hyperlink ref="AX17" r:id="rId937" xr:uid="{EA140ECC-CDE2-418E-A788-D7F8CAEB6831}"/>
    <hyperlink ref="AX18" r:id="rId938" xr:uid="{9D2656C5-104B-4E14-A740-CC49B93B33A6}"/>
    <hyperlink ref="AX19" r:id="rId939" xr:uid="{8B64085D-9F62-491F-8204-8E8277964508}"/>
    <hyperlink ref="AX20" r:id="rId940" xr:uid="{B62E1799-C8CA-4079-AFBC-766E9A924F5F}"/>
    <hyperlink ref="AX21" r:id="rId941" xr:uid="{A3A1CC0E-DB96-4CC9-B028-02810395E623}"/>
    <hyperlink ref="AX22" r:id="rId942" xr:uid="{A54C763E-9ACF-4C76-9195-2928947A7C45}"/>
    <hyperlink ref="AX23" r:id="rId943" xr:uid="{00AB5630-8D7B-4C3C-AE2D-E3AA702A566F}"/>
    <hyperlink ref="AX24" r:id="rId944" xr:uid="{3AAFF2C6-AD27-44C4-99E7-58E7023B7AC2}"/>
    <hyperlink ref="AX25" r:id="rId945" xr:uid="{726D5EE1-DA22-4844-85BD-F22EA2AFAF1D}"/>
    <hyperlink ref="AX26" r:id="rId946" xr:uid="{8AADB0B3-20E5-49F0-BEF9-94AF3408E438}"/>
    <hyperlink ref="AX27" r:id="rId947" xr:uid="{92EC06B0-A95A-4288-B0DE-7CDF72DC494A}"/>
    <hyperlink ref="AX28" r:id="rId948" xr:uid="{2CAD320C-F363-4A6F-B549-38C9180C1AA5}"/>
    <hyperlink ref="AX29" r:id="rId949" xr:uid="{DAB2BF8F-7C3C-4E00-99A8-881D72793764}"/>
    <hyperlink ref="AX30" r:id="rId950" xr:uid="{DDBA41C4-196C-4557-A9CA-B9C2B53CCF03}"/>
    <hyperlink ref="AX31" r:id="rId951" xr:uid="{1709604E-5C48-461E-9A89-4DFDC51622F6}"/>
    <hyperlink ref="AX32" r:id="rId952" xr:uid="{F33FB2A1-3C2E-436C-85A0-647C5B5AB53D}"/>
    <hyperlink ref="AX33" r:id="rId953" xr:uid="{96B7B007-4138-4B7C-AE51-0158E291B53E}"/>
    <hyperlink ref="AX34" r:id="rId954" xr:uid="{660A656A-41F9-466E-B29D-C7F8117201E4}"/>
    <hyperlink ref="AX35" r:id="rId955" xr:uid="{5777666E-F324-459E-BE76-4B7F5A74C204}"/>
    <hyperlink ref="AX36" r:id="rId956" xr:uid="{C8E7FDB4-22DF-412A-8DBF-A1E153550070}"/>
    <hyperlink ref="AX37" r:id="rId957" xr:uid="{10E3C768-FC89-4201-9A45-8D6F6D03EEF3}"/>
    <hyperlink ref="AX38" r:id="rId958" xr:uid="{DDE3CD2F-9050-40DD-80CC-A3D59F198961}"/>
    <hyperlink ref="AX39" r:id="rId959" xr:uid="{07899803-6B6D-445D-A617-9ECFA0CE8825}"/>
    <hyperlink ref="AX40" r:id="rId960" xr:uid="{A753E417-F363-43BA-BB01-EB17770620D6}"/>
    <hyperlink ref="AX41" r:id="rId961" xr:uid="{642B99D9-34C2-44D7-ADD0-1D0C1CC783A5}"/>
    <hyperlink ref="AX42" r:id="rId962" xr:uid="{0B68ADFC-5D7E-4336-94FB-B687E70B9E33}"/>
    <hyperlink ref="AX43" r:id="rId963" xr:uid="{CAE0C16A-7139-44CF-8B70-B2263D333415}"/>
    <hyperlink ref="AX44" r:id="rId964" xr:uid="{BB6D504A-3AB6-4DE3-ACCD-841FA2876E3F}"/>
    <hyperlink ref="AX45" r:id="rId965" xr:uid="{E0C1C90F-ABA8-47D9-88EF-1294AF0513B7}"/>
    <hyperlink ref="AX46" r:id="rId966" xr:uid="{148D144F-C66B-49B8-8F37-0C4D15A1CBF0}"/>
    <hyperlink ref="AX47" r:id="rId967" xr:uid="{46A7629D-B620-4F67-96C9-C76E66A33CCE}"/>
    <hyperlink ref="AX48" r:id="rId968" xr:uid="{4F037131-9701-48DF-BB12-B2021468FF76}"/>
    <hyperlink ref="AX49" r:id="rId969" xr:uid="{3FE1EDDE-B9F2-4ADD-9B3F-A62C3EC70157}"/>
    <hyperlink ref="AX50" r:id="rId970" xr:uid="{B852AD5A-41CA-4E91-B1A1-1EE1CDFE2EA7}"/>
    <hyperlink ref="AX51" r:id="rId971" xr:uid="{E14AB660-CE56-4EB0-800B-46C77339E81A}"/>
    <hyperlink ref="AX52" r:id="rId972" xr:uid="{F6208666-8E79-4FCF-8C58-41F225E74A67}"/>
    <hyperlink ref="AX53" r:id="rId973" xr:uid="{E10122E4-CDDB-4DB0-8620-8A7DBB3C21F2}"/>
    <hyperlink ref="AX54" r:id="rId974" xr:uid="{B6FA61FD-A958-454C-8DD9-BF023CD02722}"/>
    <hyperlink ref="AX55" r:id="rId975" xr:uid="{F2DDC988-C395-4905-AB61-149DB88F2C59}"/>
    <hyperlink ref="AX56" r:id="rId976" xr:uid="{83C1D5C4-9A5A-47B5-B757-23A2A24C8DC4}"/>
    <hyperlink ref="AX57" r:id="rId977" xr:uid="{9D64DA38-1257-47B7-AAB9-DFC3698FB5CB}"/>
    <hyperlink ref="AX58" r:id="rId978" xr:uid="{E7184449-BF12-4DAF-A5D2-A49CA58B48D9}"/>
    <hyperlink ref="AX59" r:id="rId979" xr:uid="{19ECC92D-CA16-426A-8BE3-A750E5EB818B}"/>
    <hyperlink ref="AX60" r:id="rId980" xr:uid="{2469697F-D97A-40B2-A4D5-3E42424D4482}"/>
    <hyperlink ref="AX61" r:id="rId981" xr:uid="{AF3E2C4D-66B2-47F5-A7D3-2AA530FDF891}"/>
    <hyperlink ref="AX62" r:id="rId982" xr:uid="{5D73FD7E-BA8B-405F-B593-DC122C4560D8}"/>
    <hyperlink ref="AX63" r:id="rId983" xr:uid="{7DFD9AEA-5AAF-43AA-B508-E0AD90EA6FA7}"/>
    <hyperlink ref="AX64" r:id="rId984" xr:uid="{45BE5649-C4FB-4D0D-85F1-E048673B9A69}"/>
    <hyperlink ref="AX65" r:id="rId985" xr:uid="{9C8ED069-8A17-4765-AF43-C88123B56322}"/>
    <hyperlink ref="AX66" r:id="rId986" xr:uid="{E1B1543A-F537-4B26-85C9-227C1B86E03E}"/>
    <hyperlink ref="AX67" r:id="rId987" xr:uid="{FBEB5D49-1CA1-492C-8345-0B735334FE42}"/>
    <hyperlink ref="AX68" r:id="rId988" xr:uid="{CECA5854-15E4-4EF1-8958-D2E8F0BF2B70}"/>
    <hyperlink ref="AX69" r:id="rId989" xr:uid="{A3342F4A-ACCB-44FD-8252-F9DD48A0A3AB}"/>
    <hyperlink ref="AX70" r:id="rId990" xr:uid="{A6E5BDD7-80E7-43DC-8320-E81A991A9F19}"/>
    <hyperlink ref="AX71" r:id="rId991" xr:uid="{636A320B-E86F-484F-B33E-84F9FD380AC4}"/>
    <hyperlink ref="AX72" r:id="rId992" xr:uid="{C0905206-08B4-4E72-B73E-80EAC3D15F1E}"/>
    <hyperlink ref="AX73" r:id="rId993" xr:uid="{21B0A123-01DF-4ADD-B7AF-6915D0E7242B}"/>
    <hyperlink ref="AX74" r:id="rId994" xr:uid="{48268A2B-5554-4856-AD83-69AD35C572B8}"/>
    <hyperlink ref="AX75" r:id="rId995" xr:uid="{723BDBD6-48A0-41CA-91C5-8D102023542D}"/>
    <hyperlink ref="AX76" r:id="rId996" xr:uid="{B88E2A22-AEA5-436E-9EBD-89F14021228C}"/>
    <hyperlink ref="AX77" r:id="rId997" xr:uid="{A8F7F350-62AE-4773-BBCE-C315040C8687}"/>
    <hyperlink ref="AX78" r:id="rId998" xr:uid="{D55D61EC-5CA9-4A86-BA2C-1C9363658D8D}"/>
    <hyperlink ref="AX79" r:id="rId999" xr:uid="{A4CF8303-71EC-467B-9DB1-C4E5E080667D}"/>
    <hyperlink ref="AX80" r:id="rId1000" xr:uid="{4BF739F1-ACF0-4614-91AE-25BBBC2791B8}"/>
    <hyperlink ref="AX81" r:id="rId1001" xr:uid="{726EEA38-738C-4BF4-BD22-D2B55DBE907C}"/>
    <hyperlink ref="AX82" r:id="rId1002" xr:uid="{EB1E9D57-9F94-4BE8-A951-DE9433EA2B7E}"/>
    <hyperlink ref="AX83" r:id="rId1003" xr:uid="{88E8A12F-7F2C-4936-9B80-E65D253D0DC0}"/>
    <hyperlink ref="AX84" r:id="rId1004" xr:uid="{AE2535B5-E7E5-43E2-BDA4-789F5B4485EB}"/>
    <hyperlink ref="AX85" r:id="rId1005" xr:uid="{EAB69D5B-5188-44D6-8ED1-4644233A39A7}"/>
    <hyperlink ref="AX86" r:id="rId1006" xr:uid="{541A4A49-2A6F-4FBA-B5DD-693C47376B41}"/>
    <hyperlink ref="AX87" r:id="rId1007" xr:uid="{E047CCAE-470E-4AA8-9BE0-EAF14B6BE931}"/>
    <hyperlink ref="AX88" r:id="rId1008" xr:uid="{C6178D44-173C-4F57-9232-618F9DAB7194}"/>
    <hyperlink ref="AX89" r:id="rId1009" xr:uid="{6B08526E-DFAB-4837-9FDA-131E259DD96E}"/>
    <hyperlink ref="AX90" r:id="rId1010" xr:uid="{6805AA5A-C968-46A3-9F9F-0994CDD7471C}"/>
    <hyperlink ref="AX91" r:id="rId1011" xr:uid="{FE8EAC1D-2FDE-49A1-A370-7E82F40D4339}"/>
    <hyperlink ref="AX92" r:id="rId1012" xr:uid="{958CA386-3E53-4838-A739-4E6D40166104}"/>
    <hyperlink ref="AX93" r:id="rId1013" xr:uid="{552D1307-C1F2-440F-BBD4-5FA074A1A5BF}"/>
    <hyperlink ref="AX94" r:id="rId1014" xr:uid="{60EB8B8A-2FE6-41BF-9391-863BEF039906}"/>
    <hyperlink ref="AX95" r:id="rId1015" xr:uid="{673291FD-98EB-440E-A5DE-A97D1001201B}"/>
    <hyperlink ref="AX96" r:id="rId1016" xr:uid="{0256F117-FA8E-4F18-90C5-FD24DC30CB69}"/>
    <hyperlink ref="AX97" r:id="rId1017" xr:uid="{4CF25AAF-AA9B-48F5-9465-B2B4ACDE6E96}"/>
    <hyperlink ref="AX98" r:id="rId1018" xr:uid="{610CEF30-A204-4472-BF90-812D00FF6E03}"/>
    <hyperlink ref="AX99" r:id="rId1019" xr:uid="{F047FEC3-8F68-46DF-BB27-CEE3C0309FB0}"/>
    <hyperlink ref="AX100" r:id="rId1020" xr:uid="{29063197-3F08-4737-96F7-83A73DDB4A62}"/>
    <hyperlink ref="AX101" r:id="rId1021" xr:uid="{AD9D70F6-B9A1-4049-8B3F-F86155988728}"/>
    <hyperlink ref="AX102" r:id="rId1022" xr:uid="{4C9E0446-C4ED-41BC-B0B3-0F3CF63B7C87}"/>
    <hyperlink ref="AX103" r:id="rId1023" xr:uid="{FF482834-3D68-4623-A085-CB1A67E4A5AE}"/>
    <hyperlink ref="AX104" r:id="rId1024" xr:uid="{B837FC4A-5E0C-4513-8559-AFE722751128}"/>
    <hyperlink ref="AX105" r:id="rId1025" xr:uid="{D5630A75-D246-4A15-B7D2-0DF7F0D35FF7}"/>
    <hyperlink ref="AX106" r:id="rId1026" xr:uid="{91C32C4F-D100-41A3-B0BE-346A57F6B95E}"/>
    <hyperlink ref="AX107" r:id="rId1027" xr:uid="{E04A0CE2-88D1-423B-AD92-56B863D93590}"/>
    <hyperlink ref="AX108" r:id="rId1028" xr:uid="{F79C4B6F-D5EB-46DE-A4C2-640DFF846942}"/>
    <hyperlink ref="AX109" r:id="rId1029" xr:uid="{149675F4-4E56-4C6E-B139-879DFD953DD6}"/>
    <hyperlink ref="AX110" r:id="rId1030" xr:uid="{2ED8758B-DFC8-4B74-A665-D6C61C42AE64}"/>
    <hyperlink ref="AX111" r:id="rId1031" xr:uid="{2BCE8030-36FC-4482-AA8C-02B483727EEB}"/>
    <hyperlink ref="AX112" r:id="rId1032" xr:uid="{66DB95CD-AA45-499F-83CA-C6FFA7B61988}"/>
    <hyperlink ref="AX113" r:id="rId1033" xr:uid="{02040156-8CFA-471E-858C-D9BA0ED4C4F9}"/>
    <hyperlink ref="AX114" r:id="rId1034" xr:uid="{3B8EA669-0505-437B-9BCA-75304964905F}"/>
    <hyperlink ref="AX115" r:id="rId1035" xr:uid="{01C51EE8-38EB-417E-85A6-ACF91E58FDEC}"/>
    <hyperlink ref="AX116" r:id="rId1036" xr:uid="{B4EC6080-4197-43F7-BDE1-2F78AD463B60}"/>
    <hyperlink ref="AX117" r:id="rId1037" xr:uid="{8D487567-643B-43AB-86EA-80FFB1BC1F95}"/>
    <hyperlink ref="AX118" r:id="rId1038" xr:uid="{65142B55-9009-4C51-B938-7F8B6AB4FD20}"/>
    <hyperlink ref="AX119" r:id="rId1039" xr:uid="{3678DD79-3DF0-419F-8DA4-963BA251DE91}"/>
    <hyperlink ref="AX120" r:id="rId1040" xr:uid="{6770E01B-EB94-4660-8C42-E5DBBA57AFAD}"/>
    <hyperlink ref="AX121" r:id="rId1041" xr:uid="{1770925E-F281-410C-AEA7-A3A2FCF575A6}"/>
    <hyperlink ref="AX122" r:id="rId1042" xr:uid="{A1B3921D-B5BF-4E5C-8B50-CDFB81E03CF6}"/>
    <hyperlink ref="AX123" r:id="rId1043" xr:uid="{CF01A713-FFE0-4637-AE41-D7F5AF0791DC}"/>
    <hyperlink ref="AX124" r:id="rId1044" xr:uid="{D7821B21-26BB-41B6-878E-D322B2759255}"/>
    <hyperlink ref="AX125" r:id="rId1045" xr:uid="{BE1ECC6A-6CBA-4EB7-B48E-A65EF06928BB}"/>
    <hyperlink ref="AX126" r:id="rId1046" xr:uid="{E3D05C91-1352-4BC6-8394-BE4E1226EE5C}"/>
    <hyperlink ref="AX127" r:id="rId1047" xr:uid="{FDAAF3C3-C78B-4D9E-960A-DAEB92FBBAE2}"/>
    <hyperlink ref="AX128" r:id="rId1048" xr:uid="{15B4095F-874C-4F98-891A-6C96453EF8DD}"/>
    <hyperlink ref="AX129" r:id="rId1049" xr:uid="{881F07D6-38D9-41C5-AFBC-6B9AC3A9FC6B}"/>
    <hyperlink ref="AX130" r:id="rId1050" xr:uid="{9CA334FE-7C8B-4A24-8CBC-7C01DFE588AC}"/>
    <hyperlink ref="AX131" r:id="rId1051" xr:uid="{BA298EF2-BDA7-471F-83CE-2626204FB9C1}"/>
    <hyperlink ref="AX132" r:id="rId1052" xr:uid="{EEF52D28-282B-4305-BD33-33FA906459DB}"/>
    <hyperlink ref="AX133" r:id="rId1053" xr:uid="{79E18FFF-B48D-4C83-9CD7-BE5E7D90BD24}"/>
    <hyperlink ref="AX134" r:id="rId1054" xr:uid="{D8365A24-43A7-4EC9-8124-38506B3F1D9D}"/>
    <hyperlink ref="AX135" r:id="rId1055" xr:uid="{2BFA78AC-2639-46F1-B1C8-C1E669FA8652}"/>
    <hyperlink ref="AX136" r:id="rId1056" xr:uid="{4DCA10B8-A531-4CE3-9BAB-CFB266FFCF0C}"/>
    <hyperlink ref="AX137" r:id="rId1057" xr:uid="{C7CFD12B-25ED-42E0-BB1C-D0F175993259}"/>
    <hyperlink ref="AX138" r:id="rId1058" xr:uid="{9FDC535E-98DF-43A9-929C-C33D0C4ABF75}"/>
    <hyperlink ref="AX139" r:id="rId1059" xr:uid="{D4DE895F-E91A-4AA4-8694-617B5C68B674}"/>
    <hyperlink ref="AX140" r:id="rId1060" xr:uid="{A56D0764-7FC4-4EA6-B05E-B571593BB8AE}"/>
    <hyperlink ref="AX141" r:id="rId1061" xr:uid="{15F7E02D-001E-4656-BCCA-AEE9C06A15F4}"/>
    <hyperlink ref="AX142" r:id="rId1062" xr:uid="{3D972FCB-67EB-4439-A4C7-FB1C3B1337C0}"/>
    <hyperlink ref="AX143" r:id="rId1063" xr:uid="{83FE53A9-312A-4D3A-B021-45E454A7D854}"/>
    <hyperlink ref="AX144" r:id="rId1064" xr:uid="{D02E26F8-E601-43F8-BC37-01EBA283F310}"/>
    <hyperlink ref="AX145" r:id="rId1065" xr:uid="{A2153920-DCD1-4642-9E45-A8995044D7D3}"/>
    <hyperlink ref="AX146" r:id="rId1066" xr:uid="{C6FB1C06-5D80-41B7-BE56-091965C8CF72}"/>
    <hyperlink ref="AX147" r:id="rId1067" xr:uid="{E0C2FC11-E07B-4BCC-A3D8-BA848F71B490}"/>
    <hyperlink ref="AX148" r:id="rId1068" xr:uid="{0F271861-C80B-47BC-9EBE-133E9CC622F0}"/>
    <hyperlink ref="AX149" r:id="rId1069" xr:uid="{47188E43-221E-47CE-95D5-B7C6A8D7BDCA}"/>
    <hyperlink ref="AX150" r:id="rId1070" xr:uid="{1F59AC64-5E0D-4CA6-9F0B-4FDF1410BE31}"/>
    <hyperlink ref="AX151" r:id="rId1071" xr:uid="{2EA86F6F-8EE4-417D-A974-F351CDC5FE24}"/>
    <hyperlink ref="AX152" r:id="rId1072" xr:uid="{28A81298-1C78-4C17-A97F-F42B3701F5B5}"/>
    <hyperlink ref="AX153" r:id="rId1073" xr:uid="{E8F379AC-7A10-4F14-883E-85547B8749D0}"/>
    <hyperlink ref="AX154" r:id="rId1074" xr:uid="{F2D1EB00-B96E-4005-967F-8DF16569307B}"/>
    <hyperlink ref="AX155" r:id="rId1075" xr:uid="{8BEC51BE-2106-4291-B119-69696EF9A8F5}"/>
    <hyperlink ref="AX156" r:id="rId1076" xr:uid="{B0567D3F-39A5-4C4F-83BC-E1A04123CDCE}"/>
    <hyperlink ref="AX157" r:id="rId1077" xr:uid="{6042E254-6CA0-4AC9-84BD-318CA4615F60}"/>
    <hyperlink ref="AX158" r:id="rId1078" xr:uid="{18243937-25CA-4091-99FD-87F76CC65AD5}"/>
    <hyperlink ref="AX159" r:id="rId1079" xr:uid="{12B153B4-6FD0-4A64-8B84-8F3C2F141104}"/>
    <hyperlink ref="AX160" r:id="rId1080" xr:uid="{C0182BE5-C6BC-4A70-8CDD-EE025FFDCEF8}"/>
    <hyperlink ref="AX161" r:id="rId1081" xr:uid="{267E1813-EA53-4852-8EDE-C4315B7CCBB2}"/>
    <hyperlink ref="AX162" r:id="rId1082" xr:uid="{93665FB4-3C12-41EB-93C8-F5382DA93C41}"/>
    <hyperlink ref="AX163" r:id="rId1083" xr:uid="{950A797D-143E-44E3-943C-D46D08760091}"/>
    <hyperlink ref="AX164" r:id="rId1084" xr:uid="{9D830D70-D3FA-4E02-B21F-23C93C5D14AF}"/>
    <hyperlink ref="AX165" r:id="rId1085" xr:uid="{2D85D2D8-6B05-4575-99F3-E1E04E362F20}"/>
    <hyperlink ref="AX166" r:id="rId1086" xr:uid="{A93746A3-36DE-4EB4-AAF1-97195FE883B7}"/>
    <hyperlink ref="AX167" r:id="rId1087" xr:uid="{1D7AAB95-9927-4558-801A-FA9DB4BEADE3}"/>
    <hyperlink ref="AX168" r:id="rId1088" xr:uid="{6C80E98B-0D98-4C47-BB4B-65AC2DB8C3D0}"/>
    <hyperlink ref="AX169" r:id="rId1089" xr:uid="{ACB10701-3A38-4526-AAE5-390328599509}"/>
    <hyperlink ref="AX170" r:id="rId1090" xr:uid="{5FFAA92E-89DA-4E2B-B203-1D3B0C4B9B58}"/>
    <hyperlink ref="AX171" r:id="rId1091" xr:uid="{A78E8F81-6BAD-4B07-83C7-F13848BB5887}"/>
    <hyperlink ref="AX172" r:id="rId1092" xr:uid="{30A09681-252B-4981-B3FE-2238D3B85C3E}"/>
    <hyperlink ref="AX173" r:id="rId1093" xr:uid="{B3CFA03B-E557-4405-BCE1-9DEC2C5195EF}"/>
    <hyperlink ref="AX174" r:id="rId1094" xr:uid="{4301C6E9-2895-41A9-AA85-8330DE49FDE6}"/>
    <hyperlink ref="AX175" r:id="rId1095" xr:uid="{B0E232BE-EB0F-43D6-8CFA-2D8DF767978B}"/>
    <hyperlink ref="AX176" r:id="rId1096" xr:uid="{C00BC5D3-AD64-4A83-A96F-FA179A006996}"/>
    <hyperlink ref="AX177" r:id="rId1097" xr:uid="{BC28D612-A058-467A-82F1-9F14499F74AD}"/>
    <hyperlink ref="AX178" r:id="rId1098" xr:uid="{FD954059-AFEE-4287-B4AC-E4A85E92C80F}"/>
    <hyperlink ref="AX179" r:id="rId1099" xr:uid="{A6DD327D-58E5-44E4-8348-13B9F750EE95}"/>
    <hyperlink ref="AX180" r:id="rId1100" xr:uid="{2047365D-2848-421B-ABBA-A2162BC423B6}"/>
    <hyperlink ref="AX181" r:id="rId1101" xr:uid="{6C4CB898-5252-48FB-969E-88DF89A303CF}"/>
    <hyperlink ref="AX182" r:id="rId1102" xr:uid="{8BE72039-9435-460B-B220-FD8F140A6336}"/>
    <hyperlink ref="AX183" r:id="rId1103" xr:uid="{F39379F8-B3C7-40BC-AAFA-4EF64B291C9C}"/>
    <hyperlink ref="AX184" r:id="rId1104" xr:uid="{D57500DA-3626-4257-8F4D-65ED0582D818}"/>
    <hyperlink ref="AX185" r:id="rId1105" xr:uid="{DA98E53B-9BB2-4F94-8E59-A7D9BA31C5E3}"/>
    <hyperlink ref="AX186" r:id="rId1106" xr:uid="{D065A4A8-030B-45C9-BCAE-605DAC5A1DBB}"/>
    <hyperlink ref="AX187" r:id="rId1107" xr:uid="{A9CCC56E-FB39-4714-BE31-0C9B82DEB0A4}"/>
    <hyperlink ref="AX188" r:id="rId1108" xr:uid="{39F0A646-DB5B-4EF1-BEE8-47FE91625AF0}"/>
    <hyperlink ref="AX189" r:id="rId1109" xr:uid="{975B8F48-422F-480C-8500-4B7B5ED80EDB}"/>
    <hyperlink ref="AX190" r:id="rId1110" xr:uid="{75E3138B-4EC0-4CF2-BEED-2498206CC9F9}"/>
    <hyperlink ref="AX191" r:id="rId1111" xr:uid="{8B78BAA5-82BD-4397-853E-A03D65A14897}"/>
    <hyperlink ref="AX192" r:id="rId1112" xr:uid="{8F1CD1E8-CFCF-4873-BE2B-6DD60065797A}"/>
    <hyperlink ref="AX193" r:id="rId1113" xr:uid="{F567826C-81FC-42E1-BC9B-6775F66615A4}"/>
    <hyperlink ref="AX194" r:id="rId1114" xr:uid="{7F13FAA4-CB21-408B-BDA6-F75402263D99}"/>
    <hyperlink ref="AX195" r:id="rId1115" xr:uid="{998306A0-5A72-4C09-895F-7D6EF6910623}"/>
    <hyperlink ref="AX196" r:id="rId1116" xr:uid="{F7982BD4-7BBB-4A97-8A9C-88DA88A6AAFC}"/>
    <hyperlink ref="AX197" r:id="rId1117" xr:uid="{D09E5858-997A-430B-802B-2D4B9E7312F4}"/>
    <hyperlink ref="AX198" r:id="rId1118" xr:uid="{014A5FEE-F322-4381-9776-3E5965EE80E1}"/>
    <hyperlink ref="AX199" r:id="rId1119" xr:uid="{A952FFB8-356C-4637-887D-D78786C5D92A}"/>
    <hyperlink ref="AX200" r:id="rId1120" xr:uid="{C347E5D9-228A-4027-A7DE-124ED36DEFCE}"/>
    <hyperlink ref="AX201" r:id="rId1121" xr:uid="{E967605F-A7B0-44FF-88EA-95F10C9A4C78}"/>
    <hyperlink ref="AX202" r:id="rId1122" xr:uid="{1A6D737F-0F6F-437C-8C73-7CF80C8C93B3}"/>
    <hyperlink ref="AX203" r:id="rId1123" xr:uid="{1E3C06CC-6225-415C-A34F-0221E08D9DDD}"/>
    <hyperlink ref="AX204" r:id="rId1124" xr:uid="{CE22F367-D6F3-45F7-AC95-2133194D9017}"/>
    <hyperlink ref="AX205" r:id="rId1125" xr:uid="{A8E8AF3B-C252-4A36-8E4E-10A2FFE3B914}"/>
    <hyperlink ref="AX206" r:id="rId1126" xr:uid="{A3C27967-B7CF-4CC5-AEA6-4FA87EB419A2}"/>
    <hyperlink ref="AX207" r:id="rId1127" xr:uid="{73DA4153-4830-4DC6-AA67-459B13636A28}"/>
    <hyperlink ref="AX208" r:id="rId1128" xr:uid="{49AE7906-C3D6-48B4-8148-6E6434403A30}"/>
    <hyperlink ref="AX209" r:id="rId1129" xr:uid="{0FE5EC4C-AD2A-428B-B812-EFFF65E39477}"/>
    <hyperlink ref="AX210" r:id="rId1130" xr:uid="{B895A766-1DD3-4324-90CD-F0DEB7FA9564}"/>
    <hyperlink ref="AX211" r:id="rId1131" xr:uid="{BA815B51-7A7E-403C-A195-4E58E9199616}"/>
    <hyperlink ref="AX212" r:id="rId1132" xr:uid="{5D7EC01F-0F38-4E72-A3C1-BF595C7CC7B5}"/>
    <hyperlink ref="AX213" r:id="rId1133" xr:uid="{99C2228D-47DD-40E5-B5E7-BB5A5774F36A}"/>
    <hyperlink ref="AX214" r:id="rId1134" xr:uid="{2957BB28-F49F-40B5-9401-7AA37070CACF}"/>
    <hyperlink ref="AX215" r:id="rId1135" xr:uid="{9BB37F0C-59BB-46E1-ABFC-85CD82869D10}"/>
    <hyperlink ref="AX216" r:id="rId1136" xr:uid="{80F1580F-41E5-4C49-89EC-A3D8B8B1FE03}"/>
    <hyperlink ref="AX217" r:id="rId1137" xr:uid="{C04ED080-8778-4EF2-9056-08F2071CFDE0}"/>
    <hyperlink ref="AX218" r:id="rId1138" xr:uid="{A97701B0-D37E-4693-8F79-74D0FFFD0B34}"/>
    <hyperlink ref="AX219" r:id="rId1139" xr:uid="{2C1885E4-F9ED-45A3-AB47-42CA208ECEFD}"/>
    <hyperlink ref="AX220" r:id="rId1140" xr:uid="{E798BBEE-BAC7-4FDF-9B1D-1B983844241E}"/>
    <hyperlink ref="AX221" r:id="rId1141" xr:uid="{16E0FF22-CABD-446E-99A1-AB115F415DE9}"/>
    <hyperlink ref="AX222" r:id="rId1142" xr:uid="{EEDB97B7-2034-464D-A9F3-2AD91D63D364}"/>
    <hyperlink ref="AX223" r:id="rId1143" xr:uid="{EDD25373-6023-42C0-8D6D-0F05D70F418E}"/>
    <hyperlink ref="AX224" r:id="rId1144" xr:uid="{44B95DA6-4CDB-4BE2-AFB6-A2E640F93A01}"/>
    <hyperlink ref="AX225" r:id="rId1145" xr:uid="{48D6017E-5F40-4678-9181-82BF4680DFCF}"/>
    <hyperlink ref="AX226" r:id="rId1146" xr:uid="{8554B18D-3318-4E90-B8DF-799B2DA7D299}"/>
    <hyperlink ref="AX227" r:id="rId1147" xr:uid="{457B53AF-01D0-4C98-84ED-04048B2FDA86}"/>
    <hyperlink ref="AX228" r:id="rId1148" xr:uid="{CA31B5E3-90B3-446C-8587-A3F11535BE3C}"/>
    <hyperlink ref="AX229" r:id="rId1149" xr:uid="{4A5CBA7B-486D-45E9-AAC0-B2912709C590}"/>
    <hyperlink ref="AX230" r:id="rId1150" xr:uid="{B12F8251-1C80-468B-96B2-D3378FCD4D20}"/>
    <hyperlink ref="AX231" r:id="rId1151" xr:uid="{59C42C68-0891-4EB6-BDF4-3CD6FF7C89C6}"/>
    <hyperlink ref="AX232" r:id="rId1152" xr:uid="{950F8796-7BD9-4F7E-BE8C-7B857BD22B68}"/>
    <hyperlink ref="AX233" r:id="rId1153" xr:uid="{2CB24AC4-0D71-4852-9D3B-1877116BB298}"/>
    <hyperlink ref="AX234" r:id="rId1154" xr:uid="{4BC5399F-6AE8-4CA3-8D98-003DA672048B}"/>
    <hyperlink ref="AX235" r:id="rId1155" xr:uid="{2CDB4730-A844-43FA-B23D-D02EEBE0D98B}"/>
    <hyperlink ref="AX236" r:id="rId1156" xr:uid="{08DBC2CF-AAF3-4909-8D49-0F506A8632DD}"/>
    <hyperlink ref="AX237" r:id="rId1157" xr:uid="{BCD483A5-F8B8-445E-952E-518BFC4176F9}"/>
    <hyperlink ref="AX238" r:id="rId1158" xr:uid="{DFD69D43-A629-4AA7-B6A0-1FC3619671C6}"/>
    <hyperlink ref="AX239" r:id="rId1159" xr:uid="{52978945-3918-45CA-9498-4603BC88EC25}"/>
    <hyperlink ref="AX240" r:id="rId1160" xr:uid="{E9F6C105-D49F-4FCF-A132-0F7194D75C7F}"/>
    <hyperlink ref="AX241" r:id="rId1161" xr:uid="{DB43B891-612E-4993-A4CB-CFE72ABED5C6}"/>
    <hyperlink ref="AX242" r:id="rId1162" xr:uid="{9D519145-4E23-4D75-A097-19510A223B51}"/>
    <hyperlink ref="AX243" r:id="rId1163" xr:uid="{A06EF3B9-010D-42E6-8DCE-FA58FCC5D4C8}"/>
    <hyperlink ref="AX244" r:id="rId1164" xr:uid="{3DB77487-4E78-4F2D-ABEA-88424E60576A}"/>
    <hyperlink ref="AX245" r:id="rId1165" xr:uid="{55DA9F3D-062C-474A-816F-8B7B04236DAB}"/>
    <hyperlink ref="AX246" r:id="rId1166" xr:uid="{191D35AE-0BAB-4A5A-8AFA-28BE938ADBAE}"/>
    <hyperlink ref="AX247" r:id="rId1167" xr:uid="{8A8D03CE-AAA8-43F0-B301-1F38DAC381FD}"/>
    <hyperlink ref="AX248" r:id="rId1168" xr:uid="{CC000714-2F00-4342-AE20-1D149BF9B146}"/>
    <hyperlink ref="AX249" r:id="rId1169" xr:uid="{BEE4FA70-5AA6-48B0-8170-DD7E5C2733FD}"/>
    <hyperlink ref="AX250" r:id="rId1170" xr:uid="{4A95DD51-791E-468F-B800-C77A6D30DE3C}"/>
    <hyperlink ref="AX251" r:id="rId1171" xr:uid="{AA6DA0D5-D606-4ED5-A132-B3DC139F45F6}"/>
    <hyperlink ref="AX252" r:id="rId1172" xr:uid="{5F77F978-95BF-4372-9EDC-1152362C8718}"/>
    <hyperlink ref="AX253" r:id="rId1173" xr:uid="{DD3EE296-DE6F-4FF1-9820-E9091EDD89EE}"/>
    <hyperlink ref="AX254" r:id="rId1174" xr:uid="{038C2243-4F97-4B00-957E-C29489E3261D}"/>
    <hyperlink ref="AX255" r:id="rId1175" xr:uid="{BC2C09FF-8843-4839-BD10-DB4483AA75CD}"/>
    <hyperlink ref="AX256" r:id="rId1176" xr:uid="{626C6EF4-5235-447E-B422-15FA8C7BB108}"/>
    <hyperlink ref="AX257" r:id="rId1177" xr:uid="{744969C5-1888-4BB9-80C8-3D328693325E}"/>
    <hyperlink ref="AX258" r:id="rId1178" xr:uid="{43197397-395A-4973-9F69-90C53842DB29}"/>
    <hyperlink ref="AX259" r:id="rId1179" xr:uid="{8B51F198-F2CC-45D0-9D86-43C027F87E59}"/>
    <hyperlink ref="AX260" r:id="rId1180" xr:uid="{2596C433-4DE5-4879-B933-B64162764384}"/>
    <hyperlink ref="AX261" r:id="rId1181" xr:uid="{1B30B42E-75A5-4D05-81B1-3CDD2D289DF2}"/>
    <hyperlink ref="AX262" r:id="rId1182" xr:uid="{81E11148-D692-4664-89C6-89B8F1A3B403}"/>
    <hyperlink ref="AX263" r:id="rId1183" xr:uid="{7CFB9A51-6C7D-4FE7-8D56-430219974489}"/>
    <hyperlink ref="AX264" r:id="rId1184" xr:uid="{2F201B1F-24DC-42E0-81F0-958C26F6C5E9}"/>
    <hyperlink ref="AX265" r:id="rId1185" xr:uid="{90DBF8B7-BE29-4FFD-A227-8E206D631E17}"/>
    <hyperlink ref="AX266" r:id="rId1186" xr:uid="{59F251B1-C0D0-4995-8BD6-7C0C4468B62F}"/>
    <hyperlink ref="AX267" r:id="rId1187" xr:uid="{E4F59450-7F8B-41BF-AADB-C8FDC4E43CCC}"/>
    <hyperlink ref="AX268" r:id="rId1188" xr:uid="{7AE570A8-B157-4BEF-95E2-558DFED4C410}"/>
    <hyperlink ref="AX269" r:id="rId1189" xr:uid="{F930C407-2F0B-4BC2-B9AC-978B40219E4D}"/>
    <hyperlink ref="AX270" r:id="rId1190" xr:uid="{4C3EBBB4-0AF0-4927-800C-6CBF739C04B6}"/>
    <hyperlink ref="AX271" r:id="rId1191" xr:uid="{E31F7745-99DA-4096-AD90-6DB6D1C77EBF}"/>
    <hyperlink ref="AX272" r:id="rId1192" xr:uid="{4EB6B4BC-50E9-4911-9D1A-55C00DC07DFF}"/>
    <hyperlink ref="AX273" r:id="rId1193" xr:uid="{D59CA3F9-1E25-46C2-8177-96A9B5179182}"/>
    <hyperlink ref="AX274" r:id="rId1194" xr:uid="{8180899A-E30B-41A8-8753-09C0D8EA15CF}"/>
    <hyperlink ref="AX275" r:id="rId1195" xr:uid="{123F5CAF-5861-4710-A347-53206B993DDF}"/>
    <hyperlink ref="AX276" r:id="rId1196" xr:uid="{205D049A-70B1-4DDC-B75C-5AEB259E2746}"/>
    <hyperlink ref="AX277" r:id="rId1197" xr:uid="{8D9C497A-2C6D-41DA-892D-350562AD0556}"/>
    <hyperlink ref="AX278" r:id="rId1198" xr:uid="{14D05B99-C656-4CAA-A4D2-F28379F210F8}"/>
    <hyperlink ref="AX279" r:id="rId1199" xr:uid="{B382A4C7-FFC6-47FB-838C-D24CFD43FEFC}"/>
    <hyperlink ref="AX280" r:id="rId1200" xr:uid="{62E2945C-2CA0-4515-BB3B-860596F86F6F}"/>
    <hyperlink ref="AX281" r:id="rId1201" xr:uid="{7A285B9C-9DFC-454A-84C7-D67E45E79AC2}"/>
    <hyperlink ref="AX282" r:id="rId1202" xr:uid="{3C090CC6-61FD-4A8C-A0F3-49BD03E57D86}"/>
    <hyperlink ref="AX283" r:id="rId1203" xr:uid="{09251712-CCE7-44C3-9A55-B95A496C0B0B}"/>
    <hyperlink ref="AX284" r:id="rId1204" xr:uid="{B30B9F06-BE9A-424E-9322-6646A2DF34A7}"/>
    <hyperlink ref="AX285" r:id="rId1205" xr:uid="{CCACD748-20F4-402F-88DD-8E93A0562FA5}"/>
    <hyperlink ref="AX286" r:id="rId1206" xr:uid="{2A4FBE0C-A504-4E8A-A100-E331F5BC78D2}"/>
    <hyperlink ref="AX287" r:id="rId1207" xr:uid="{9404D282-CFEA-47EC-A8C0-E4EDD325AEE3}"/>
    <hyperlink ref="AX288" r:id="rId1208" xr:uid="{06769C73-3F38-4579-993E-7569BC9EB522}"/>
    <hyperlink ref="AX289" r:id="rId1209" xr:uid="{FE88A163-1C0E-45BC-B427-960253A8C466}"/>
    <hyperlink ref="AX290" r:id="rId1210" xr:uid="{4185569B-12C5-4069-8BF2-AF269D7A89E6}"/>
    <hyperlink ref="AX291" r:id="rId1211" xr:uid="{CB6F600F-3499-4D43-A79D-96A2730B84C7}"/>
    <hyperlink ref="AX292" r:id="rId1212" xr:uid="{798CFE47-141B-4CD4-9028-09DF5C863329}"/>
    <hyperlink ref="AX293" r:id="rId1213" xr:uid="{3EF757BD-E64C-42F4-84AE-B3ACBE829081}"/>
    <hyperlink ref="AX294" r:id="rId1214" xr:uid="{F68C73CA-D758-4088-8B21-CD892BD56B8A}"/>
    <hyperlink ref="AX295" r:id="rId1215" xr:uid="{3F671AE3-5EAD-48DD-99D6-967488800E20}"/>
    <hyperlink ref="AX296" r:id="rId1216" xr:uid="{67CE032B-E703-4EBE-A3D6-D84C55E0BA3F}"/>
    <hyperlink ref="AX297" r:id="rId1217" xr:uid="{91B6195C-F8F8-403E-9512-3F17EEB82D5C}"/>
    <hyperlink ref="AX298" r:id="rId1218" xr:uid="{89A29054-2E7B-4797-A54C-5B14A4B5E25B}"/>
    <hyperlink ref="AX299" r:id="rId1219" xr:uid="{2D07D28F-17E6-43B1-BC5E-B9FE419D25DB}"/>
    <hyperlink ref="AX300" r:id="rId1220" xr:uid="{678A8785-427F-403B-B59F-59EC1ABC188F}"/>
    <hyperlink ref="AX301" r:id="rId1221" xr:uid="{CFC0B419-DDA4-499A-937A-5121CD14CB00}"/>
    <hyperlink ref="AX302" r:id="rId1222" xr:uid="{6E3B267B-14F2-4FA6-8E09-4C91251DCD04}"/>
    <hyperlink ref="AX303" r:id="rId1223" xr:uid="{975484E9-60DE-4497-81C3-1E22F860EEEA}"/>
    <hyperlink ref="AX304" r:id="rId1224" xr:uid="{805A9390-641D-4DFD-9E4B-6D2C177F6464}"/>
    <hyperlink ref="AX305" r:id="rId1225" xr:uid="{5E97B071-1AE6-4BD8-9C42-D9FE54470BA2}"/>
    <hyperlink ref="AX306" r:id="rId1226" xr:uid="{6835CAFE-08EF-49E7-BBB2-B1F8805EA8AC}"/>
    <hyperlink ref="AX307" r:id="rId1227" xr:uid="{18411585-FF03-4291-94EA-780A67D4C6C0}"/>
    <hyperlink ref="AX308" r:id="rId1228" xr:uid="{A9885AE6-6D0D-4FF3-AA79-34D3BF9598C9}"/>
    <hyperlink ref="AX309" r:id="rId1229" xr:uid="{1F3A53CA-47DB-499E-95C6-0063943A1EB8}"/>
    <hyperlink ref="AX310" r:id="rId1230" xr:uid="{55120938-923A-4085-ABBE-58FFA2F46AAC}"/>
    <hyperlink ref="AX311" r:id="rId1231" xr:uid="{8ED397CB-2A5F-42BF-B0FB-0ADF82811F93}"/>
    <hyperlink ref="AX312" r:id="rId1232" xr:uid="{D5DAB846-5337-48B3-A67C-02C586632BA4}"/>
    <hyperlink ref="AX313" r:id="rId1233" xr:uid="{ABF86A66-5A48-4186-BAF6-525C28F4420F}"/>
    <hyperlink ref="AX314" r:id="rId1234" xr:uid="{C2F18B36-C1E0-4050-A586-188216880C5D}"/>
    <hyperlink ref="AX315" r:id="rId1235" xr:uid="{6C14FCBD-2C85-4738-9379-6D8D893CC03F}"/>
    <hyperlink ref="AX316" r:id="rId1236" xr:uid="{3C6A8854-6D93-464A-8D16-540C687EA34C}"/>
    <hyperlink ref="AX317" r:id="rId1237" xr:uid="{8C034450-E873-44BC-B4D7-92CC777E3D04}"/>
    <hyperlink ref="AX318" r:id="rId1238" xr:uid="{8E42C770-4674-4956-BCAE-6BA4E647F63E}"/>
    <hyperlink ref="AX319" r:id="rId1239" xr:uid="{4B383D24-E3F1-4D21-BF02-A18351AC148E}"/>
    <hyperlink ref="AX320" r:id="rId1240" xr:uid="{EAF87434-FFBD-4169-8CDE-F3C542EC64B3}"/>
    <hyperlink ref="AX321" r:id="rId1241" xr:uid="{4583723E-C750-4534-BBC0-6EECA4BD112A}"/>
    <hyperlink ref="AX322" r:id="rId1242" xr:uid="{2EF3A69D-AE8F-4B10-B137-7375F48D2616}"/>
    <hyperlink ref="AX323" r:id="rId1243" xr:uid="{7112E93A-62AC-4DBA-B676-FBB010F8DE89}"/>
    <hyperlink ref="AX324" r:id="rId1244" xr:uid="{872E4403-DB25-4C06-8658-79D7688632AA}"/>
    <hyperlink ref="AX325" r:id="rId1245" xr:uid="{3202E7EC-E144-40D5-ADA6-822D1B94B565}"/>
    <hyperlink ref="AX326" r:id="rId1246" xr:uid="{6FB73A2F-CF91-4D46-BCA9-B32C20BAF0C8}"/>
    <hyperlink ref="AX327" r:id="rId1247" xr:uid="{59983E74-B112-4F4D-A6AA-07122DC1DB98}"/>
    <hyperlink ref="AX328" r:id="rId1248" xr:uid="{408B45F4-E838-4A9A-B347-F82936C885DA}"/>
    <hyperlink ref="AX329" r:id="rId1249" xr:uid="{2E07BD1E-A41D-491D-BAE8-1E2B7BF1EB48}"/>
    <hyperlink ref="AX330" r:id="rId1250" xr:uid="{E2EF136D-F2B3-4272-B6BD-3CA91953AAF1}"/>
    <hyperlink ref="AX331" r:id="rId1251" xr:uid="{97B76B81-C81B-4693-880F-F908815D9C0E}"/>
    <hyperlink ref="AX332" r:id="rId1252" xr:uid="{6A69916E-0393-493D-8A70-0D03848BD328}"/>
    <hyperlink ref="AX333" r:id="rId1253" xr:uid="{578C2C2F-D931-4CD1-BEA5-8C2BA372E409}"/>
    <hyperlink ref="AX334" r:id="rId1254" xr:uid="{13A2C903-CA48-42C3-AFA1-3092305C2C4E}"/>
    <hyperlink ref="AX335" r:id="rId1255" xr:uid="{4F3E691A-03C8-4AFF-9746-CC3F7A7DB42F}"/>
    <hyperlink ref="AX336" r:id="rId1256" xr:uid="{EC55FBB3-A0CF-4A55-BEEC-EF391C8454A6}"/>
    <hyperlink ref="AX337" r:id="rId1257" xr:uid="{FD00C075-442B-407B-A40E-5422257AA59C}"/>
    <hyperlink ref="AX338" r:id="rId1258" xr:uid="{6AA9782F-606A-48E2-99FE-5FF11481C9FF}"/>
    <hyperlink ref="AX339" r:id="rId1259" xr:uid="{BB80BF9A-0817-4AB1-A1D9-677228106B71}"/>
    <hyperlink ref="AX340" r:id="rId1260" xr:uid="{06D8A363-5BB2-4292-A9E9-71DF5D8126A4}"/>
    <hyperlink ref="AX341" r:id="rId1261" xr:uid="{1BD024C6-BA66-4C04-8C90-6228517E9690}"/>
    <hyperlink ref="AX342" r:id="rId1262" xr:uid="{517D813C-4695-497E-B92E-F6A8F94B9F29}"/>
    <hyperlink ref="AX343" r:id="rId1263" xr:uid="{2A479065-4FE6-4930-B79D-83C678805FAE}"/>
    <hyperlink ref="AX344" r:id="rId1264" xr:uid="{C6BC7FB9-0D95-4242-8D8A-400F13815EE5}"/>
    <hyperlink ref="AX345" r:id="rId1265" xr:uid="{D1414283-B64A-4EA4-B758-8BE1965E5250}"/>
    <hyperlink ref="AX346" r:id="rId1266" xr:uid="{DB531DF5-729C-473F-B582-680B83B7B898}"/>
    <hyperlink ref="AX347" r:id="rId1267" xr:uid="{EB4626AE-DAA3-48D9-9878-6B9148CA973E}"/>
    <hyperlink ref="AX348" r:id="rId1268" xr:uid="{0BBBC3B8-DB10-4A3B-BADD-314B86182161}"/>
    <hyperlink ref="AX349" r:id="rId1269" xr:uid="{A52F5B53-777C-4681-B500-621DD4E1B9DD}"/>
    <hyperlink ref="AX350" r:id="rId1270" xr:uid="{6612570C-0081-4C9B-A126-67AE63BCD854}"/>
    <hyperlink ref="AX351" r:id="rId1271" xr:uid="{B35CAAFD-9DF6-41E2-A089-34734C231DE3}"/>
    <hyperlink ref="AX352" r:id="rId1272" xr:uid="{99835047-5909-43C5-9B75-8607A45B49FF}"/>
    <hyperlink ref="AX353" r:id="rId1273" xr:uid="{C38E01B2-6CE3-4366-91F0-D28E85ADC1B1}"/>
    <hyperlink ref="AX354" r:id="rId1274" xr:uid="{A8371A5C-143D-49E8-9756-E91E8CA79CF0}"/>
    <hyperlink ref="AX355" r:id="rId1275" xr:uid="{A7121A7D-08A1-463A-B508-870A1886309C}"/>
    <hyperlink ref="AX356" r:id="rId1276" xr:uid="{25D7E9B0-67D8-4E50-BF62-74639843CF70}"/>
    <hyperlink ref="AX357" r:id="rId1277" xr:uid="{CB6814E4-C812-405E-B2E5-94633176B21C}"/>
    <hyperlink ref="AX358" r:id="rId1278" xr:uid="{0203AED3-4A87-4287-9972-71CD06731814}"/>
    <hyperlink ref="AX359" r:id="rId1279" xr:uid="{E073301D-EE62-4EBB-9F20-305B00942D60}"/>
    <hyperlink ref="AX360" r:id="rId1280" xr:uid="{01F4B079-5781-41E8-BCFE-3C9DE93F156A}"/>
    <hyperlink ref="AX361" r:id="rId1281" xr:uid="{A6C875C8-63B5-49F3-AD7C-4AEA76498E0B}"/>
    <hyperlink ref="AX362" r:id="rId1282" xr:uid="{989E5075-1530-4C7D-BAE9-7C40655B53A8}"/>
    <hyperlink ref="AX363" r:id="rId1283" xr:uid="{7CEFE6F5-6BFB-46F0-8411-8E42605F7B98}"/>
    <hyperlink ref="AX364" r:id="rId1284" xr:uid="{7A02C505-DC9D-422D-9446-37DC53260DAF}"/>
  </hyperlinks>
  <pageMargins left="0.7" right="0.7" top="0.75" bottom="0.75" header="0.3" footer="0.3"/>
  <pageSetup orientation="portrait" horizontalDpi="0" verticalDpi="0" r:id="rId1285"/>
  <legacyDrawing r:id="rId1286"/>
  <tableParts count="1">
    <tablePart r:id="rId128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49</v>
      </c>
    </row>
    <row r="2" spans="1:1" ht="15" customHeight="1" x14ac:dyDescent="0.3"/>
    <row r="3" spans="1:1" ht="15" customHeight="1" x14ac:dyDescent="0.3">
      <c r="A3" s="32" t="s">
        <v>50</v>
      </c>
    </row>
    <row r="21" spans="4:4" x14ac:dyDescent="0.3">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3">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67"/>
  <sheetViews>
    <sheetView topLeftCell="A3" workbookViewId="0">
      <selection activeCell="Y49" sqref="Y49"/>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8" ca="1" si="0">COUNTIF(INDIRECT(DynamicFilterSourceColumnRange), "&gt;= " &amp; T2) - COUNTIF(INDIRECT(DynamicFilterSourceColumnRange), "&gt;=" &amp; T3)</f>
        <v>#REF!</v>
      </c>
      <c r="W2" t="s">
        <v>124</v>
      </c>
      <c r="X2">
        <f>ROWS(HistogramBins[Degree Bin]) - 1</f>
        <v>48</v>
      </c>
    </row>
    <row r="3" spans="1:24" x14ac:dyDescent="0.3">
      <c r="D3" s="34">
        <f t="shared" ref="D3:D26" si="1">D2+($D$50-$D$2)/BinDivisor</f>
        <v>0</v>
      </c>
      <c r="E3" s="3">
        <f>COUNTIF(Vertices[Degree], "&gt;= " &amp; D3) - COUNTIF(Vertices[Degree], "&gt;=" &amp; D4)</f>
        <v>0</v>
      </c>
      <c r="F3" s="41">
        <f t="shared" ref="F3:F26" si="2">F2+($F$50-$F$2)/BinDivisor</f>
        <v>0</v>
      </c>
      <c r="G3" s="42">
        <f>COUNTIF(Vertices[In-Degree], "&gt;= " &amp; F3) - COUNTIF(Vertices[In-Degree], "&gt;=" &amp; F4)</f>
        <v>0</v>
      </c>
      <c r="H3" s="41">
        <f t="shared" ref="H3:H26" si="3">H2+($H$50-$H$2)/BinDivisor</f>
        <v>0</v>
      </c>
      <c r="I3" s="42">
        <f>COUNTIF(Vertices[Out-Degree], "&gt;= " &amp; H3) - COUNTIF(Vertices[Out-Degree], "&gt;=" &amp; H4)</f>
        <v>0</v>
      </c>
      <c r="J3" s="41">
        <f t="shared" ref="J3:J26" si="4">J2+($J$50-$J$2)/BinDivisor</f>
        <v>0</v>
      </c>
      <c r="K3" s="42">
        <f>COUNTIF(Vertices[Betweenness Centrality], "&gt;= " &amp; J3) - COUNTIF(Vertices[Betweenness Centrality], "&gt;=" &amp; J4)</f>
        <v>0</v>
      </c>
      <c r="L3" s="41">
        <f t="shared" ref="L3:L26" si="5">L2+($L$50-$L$2)/BinDivisor</f>
        <v>0</v>
      </c>
      <c r="M3" s="42">
        <f>COUNTIF(Vertices[Closeness Centrality], "&gt;= " &amp; L3) - COUNTIF(Vertices[Closeness Centrality], "&gt;=" &amp; L4)</f>
        <v>0</v>
      </c>
      <c r="N3" s="41">
        <f t="shared" ref="N3:N26" si="6">N2+($N$50-$N$2)/BinDivisor</f>
        <v>0</v>
      </c>
      <c r="O3" s="42">
        <f>COUNTIF(Vertices[Eigenvector Centrality], "&gt;= " &amp; N3) - COUNTIF(Vertices[Eigenvector Centrality], "&gt;=" &amp; N4)</f>
        <v>0</v>
      </c>
      <c r="P3" s="41">
        <f t="shared" ref="P3:P26" si="7">P2+($P$50-$P$2)/BinDivisor</f>
        <v>0</v>
      </c>
      <c r="Q3" s="42">
        <f>COUNTIF(Vertices[PageRank], "&gt;= " &amp; P3) - COUNTIF(Vertices[PageRank], "&gt;=" &amp; P4)</f>
        <v>0</v>
      </c>
      <c r="R3" s="41">
        <f t="shared" ref="R3:R26" si="8">R2+($R$50-$R$2)/BinDivisor</f>
        <v>0</v>
      </c>
      <c r="S3" s="46">
        <f>COUNTIF(Vertices[Clustering Coefficient], "&gt;= " &amp; R3) - COUNTIF(Vertices[Clustering Coefficient], "&gt;=" &amp; R4)</f>
        <v>0</v>
      </c>
      <c r="T3" s="41" t="e">
        <f t="shared" ref="T3:T26" ca="1" si="9">T2+($T$50-$T$2)/BinDivisor</f>
        <v>#REF!</v>
      </c>
      <c r="U3" s="42" t="e">
        <f t="shared" ca="1" si="0"/>
        <v>#REF!</v>
      </c>
      <c r="W3" t="s">
        <v>125</v>
      </c>
      <c r="X3" t="s">
        <v>85</v>
      </c>
    </row>
    <row r="4" spans="1:24" x14ac:dyDescent="0.3">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4:21" x14ac:dyDescent="0.3">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4:21" x14ac:dyDescent="0.3">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4:21" x14ac:dyDescent="0.3">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4:21" x14ac:dyDescent="0.3">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4:21" x14ac:dyDescent="0.3">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4:21" x14ac:dyDescent="0.3">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4:21" x14ac:dyDescent="0.3">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4:21" x14ac:dyDescent="0.3">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4:21" x14ac:dyDescent="0.3">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4:21" x14ac:dyDescent="0.3">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4:21" x14ac:dyDescent="0.3">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4:21" x14ac:dyDescent="0.3">
      <c r="D28" s="34">
        <f>D26+($D$50-$D$2)/BinDivisor</f>
        <v>0</v>
      </c>
      <c r="E28" s="3">
        <f>COUNTIF(Vertices[Degree], "&gt;= " &amp; D28) - COUNTIF(Vertices[Degree], "&gt;=" &amp; D42)</f>
        <v>0</v>
      </c>
      <c r="F28" s="41">
        <f>F26+($F$50-$F$2)/BinDivisor</f>
        <v>0</v>
      </c>
      <c r="G28" s="42">
        <f>COUNTIF(Vertices[In-Degree], "&gt;= " &amp; F28) - COUNTIF(Vertices[In-Degree], "&gt;=" &amp; F42)</f>
        <v>0</v>
      </c>
      <c r="H28" s="41">
        <f>H26+($H$50-$H$2)/BinDivisor</f>
        <v>0</v>
      </c>
      <c r="I28" s="42">
        <f>COUNTIF(Vertices[Out-Degree], "&gt;= " &amp; H28) - COUNTIF(Vertices[Out-Degree], "&gt;=" &amp; H42)</f>
        <v>0</v>
      </c>
      <c r="J28" s="41">
        <f>J26+($J$50-$J$2)/BinDivisor</f>
        <v>0</v>
      </c>
      <c r="K28" s="42">
        <f>COUNTIF(Vertices[Betweenness Centrality], "&gt;= " &amp; J28) - COUNTIF(Vertices[Betweenness Centrality], "&gt;=" &amp; J42)</f>
        <v>0</v>
      </c>
      <c r="L28" s="41">
        <f>L26+($L$50-$L$2)/BinDivisor</f>
        <v>0</v>
      </c>
      <c r="M28" s="42">
        <f>COUNTIF(Vertices[Closeness Centrality], "&gt;= " &amp; L28) - COUNTIF(Vertices[Closeness Centrality], "&gt;=" &amp; L42)</f>
        <v>0</v>
      </c>
      <c r="N28" s="41">
        <f>N26+($N$50-$N$2)/BinDivisor</f>
        <v>0</v>
      </c>
      <c r="O28" s="42">
        <f>COUNTIF(Vertices[Eigenvector Centrality], "&gt;= " &amp; N28) - COUNTIF(Vertices[Eigenvector Centrality], "&gt;=" &amp; N42)</f>
        <v>0</v>
      </c>
      <c r="P28" s="41">
        <f>P26+($P$50-$P$2)/BinDivisor</f>
        <v>0</v>
      </c>
      <c r="Q28" s="42">
        <f>COUNTIF(Vertices[PageRank], "&gt;= " &amp; P28) - COUNTIF(Vertices[PageRank], "&gt;=" &amp; P42)</f>
        <v>0</v>
      </c>
      <c r="R28" s="41">
        <f>R26+($R$50-$R$2)/BinDivisor</f>
        <v>0</v>
      </c>
      <c r="S28" s="46">
        <f>COUNTIF(Vertices[Clustering Coefficient], "&gt;= " &amp; R28) - COUNTIF(Vertices[Clustering Coefficient], "&gt;=" &amp; R42)</f>
        <v>0</v>
      </c>
      <c r="T28" s="41" t="e">
        <f ca="1">T26+($T$50-$T$2)/BinDivisor</f>
        <v>#REF!</v>
      </c>
      <c r="U28" s="42" t="e">
        <f ca="1">COUNTIF(INDIRECT(DynamicFilterSourceColumnRange), "&gt;= " &amp; T28) - COUNTIF(INDIRECT(DynamicFilterSourceColumnRange), "&gt;=" &amp; T42)</f>
        <v>#REF!</v>
      </c>
    </row>
    <row r="29" spans="4:21" x14ac:dyDescent="0.3">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4:21" x14ac:dyDescent="0.3">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4:21" x14ac:dyDescent="0.3">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4:21" x14ac:dyDescent="0.3">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4:21" x14ac:dyDescent="0.3">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4:21" x14ac:dyDescent="0.3">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4:21" x14ac:dyDescent="0.3">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4:21" x14ac:dyDescent="0.3">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4:21" x14ac:dyDescent="0.3">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4:21" x14ac:dyDescent="0.3">
      <c r="D38" s="34"/>
      <c r="E38" s="3">
        <f>COUNTIF(Vertices[Degree], "&gt;= " &amp; D38) - COUNTIF(Vertices[Degree], "&gt;=" &amp; D42)</f>
        <v>0</v>
      </c>
      <c r="F38" s="66"/>
      <c r="G38" s="67">
        <f>COUNTIF(Vertices[In-Degree], "&gt;= " &amp; F38) - COUNTIF(Vertices[In-Degree], "&gt;=" &amp; F42)</f>
        <v>0</v>
      </c>
      <c r="H38" s="66"/>
      <c r="I38" s="67">
        <f>COUNTIF(Vertices[Out-Degree], "&gt;= " &amp; H38) - COUNTIF(Vertices[Out-Degree], "&gt;=" &amp; H42)</f>
        <v>0</v>
      </c>
      <c r="J38" s="66"/>
      <c r="K38" s="67">
        <f>COUNTIF(Vertices[Betweenness Centrality], "&gt;= " &amp; J38) - COUNTIF(Vertices[Betweenness Centrality], "&gt;=" &amp; J42)</f>
        <v>0</v>
      </c>
      <c r="L38" s="66"/>
      <c r="M38" s="67">
        <f>COUNTIF(Vertices[Closeness Centrality], "&gt;= " &amp; L38) - COUNTIF(Vertices[Closeness Centrality], "&gt;=" &amp; L42)</f>
        <v>0</v>
      </c>
      <c r="N38" s="66"/>
      <c r="O38" s="67">
        <f>COUNTIF(Vertices[Eigenvector Centrality], "&gt;= " &amp; N38) - COUNTIF(Vertices[Eigenvector Centrality], "&gt;=" &amp; N42)</f>
        <v>0</v>
      </c>
      <c r="P38" s="66"/>
      <c r="Q38" s="67">
        <f>COUNTIF(Vertices[Eigenvector Centrality], "&gt;= " &amp; P38) - COUNTIF(Vertices[Eigenvector Centrality], "&gt;=" &amp; P42)</f>
        <v>0</v>
      </c>
      <c r="R38" s="66"/>
      <c r="S38" s="68">
        <f>COUNTIF(Vertices[Clustering Coefficient], "&gt;= " &amp; R38) - COUNTIF(Vertices[Clustering Coefficient], "&gt;=" &amp; R42)</f>
        <v>0</v>
      </c>
      <c r="T38" s="66"/>
      <c r="U38" s="67">
        <f ca="1">COUNTIF(Vertices[Clustering Coefficient], "&gt;= " &amp; T38) - COUNTIF(Vertices[Clustering Coefficient], "&gt;=" &amp; T42)</f>
        <v>0</v>
      </c>
    </row>
    <row r="39" spans="4:21" x14ac:dyDescent="0.3">
      <c r="D39" s="34"/>
      <c r="E39" s="3">
        <f>COUNTIF(Vertices[Degree], "&gt;= " &amp; D39) - COUNTIF(Vertices[Degree], "&gt;=" &amp; D42)</f>
        <v>0</v>
      </c>
      <c r="F39" s="66"/>
      <c r="G39" s="67">
        <f>COUNTIF(Vertices[In-Degree], "&gt;= " &amp; F39) - COUNTIF(Vertices[In-Degree], "&gt;=" &amp; F42)</f>
        <v>0</v>
      </c>
      <c r="H39" s="66"/>
      <c r="I39" s="67">
        <f>COUNTIF(Vertices[Out-Degree], "&gt;= " &amp; H39) - COUNTIF(Vertices[Out-Degree], "&gt;=" &amp; H42)</f>
        <v>0</v>
      </c>
      <c r="J39" s="66"/>
      <c r="K39" s="67">
        <f>COUNTIF(Vertices[Betweenness Centrality], "&gt;= " &amp; J39) - COUNTIF(Vertices[Betweenness Centrality], "&gt;=" &amp; J42)</f>
        <v>0</v>
      </c>
      <c r="L39" s="66"/>
      <c r="M39" s="67">
        <f>COUNTIF(Vertices[Closeness Centrality], "&gt;= " &amp; L39) - COUNTIF(Vertices[Closeness Centrality], "&gt;=" &amp; L42)</f>
        <v>0</v>
      </c>
      <c r="N39" s="66"/>
      <c r="O39" s="67">
        <f>COUNTIF(Vertices[Eigenvector Centrality], "&gt;= " &amp; N39) - COUNTIF(Vertices[Eigenvector Centrality], "&gt;=" &amp; N42)</f>
        <v>0</v>
      </c>
      <c r="P39" s="66"/>
      <c r="Q39" s="67">
        <f>COUNTIF(Vertices[Eigenvector Centrality], "&gt;= " &amp; P39) - COUNTIF(Vertices[Eigenvector Centrality], "&gt;=" &amp; P42)</f>
        <v>0</v>
      </c>
      <c r="R39" s="66"/>
      <c r="S39" s="68">
        <f>COUNTIF(Vertices[Clustering Coefficient], "&gt;= " &amp; R39) - COUNTIF(Vertices[Clustering Coefficient], "&gt;=" &amp; R42)</f>
        <v>0</v>
      </c>
      <c r="T39" s="66"/>
      <c r="U39" s="67">
        <f ca="1">COUNTIF(Vertices[Clustering Coefficient], "&gt;= " &amp; T39) - COUNTIF(Vertices[Clustering Coefficient], "&gt;=" &amp; T42)</f>
        <v>0</v>
      </c>
    </row>
    <row r="40" spans="4:21" x14ac:dyDescent="0.3">
      <c r="D40" s="34"/>
      <c r="E40" s="3">
        <f>COUNTIF(Vertices[Degree], "&gt;= " &amp; D40) - COUNTIF(Vertices[Degree], "&gt;=" &amp; D42)</f>
        <v>0</v>
      </c>
      <c r="F40" s="66"/>
      <c r="G40" s="67">
        <f>COUNTIF(Vertices[In-Degree], "&gt;= " &amp; F40) - COUNTIF(Vertices[In-Degree], "&gt;=" &amp; F42)</f>
        <v>0</v>
      </c>
      <c r="H40" s="66"/>
      <c r="I40" s="67">
        <f>COUNTIF(Vertices[Out-Degree], "&gt;= " &amp; H40) - COUNTIF(Vertices[Out-Degree], "&gt;=" &amp; H42)</f>
        <v>0</v>
      </c>
      <c r="J40" s="66"/>
      <c r="K40" s="67">
        <f>COUNTIF(Vertices[Betweenness Centrality], "&gt;= " &amp; J40) - COUNTIF(Vertices[Betweenness Centrality], "&gt;=" &amp; J42)</f>
        <v>0</v>
      </c>
      <c r="L40" s="66"/>
      <c r="M40" s="67">
        <f>COUNTIF(Vertices[Closeness Centrality], "&gt;= " &amp; L40) - COUNTIF(Vertices[Closeness Centrality], "&gt;=" &amp; L42)</f>
        <v>0</v>
      </c>
      <c r="N40" s="66"/>
      <c r="O40" s="67">
        <f>COUNTIF(Vertices[Eigenvector Centrality], "&gt;= " &amp; N40) - COUNTIF(Vertices[Eigenvector Centrality], "&gt;=" &amp; N42)</f>
        <v>0</v>
      </c>
      <c r="P40" s="66"/>
      <c r="Q40" s="67">
        <f>COUNTIF(Vertices[Eigenvector Centrality], "&gt;= " &amp; P40) - COUNTIF(Vertices[Eigenvector Centrality], "&gt;=" &amp; P42)</f>
        <v>0</v>
      </c>
      <c r="R40" s="66"/>
      <c r="S40" s="68">
        <f>COUNTIF(Vertices[Clustering Coefficient], "&gt;= " &amp; R40) - COUNTIF(Vertices[Clustering Coefficient], "&gt;=" &amp; R42)</f>
        <v>0</v>
      </c>
      <c r="T40" s="66"/>
      <c r="U40" s="67">
        <f ca="1">COUNTIF(Vertices[Clustering Coefficient], "&gt;= " &amp; T40) - COUNTIF(Vertices[Clustering Coefficient], "&gt;=" &amp; T42)</f>
        <v>0</v>
      </c>
    </row>
    <row r="41" spans="4:21" x14ac:dyDescent="0.3">
      <c r="D41" s="34"/>
      <c r="E41" s="3">
        <f>COUNTIF(Vertices[Degree], "&gt;= " &amp; D41) - COUNTIF(Vertices[Degree], "&gt;=" &amp; D42)</f>
        <v>0</v>
      </c>
      <c r="F41" s="66"/>
      <c r="G41" s="67">
        <f>COUNTIF(Vertices[In-Degree], "&gt;= " &amp; F41) - COUNTIF(Vertices[In-Degree], "&gt;=" &amp; F42)</f>
        <v>0</v>
      </c>
      <c r="H41" s="66"/>
      <c r="I41" s="67">
        <f>COUNTIF(Vertices[Out-Degree], "&gt;= " &amp; H41) - COUNTIF(Vertices[Out-Degree], "&gt;=" &amp; H42)</f>
        <v>0</v>
      </c>
      <c r="J41" s="66"/>
      <c r="K41" s="67">
        <f>COUNTIF(Vertices[Betweenness Centrality], "&gt;= " &amp; J41) - COUNTIF(Vertices[Betweenness Centrality], "&gt;=" &amp; J42)</f>
        <v>0</v>
      </c>
      <c r="L41" s="66"/>
      <c r="M41" s="67">
        <f>COUNTIF(Vertices[Closeness Centrality], "&gt;= " &amp; L41) - COUNTIF(Vertices[Closeness Centrality], "&gt;=" &amp; L42)</f>
        <v>0</v>
      </c>
      <c r="N41" s="66"/>
      <c r="O41" s="67">
        <f>COUNTIF(Vertices[Eigenvector Centrality], "&gt;= " &amp; N41) - COUNTIF(Vertices[Eigenvector Centrality], "&gt;=" &amp; N42)</f>
        <v>0</v>
      </c>
      <c r="P41" s="66"/>
      <c r="Q41" s="67">
        <f>COUNTIF(Vertices[Eigenvector Centrality], "&gt;= " &amp; P41) - COUNTIF(Vertices[Eigenvector Centrality], "&gt;=" &amp; P42)</f>
        <v>0</v>
      </c>
      <c r="R41" s="66"/>
      <c r="S41" s="68">
        <f>COUNTIF(Vertices[Clustering Coefficient], "&gt;= " &amp; R41) - COUNTIF(Vertices[Clustering Coefficient], "&gt;=" &amp; R42)</f>
        <v>0</v>
      </c>
      <c r="T41" s="66"/>
      <c r="U41" s="67">
        <f ca="1">COUNTIF(Vertices[Clustering Coefficient], "&gt;= " &amp; T41) - COUNTIF(Vertices[Clustering Coefficient], "&gt;=" &amp; T42)</f>
        <v>0</v>
      </c>
    </row>
    <row r="42" spans="4:21" x14ac:dyDescent="0.3">
      <c r="D42" s="34">
        <f>D28+($D$50-$D$2)/BinDivisor</f>
        <v>0</v>
      </c>
      <c r="E42" s="3">
        <f>COUNTIF(Vertices[Degree], "&gt;= " &amp; D42) - COUNTIF(Vertices[Degree], "&gt;=" &amp; D43)</f>
        <v>0</v>
      </c>
      <c r="F42" s="39">
        <f>F28+($F$50-$F$2)/BinDivisor</f>
        <v>0</v>
      </c>
      <c r="G42" s="40">
        <f>COUNTIF(Vertices[In-Degree], "&gt;= " &amp; F42) - COUNTIF(Vertices[In-Degree], "&gt;=" &amp; F43)</f>
        <v>0</v>
      </c>
      <c r="H42" s="39">
        <f>H28+($H$50-$H$2)/BinDivisor</f>
        <v>0</v>
      </c>
      <c r="I42" s="40">
        <f>COUNTIF(Vertices[Out-Degree], "&gt;= " &amp; H42) - COUNTIF(Vertices[Out-Degree], "&gt;=" &amp; H43)</f>
        <v>0</v>
      </c>
      <c r="J42" s="39">
        <f>J28+($J$50-$J$2)/BinDivisor</f>
        <v>0</v>
      </c>
      <c r="K42" s="40">
        <f>COUNTIF(Vertices[Betweenness Centrality], "&gt;= " &amp; J42) - COUNTIF(Vertices[Betweenness Centrality], "&gt;=" &amp; J43)</f>
        <v>0</v>
      </c>
      <c r="L42" s="39">
        <f>L28+($L$50-$L$2)/BinDivisor</f>
        <v>0</v>
      </c>
      <c r="M42" s="40">
        <f>COUNTIF(Vertices[Closeness Centrality], "&gt;= " &amp; L42) - COUNTIF(Vertices[Closeness Centrality], "&gt;=" &amp; L43)</f>
        <v>0</v>
      </c>
      <c r="N42" s="39">
        <f>N28+($N$50-$N$2)/BinDivisor</f>
        <v>0</v>
      </c>
      <c r="O42" s="40">
        <f>COUNTIF(Vertices[Eigenvector Centrality], "&gt;= " &amp; N42) - COUNTIF(Vertices[Eigenvector Centrality], "&gt;=" &amp; N43)</f>
        <v>0</v>
      </c>
      <c r="P42" s="39">
        <f>P28+($P$50-$P$2)/BinDivisor</f>
        <v>0</v>
      </c>
      <c r="Q42" s="40">
        <f>COUNTIF(Vertices[PageRank], "&gt;= " &amp; P42) - COUNTIF(Vertices[PageRank], "&gt;=" &amp; P43)</f>
        <v>0</v>
      </c>
      <c r="R42" s="39">
        <f>R28+($R$50-$R$2)/BinDivisor</f>
        <v>0</v>
      </c>
      <c r="S42" s="45">
        <f>COUNTIF(Vertices[Clustering Coefficient], "&gt;= " &amp; R42) - COUNTIF(Vertices[Clustering Coefficient], "&gt;=" &amp; R43)</f>
        <v>0</v>
      </c>
      <c r="T42" s="39" t="e">
        <f ca="1">T28+($T$50-$T$2)/BinDivisor</f>
        <v>#REF!</v>
      </c>
      <c r="U42" s="40" t="e">
        <f t="shared" ca="1" si="0"/>
        <v>#REF!</v>
      </c>
    </row>
    <row r="43" spans="4:21" x14ac:dyDescent="0.3">
      <c r="D43" s="34">
        <f t="shared" ref="D43:D49" si="10">D42+($D$50-$D$2)/BinDivisor</f>
        <v>0</v>
      </c>
      <c r="E43" s="3">
        <f>COUNTIF(Vertices[Degree], "&gt;= " &amp; D43) - COUNTIF(Vertices[Degree], "&gt;=" &amp; D44)</f>
        <v>0</v>
      </c>
      <c r="F43" s="41">
        <f t="shared" ref="F43:F49" si="11">F42+($F$50-$F$2)/BinDivisor</f>
        <v>0</v>
      </c>
      <c r="G43" s="42">
        <f>COUNTIF(Vertices[In-Degree], "&gt;= " &amp; F43) - COUNTIF(Vertices[In-Degree], "&gt;=" &amp; F44)</f>
        <v>0</v>
      </c>
      <c r="H43" s="41">
        <f t="shared" ref="H43:H49" si="12">H42+($H$50-$H$2)/BinDivisor</f>
        <v>0</v>
      </c>
      <c r="I43" s="42">
        <f>COUNTIF(Vertices[Out-Degree], "&gt;= " &amp; H43) - COUNTIF(Vertices[Out-Degree], "&gt;=" &amp; H44)</f>
        <v>0</v>
      </c>
      <c r="J43" s="41">
        <f t="shared" ref="J43:J49" si="13">J42+($J$50-$J$2)/BinDivisor</f>
        <v>0</v>
      </c>
      <c r="K43" s="42">
        <f>COUNTIF(Vertices[Betweenness Centrality], "&gt;= " &amp; J43) - COUNTIF(Vertices[Betweenness Centrality], "&gt;=" &amp; J44)</f>
        <v>0</v>
      </c>
      <c r="L43" s="41">
        <f t="shared" ref="L43:L49" si="14">L42+($L$50-$L$2)/BinDivisor</f>
        <v>0</v>
      </c>
      <c r="M43" s="42">
        <f>COUNTIF(Vertices[Closeness Centrality], "&gt;= " &amp; L43) - COUNTIF(Vertices[Closeness Centrality], "&gt;=" &amp; L44)</f>
        <v>0</v>
      </c>
      <c r="N43" s="41">
        <f t="shared" ref="N43:N49" si="15">N42+($N$50-$N$2)/BinDivisor</f>
        <v>0</v>
      </c>
      <c r="O43" s="42">
        <f>COUNTIF(Vertices[Eigenvector Centrality], "&gt;= " &amp; N43) - COUNTIF(Vertices[Eigenvector Centrality], "&gt;=" &amp; N44)</f>
        <v>0</v>
      </c>
      <c r="P43" s="41">
        <f t="shared" ref="P43:P49" si="16">P42+($P$50-$P$2)/BinDivisor</f>
        <v>0</v>
      </c>
      <c r="Q43" s="42">
        <f>COUNTIF(Vertices[PageRank], "&gt;= " &amp; P43) - COUNTIF(Vertices[PageRank], "&gt;=" &amp; P44)</f>
        <v>0</v>
      </c>
      <c r="R43" s="41">
        <f t="shared" ref="R43:R49" si="17">R42+($R$50-$R$2)/BinDivisor</f>
        <v>0</v>
      </c>
      <c r="S43" s="46">
        <f>COUNTIF(Vertices[Clustering Coefficient], "&gt;= " &amp; R43) - COUNTIF(Vertices[Clustering Coefficient], "&gt;=" &amp; R44)</f>
        <v>0</v>
      </c>
      <c r="T43" s="41" t="e">
        <f t="shared" ref="T43:T49" ca="1" si="18">T42+($T$50-$T$2)/BinDivisor</f>
        <v>#REF!</v>
      </c>
      <c r="U43" s="42" t="e">
        <f t="shared" ca="1" si="0"/>
        <v>#REF!</v>
      </c>
    </row>
    <row r="44" spans="4:21" x14ac:dyDescent="0.3">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4:21" x14ac:dyDescent="0.3">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4:21" x14ac:dyDescent="0.3">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4:21" x14ac:dyDescent="0.3">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4:21" x14ac:dyDescent="0.3">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
      <c r="D49" s="34">
        <f t="shared" si="10"/>
        <v>0</v>
      </c>
      <c r="E49" s="3">
        <f>COUNTIF(Vertices[Degree], "&gt;= " &amp; D49) - COUNTIF(Vertices[Degree], "&gt;=" &amp;#REF!)</f>
        <v>0</v>
      </c>
      <c r="F49" s="41">
        <f t="shared" si="11"/>
        <v>0</v>
      </c>
      <c r="G49" s="42">
        <f>COUNTIF(Vertices[In-Degree], "&gt;= " &amp; F49) - COUNTIF(Vertices[In-Degree], "&gt;=" &amp;#REF!)</f>
        <v>0</v>
      </c>
      <c r="H49" s="41">
        <f t="shared" si="12"/>
        <v>0</v>
      </c>
      <c r="I49" s="42">
        <f>COUNTIF(Vertices[Out-Degree], "&gt;= " &amp; H49) - COUNTIF(Vertices[Out-Degree], "&gt;=" &amp;#REF!)</f>
        <v>0</v>
      </c>
      <c r="J49" s="41">
        <f t="shared" si="13"/>
        <v>0</v>
      </c>
      <c r="K49" s="42">
        <f>COUNTIF(Vertices[Betweenness Centrality], "&gt;= " &amp; J49) - COUNTIF(Vertices[Betweenness Centrality], "&gt;=" &amp;#REF!)</f>
        <v>0</v>
      </c>
      <c r="L49" s="41">
        <f t="shared" si="14"/>
        <v>0</v>
      </c>
      <c r="M49" s="42">
        <f>COUNTIF(Vertices[Closeness Centrality], "&gt;= " &amp; L49) - COUNTIF(Vertices[Closeness Centrality], "&gt;=" &amp;#REF!)</f>
        <v>0</v>
      </c>
      <c r="N49" s="41">
        <f t="shared" si="15"/>
        <v>0</v>
      </c>
      <c r="O49" s="42">
        <f>COUNTIF(Vertices[Eigenvector Centrality], "&gt;= " &amp; N49) - COUNTIF(Vertices[Eigenvector Centrality], "&gt;=" &amp;#REF!)</f>
        <v>0</v>
      </c>
      <c r="P49" s="41">
        <f t="shared" si="16"/>
        <v>0</v>
      </c>
      <c r="Q49" s="42">
        <f>COUNTIF(Vertices[PageRank], "&gt;= " &amp; P49) - COUNTIF(Vertices[PageRank], "&gt;=" &amp;#REF!)</f>
        <v>0</v>
      </c>
      <c r="R49" s="41">
        <f t="shared" si="17"/>
        <v>0</v>
      </c>
      <c r="S49" s="46">
        <f>COUNTIF(Vertices[Clustering Coefficient], "&gt;= " &amp; R49) - COUNTIF(Vertices[Clustering Coefficient], "&gt;=" &amp;#REF!)</f>
        <v>0</v>
      </c>
      <c r="T49" s="41" t="e">
        <f t="shared" ca="1" si="18"/>
        <v>#REF!</v>
      </c>
      <c r="U49" s="42" t="e">
        <f ca="1">COUNTIF(INDIRECT(DynamicFilterSourceColumnRange), "&gt;= " &amp; T49) - COUNTIF(INDIRECT(DynamicFilterSourceColumnRange), "&gt;=" &amp;#REF!)</f>
        <v>#REF!</v>
      </c>
    </row>
    <row r="50" spans="1:21" x14ac:dyDescent="0.3">
      <c r="D50" s="34">
        <f>MAX(Vertices[Degree])</f>
        <v>0</v>
      </c>
      <c r="E50" s="3">
        <f>COUNTIF(Vertices[Degree], "&gt;= " &amp; D50) - COUNTIF(Vertices[Degree], "&gt;=" &amp;#REF!)</f>
        <v>0</v>
      </c>
      <c r="F50" s="43">
        <f>MAX(Vertices[In-Degree])</f>
        <v>0</v>
      </c>
      <c r="G50" s="44">
        <f>COUNTIF(Vertices[In-Degree], "&gt;= " &amp; F50) - COUNTIF(Vertices[In-Degree], "&gt;=" &amp;#REF!)</f>
        <v>0</v>
      </c>
      <c r="H50" s="43">
        <f>MAX(Vertices[Out-Degree])</f>
        <v>0</v>
      </c>
      <c r="I50" s="44">
        <f>COUNTIF(Vertices[Out-Degree], "&gt;= " &amp; H50) - COUNTIF(Vertices[Out-Degree], "&gt;=" &amp;#REF!)</f>
        <v>0</v>
      </c>
      <c r="J50" s="43">
        <f>MAX(Vertices[Betweenness Centrality])</f>
        <v>0</v>
      </c>
      <c r="K50" s="44">
        <f>COUNTIF(Vertices[Betweenness Centrality], "&gt;= " &amp; J50) - COUNTIF(Vertices[Betweenness Centrality], "&gt;=" &amp;#REF!)</f>
        <v>0</v>
      </c>
      <c r="L50" s="43">
        <f>MAX(Vertices[Closeness Centrality])</f>
        <v>0</v>
      </c>
      <c r="M50" s="44">
        <f>COUNTIF(Vertices[Closeness Centrality], "&gt;= " &amp; L50) - COUNTIF(Vertices[Closeness Centrality], "&gt;=" &amp;#REF!)</f>
        <v>0</v>
      </c>
      <c r="N50" s="43">
        <f>MAX(Vertices[Eigenvector Centrality])</f>
        <v>0</v>
      </c>
      <c r="O50" s="44">
        <f>COUNTIF(Vertices[Eigenvector Centrality], "&gt;= " &amp; N50) - COUNTIF(Vertices[Eigenvector Centrality], "&gt;=" &amp;#REF!)</f>
        <v>0</v>
      </c>
      <c r="P50" s="43">
        <f>MAX(Vertices[PageRank])</f>
        <v>0</v>
      </c>
      <c r="Q50" s="44">
        <f>COUNTIF(Vertices[PageRank], "&gt;= " &amp; P50) - COUNTIF(Vertices[PageRank], "&gt;=" &amp;#REF!)</f>
        <v>0</v>
      </c>
      <c r="R50" s="43">
        <f>MAX(Vertices[Clustering Coefficient])</f>
        <v>0</v>
      </c>
      <c r="S50" s="47">
        <f>COUNTIF(Vertices[Clustering Coefficient], "&gt;= " &amp; R50) - COUNTIF(Vertices[Clustering Coefficient], "&gt;=" &amp;#REF!)</f>
        <v>0</v>
      </c>
      <c r="T50" s="43" t="e">
        <f ca="1">MAX(INDIRECT(DynamicFilterSourceColumnRange))</f>
        <v>#REF!</v>
      </c>
      <c r="U50" s="44" t="e">
        <f ca="1">COUNTIF(INDIRECT(DynamicFilterSourceColumnRange), "&gt;= " &amp; T50) - COUNTIF(INDIRECT(DynamicFilterSourceColumnRange), "&gt;=" &amp;#REF!)</f>
        <v>#REF!</v>
      </c>
    </row>
    <row r="52" spans="1:21" x14ac:dyDescent="0.3">
      <c r="A52" t="s">
        <v>163</v>
      </c>
      <c r="B52" t="s">
        <v>17</v>
      </c>
    </row>
    <row r="53" spans="1:21" x14ac:dyDescent="0.3">
      <c r="A53" s="35"/>
      <c r="B53" s="35"/>
    </row>
    <row r="66" spans="1:2" x14ac:dyDescent="0.3">
      <c r="A66" s="35" t="s">
        <v>81</v>
      </c>
      <c r="B66" s="48" t="str">
        <f>IF(COUNT(Vertices[Degree])&gt;0, D2, NoMetricMessage)</f>
        <v>Not Available</v>
      </c>
    </row>
    <row r="67" spans="1:2" x14ac:dyDescent="0.3">
      <c r="A67" s="35" t="s">
        <v>82</v>
      </c>
      <c r="B67" s="48" t="str">
        <f>IF(COUNT(Vertices[Degree])&gt;0, D50, NoMetricMessage)</f>
        <v>Not Available</v>
      </c>
    </row>
    <row r="68" spans="1:2" x14ac:dyDescent="0.3">
      <c r="A68" s="35" t="s">
        <v>83</v>
      </c>
      <c r="B68" s="49" t="str">
        <f>IFERROR(AVERAGE(Vertices[Degree]),NoMetricMessage)</f>
        <v>Not Available</v>
      </c>
    </row>
    <row r="69" spans="1:2" x14ac:dyDescent="0.3">
      <c r="A69" s="35" t="s">
        <v>84</v>
      </c>
      <c r="B69" s="49" t="str">
        <f>IFERROR(MEDIAN(Vertices[Degree]),NoMetricMessage)</f>
        <v>Not Available</v>
      </c>
    </row>
    <row r="80" spans="1:2" x14ac:dyDescent="0.3">
      <c r="A80" s="35" t="s">
        <v>88</v>
      </c>
      <c r="B80" s="48" t="str">
        <f>IF(COUNT(Vertices[In-Degree])&gt;0, F2, NoMetricMessage)</f>
        <v>Not Available</v>
      </c>
    </row>
    <row r="81" spans="1:2" x14ac:dyDescent="0.3">
      <c r="A81" s="35" t="s">
        <v>89</v>
      </c>
      <c r="B81" s="48" t="str">
        <f>IF(COUNT(Vertices[In-Degree])&gt;0, F50, NoMetricMessage)</f>
        <v>Not Available</v>
      </c>
    </row>
    <row r="82" spans="1:2" x14ac:dyDescent="0.3">
      <c r="A82" s="35" t="s">
        <v>90</v>
      </c>
      <c r="B82" s="49" t="str">
        <f>IFERROR(AVERAGE(Vertices[In-Degree]),NoMetricMessage)</f>
        <v>Not Available</v>
      </c>
    </row>
    <row r="83" spans="1:2" x14ac:dyDescent="0.3">
      <c r="A83" s="35" t="s">
        <v>91</v>
      </c>
      <c r="B83" s="49" t="str">
        <f>IFERROR(MEDIAN(Vertices[In-Degree]),NoMetricMessage)</f>
        <v>Not Available</v>
      </c>
    </row>
    <row r="94" spans="1:2" x14ac:dyDescent="0.3">
      <c r="A94" s="35" t="s">
        <v>94</v>
      </c>
      <c r="B94" s="48" t="str">
        <f>IF(COUNT(Vertices[Out-Degree])&gt;0, H2, NoMetricMessage)</f>
        <v>Not Available</v>
      </c>
    </row>
    <row r="95" spans="1:2" x14ac:dyDescent="0.3">
      <c r="A95" s="35" t="s">
        <v>95</v>
      </c>
      <c r="B95" s="48" t="str">
        <f>IF(COUNT(Vertices[Out-Degree])&gt;0, H50, NoMetricMessage)</f>
        <v>Not Available</v>
      </c>
    </row>
    <row r="96" spans="1:2" x14ac:dyDescent="0.3">
      <c r="A96" s="35" t="s">
        <v>96</v>
      </c>
      <c r="B96" s="49" t="str">
        <f>IFERROR(AVERAGE(Vertices[Out-Degree]),NoMetricMessage)</f>
        <v>Not Available</v>
      </c>
    </row>
    <row r="97" spans="1:2" x14ac:dyDescent="0.3">
      <c r="A97" s="35" t="s">
        <v>97</v>
      </c>
      <c r="B97" s="49" t="str">
        <f>IFERROR(MEDIAN(Vertices[Out-Degree]),NoMetricMessage)</f>
        <v>Not Available</v>
      </c>
    </row>
    <row r="108" spans="1:2" x14ac:dyDescent="0.3">
      <c r="A108" s="35" t="s">
        <v>100</v>
      </c>
      <c r="B108" s="49" t="str">
        <f>IF(COUNT(Vertices[Betweenness Centrality])&gt;0, J2, NoMetricMessage)</f>
        <v>Not Available</v>
      </c>
    </row>
    <row r="109" spans="1:2" x14ac:dyDescent="0.3">
      <c r="A109" s="35" t="s">
        <v>101</v>
      </c>
      <c r="B109" s="49" t="str">
        <f>IF(COUNT(Vertices[Betweenness Centrality])&gt;0, J50, NoMetricMessage)</f>
        <v>Not Available</v>
      </c>
    </row>
    <row r="110" spans="1:2" x14ac:dyDescent="0.3">
      <c r="A110" s="35" t="s">
        <v>102</v>
      </c>
      <c r="B110" s="49" t="str">
        <f>IFERROR(AVERAGE(Vertices[Betweenness Centrality]),NoMetricMessage)</f>
        <v>Not Available</v>
      </c>
    </row>
    <row r="111" spans="1:2" x14ac:dyDescent="0.3">
      <c r="A111" s="35" t="s">
        <v>103</v>
      </c>
      <c r="B111" s="49" t="str">
        <f>IFERROR(MEDIAN(Vertices[Betweenness Centrality]),NoMetricMessage)</f>
        <v>Not Available</v>
      </c>
    </row>
    <row r="122" spans="1:2" x14ac:dyDescent="0.3">
      <c r="A122" s="35" t="s">
        <v>106</v>
      </c>
      <c r="B122" s="49" t="str">
        <f>IF(COUNT(Vertices[Closeness Centrality])&gt;0, L2, NoMetricMessage)</f>
        <v>Not Available</v>
      </c>
    </row>
    <row r="123" spans="1:2" x14ac:dyDescent="0.3">
      <c r="A123" s="35" t="s">
        <v>107</v>
      </c>
      <c r="B123" s="49" t="str">
        <f>IF(COUNT(Vertices[Closeness Centrality])&gt;0, L50, NoMetricMessage)</f>
        <v>Not Available</v>
      </c>
    </row>
    <row r="124" spans="1:2" x14ac:dyDescent="0.3">
      <c r="A124" s="35" t="s">
        <v>108</v>
      </c>
      <c r="B124" s="49" t="str">
        <f>IFERROR(AVERAGE(Vertices[Closeness Centrality]),NoMetricMessage)</f>
        <v>Not Available</v>
      </c>
    </row>
    <row r="125" spans="1:2" x14ac:dyDescent="0.3">
      <c r="A125" s="35" t="s">
        <v>109</v>
      </c>
      <c r="B125" s="49" t="str">
        <f>IFERROR(MEDIAN(Vertices[Closeness Centrality]),NoMetricMessage)</f>
        <v>Not Available</v>
      </c>
    </row>
    <row r="136" spans="1:2" x14ac:dyDescent="0.3">
      <c r="A136" s="35" t="s">
        <v>112</v>
      </c>
      <c r="B136" s="49" t="str">
        <f>IF(COUNT(Vertices[Eigenvector Centrality])&gt;0, N2, NoMetricMessage)</f>
        <v>Not Available</v>
      </c>
    </row>
    <row r="137" spans="1:2" x14ac:dyDescent="0.3">
      <c r="A137" s="35" t="s">
        <v>113</v>
      </c>
      <c r="B137" s="49" t="str">
        <f>IF(COUNT(Vertices[Eigenvector Centrality])&gt;0, N50, NoMetricMessage)</f>
        <v>Not Available</v>
      </c>
    </row>
    <row r="138" spans="1:2" x14ac:dyDescent="0.3">
      <c r="A138" s="35" t="s">
        <v>114</v>
      </c>
      <c r="B138" s="49" t="str">
        <f>IFERROR(AVERAGE(Vertices[Eigenvector Centrality]),NoMetricMessage)</f>
        <v>Not Available</v>
      </c>
    </row>
    <row r="139" spans="1:2" x14ac:dyDescent="0.3">
      <c r="A139" s="35" t="s">
        <v>115</v>
      </c>
      <c r="B139" s="49" t="str">
        <f>IFERROR(MEDIAN(Vertices[Eigenvector Centrality]),NoMetricMessage)</f>
        <v>Not Available</v>
      </c>
    </row>
    <row r="150" spans="1:2" x14ac:dyDescent="0.3">
      <c r="A150" s="35" t="s">
        <v>140</v>
      </c>
      <c r="B150" s="49" t="str">
        <f>IF(COUNT(Vertices[PageRank])&gt;0, P2, NoMetricMessage)</f>
        <v>Not Available</v>
      </c>
    </row>
    <row r="151" spans="1:2" x14ac:dyDescent="0.3">
      <c r="A151" s="35" t="s">
        <v>141</v>
      </c>
      <c r="B151" s="49" t="str">
        <f>IF(COUNT(Vertices[PageRank])&gt;0, P50, NoMetricMessage)</f>
        <v>Not Available</v>
      </c>
    </row>
    <row r="152" spans="1:2" x14ac:dyDescent="0.3">
      <c r="A152" s="35" t="s">
        <v>142</v>
      </c>
      <c r="B152" s="49" t="str">
        <f>IFERROR(AVERAGE(Vertices[PageRank]),NoMetricMessage)</f>
        <v>Not Available</v>
      </c>
    </row>
    <row r="153" spans="1:2" x14ac:dyDescent="0.3">
      <c r="A153" s="35" t="s">
        <v>143</v>
      </c>
      <c r="B153" s="49" t="str">
        <f>IFERROR(MEDIAN(Vertices[PageRank]),NoMetricMessage)</f>
        <v>Not Available</v>
      </c>
    </row>
    <row r="164" spans="1:2" x14ac:dyDescent="0.3">
      <c r="A164" s="35" t="s">
        <v>118</v>
      </c>
      <c r="B164" s="49" t="str">
        <f>IF(COUNT(Vertices[Clustering Coefficient])&gt;0, R2, NoMetricMessage)</f>
        <v>Not Available</v>
      </c>
    </row>
    <row r="165" spans="1:2" x14ac:dyDescent="0.3">
      <c r="A165" s="35" t="s">
        <v>119</v>
      </c>
      <c r="B165" s="49" t="str">
        <f>IF(COUNT(Vertices[Clustering Coefficient])&gt;0, R50, NoMetricMessage)</f>
        <v>Not Available</v>
      </c>
    </row>
    <row r="166" spans="1:2" x14ac:dyDescent="0.3">
      <c r="A166" s="35" t="s">
        <v>120</v>
      </c>
      <c r="B166" s="49" t="str">
        <f>IFERROR(AVERAGE(Vertices[Clustering Coefficient]),NoMetricMessage)</f>
        <v>Not Available</v>
      </c>
    </row>
    <row r="167" spans="1:2" x14ac:dyDescent="0.3">
      <c r="A167" s="35" t="s">
        <v>121</v>
      </c>
      <c r="B167"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
      <c r="A2" s="1" t="s">
        <v>51</v>
      </c>
      <c r="B2" s="1" t="s">
        <v>132</v>
      </c>
      <c r="C2" t="s">
        <v>54</v>
      </c>
      <c r="D2" t="s">
        <v>55</v>
      </c>
      <c r="E2" t="s">
        <v>55</v>
      </c>
      <c r="F2" s="1" t="s">
        <v>51</v>
      </c>
      <c r="G2" t="s">
        <v>65</v>
      </c>
      <c r="H2" t="s">
        <v>159</v>
      </c>
      <c r="J2" t="s">
        <v>19</v>
      </c>
      <c r="K2">
        <v>108</v>
      </c>
    </row>
    <row r="3" spans="1:18" x14ac:dyDescent="0.3">
      <c r="A3" s="1" t="s">
        <v>52</v>
      </c>
      <c r="B3" s="1" t="s">
        <v>133</v>
      </c>
      <c r="C3" t="s">
        <v>52</v>
      </c>
      <c r="D3" t="s">
        <v>56</v>
      </c>
      <c r="E3" t="s">
        <v>56</v>
      </c>
      <c r="F3" s="1" t="s">
        <v>52</v>
      </c>
      <c r="G3" t="s">
        <v>66</v>
      </c>
      <c r="H3" t="s">
        <v>68</v>
      </c>
      <c r="J3" t="s">
        <v>30</v>
      </c>
      <c r="K3" t="s">
        <v>1713</v>
      </c>
    </row>
    <row r="4" spans="1:18" x14ac:dyDescent="0.3">
      <c r="A4" s="1" t="s">
        <v>53</v>
      </c>
      <c r="B4" s="1" t="s">
        <v>134</v>
      </c>
      <c r="C4" t="s">
        <v>53</v>
      </c>
      <c r="D4" t="s">
        <v>57</v>
      </c>
      <c r="E4" t="s">
        <v>57</v>
      </c>
      <c r="F4" s="1" t="s">
        <v>53</v>
      </c>
      <c r="G4">
        <v>0</v>
      </c>
      <c r="H4" t="s">
        <v>69</v>
      </c>
      <c r="J4" s="12" t="s">
        <v>78</v>
      </c>
      <c r="K4" s="12"/>
    </row>
    <row r="5" spans="1:18" ht="409.6" x14ac:dyDescent="0.3">
      <c r="A5">
        <v>1</v>
      </c>
      <c r="B5" s="1" t="s">
        <v>135</v>
      </c>
      <c r="C5" t="s">
        <v>51</v>
      </c>
      <c r="D5" t="s">
        <v>58</v>
      </c>
      <c r="E5" t="s">
        <v>58</v>
      </c>
      <c r="F5">
        <v>1</v>
      </c>
      <c r="G5">
        <v>1</v>
      </c>
      <c r="H5" t="s">
        <v>70</v>
      </c>
      <c r="J5" t="s">
        <v>172</v>
      </c>
      <c r="K5" s="13" t="s">
        <v>1720</v>
      </c>
    </row>
    <row r="6" spans="1:18" x14ac:dyDescent="0.3">
      <c r="A6">
        <v>0</v>
      </c>
      <c r="B6" s="1" t="s">
        <v>136</v>
      </c>
      <c r="C6">
        <v>1</v>
      </c>
      <c r="D6" t="s">
        <v>59</v>
      </c>
      <c r="E6" t="s">
        <v>59</v>
      </c>
      <c r="F6">
        <v>0</v>
      </c>
      <c r="H6" t="s">
        <v>71</v>
      </c>
      <c r="J6" t="s">
        <v>173</v>
      </c>
      <c r="K6">
        <v>1</v>
      </c>
      <c r="R6" t="s">
        <v>129</v>
      </c>
    </row>
    <row r="7" spans="1:18" x14ac:dyDescent="0.3">
      <c r="A7">
        <v>2</v>
      </c>
      <c r="B7">
        <v>1</v>
      </c>
      <c r="C7">
        <v>0</v>
      </c>
      <c r="D7" t="s">
        <v>60</v>
      </c>
      <c r="E7" t="s">
        <v>60</v>
      </c>
      <c r="F7">
        <v>2</v>
      </c>
      <c r="H7" t="s">
        <v>72</v>
      </c>
      <c r="J7" t="s">
        <v>174</v>
      </c>
      <c r="K7" t="s">
        <v>175</v>
      </c>
    </row>
    <row r="8" spans="1:18" x14ac:dyDescent="0.3">
      <c r="A8"/>
      <c r="B8">
        <v>2</v>
      </c>
      <c r="C8">
        <v>2</v>
      </c>
      <c r="D8" t="s">
        <v>61</v>
      </c>
      <c r="E8" t="s">
        <v>61</v>
      </c>
      <c r="H8" t="s">
        <v>73</v>
      </c>
      <c r="J8" t="s">
        <v>176</v>
      </c>
      <c r="K8" t="s">
        <v>4258</v>
      </c>
    </row>
    <row r="9" spans="1:18" x14ac:dyDescent="0.3">
      <c r="A9"/>
      <c r="B9">
        <v>3</v>
      </c>
      <c r="C9">
        <v>4</v>
      </c>
      <c r="D9" t="s">
        <v>62</v>
      </c>
      <c r="E9" t="s">
        <v>62</v>
      </c>
      <c r="H9" t="s">
        <v>74</v>
      </c>
    </row>
    <row r="10" spans="1:18" x14ac:dyDescent="0.3">
      <c r="A10"/>
      <c r="B10">
        <v>4</v>
      </c>
      <c r="D10" t="s">
        <v>63</v>
      </c>
      <c r="E10" t="s">
        <v>63</v>
      </c>
      <c r="H10" t="s">
        <v>75</v>
      </c>
    </row>
    <row r="11" spans="1:18" x14ac:dyDescent="0.3">
      <c r="A11"/>
      <c r="B11">
        <v>5</v>
      </c>
      <c r="D11" t="s">
        <v>46</v>
      </c>
      <c r="E11">
        <v>1</v>
      </c>
      <c r="H11" t="s">
        <v>76</v>
      </c>
    </row>
    <row r="12" spans="1:18" x14ac:dyDescent="0.3">
      <c r="A12"/>
      <c r="B12"/>
      <c r="D12" t="s">
        <v>64</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8CBD9697-9250-461E-AB75-54E883C009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Jones</dc:creator>
  <cp:lastModifiedBy>Marc Jones</cp:lastModifiedBy>
  <dcterms:created xsi:type="dcterms:W3CDTF">2008-01-30T00:41:58Z</dcterms:created>
  <dcterms:modified xsi:type="dcterms:W3CDTF">2020-02-02T17:11:35Z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