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xr:revisionPtr revIDLastSave="0" documentId="13_ncr:1_{BB9E0519-B770-4B0E-B07A-214A039BE9BD}" xr6:coauthVersionLast="47" xr6:coauthVersionMax="47" xr10:uidLastSave="{00000000-0000-0000-0000-000000000000}"/>
  <bookViews>
    <workbookView xWindow="11505" yWindow="210" windowWidth="17295" windowHeight="15270" activeTab="1" xr2:uid="{FA589D5C-BC37-44B3-8463-DF43A5FC1B06}"/>
  </bookViews>
  <sheets>
    <sheet name="Finaciamentos" sheetId="1" r:id="rId1"/>
    <sheet name="Salarios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F4" i="2" s="1"/>
  <c r="H4" i="2" s="1"/>
  <c r="D5" i="2"/>
  <c r="D6" i="2"/>
  <c r="D7" i="2"/>
  <c r="D8" i="2"/>
  <c r="D9" i="2"/>
  <c r="F9" i="2" s="1"/>
  <c r="D10" i="2"/>
  <c r="F10" i="2" s="1"/>
  <c r="D3" i="2"/>
  <c r="G4" i="2"/>
  <c r="G5" i="2"/>
  <c r="G6" i="2"/>
  <c r="G7" i="2"/>
  <c r="G8" i="2"/>
  <c r="G9" i="2"/>
  <c r="G10" i="2"/>
  <c r="G3" i="2"/>
  <c r="F5" i="2"/>
  <c r="H5" i="2" s="1"/>
  <c r="F6" i="2"/>
  <c r="F7" i="2"/>
  <c r="F8" i="2"/>
  <c r="H8" i="2" s="1"/>
  <c r="F3" i="2"/>
  <c r="G4" i="1"/>
  <c r="H4" i="1" s="1"/>
  <c r="G5" i="1"/>
  <c r="G6" i="1"/>
  <c r="G7" i="1"/>
  <c r="G3" i="1"/>
  <c r="H7" i="1"/>
  <c r="C11" i="1"/>
  <c r="H5" i="1"/>
  <c r="C3" i="1"/>
  <c r="C6" i="1"/>
  <c r="C7" i="1"/>
  <c r="C5" i="1"/>
  <c r="C4" i="1"/>
  <c r="H3" i="2" l="1"/>
  <c r="H10" i="2"/>
  <c r="H9" i="2"/>
  <c r="H7" i="2"/>
  <c r="H6" i="2"/>
  <c r="H3" i="1"/>
  <c r="H6" i="1"/>
</calcChain>
</file>

<file path=xl/sharedStrings.xml><?xml version="1.0" encoding="utf-8"?>
<sst xmlns="http://schemas.openxmlformats.org/spreadsheetml/2006/main" count="41" uniqueCount="40">
  <si>
    <t>Financiamentos</t>
  </si>
  <si>
    <t>Cliente</t>
  </si>
  <si>
    <t>Alfredo sobrinho</t>
  </si>
  <si>
    <t>João Maria da Silva</t>
  </si>
  <si>
    <t>Maria José Oliveira</t>
  </si>
  <si>
    <t>Mauricio Ribeiro</t>
  </si>
  <si>
    <t>Renda</t>
  </si>
  <si>
    <t>Valor Parcela</t>
  </si>
  <si>
    <t>Produto</t>
  </si>
  <si>
    <t>Automovel</t>
  </si>
  <si>
    <t>Celular</t>
  </si>
  <si>
    <t>Motocicleta</t>
  </si>
  <si>
    <t>Terreno</t>
  </si>
  <si>
    <t>Apartamento</t>
  </si>
  <si>
    <t>Preço</t>
  </si>
  <si>
    <t>N.Parcelas</t>
  </si>
  <si>
    <t>Aprovaçao</t>
  </si>
  <si>
    <t>Comprometimento</t>
  </si>
  <si>
    <t>Juros</t>
  </si>
  <si>
    <t>ao ano</t>
  </si>
  <si>
    <t>Parcela R$</t>
  </si>
  <si>
    <t>Ivone Souza</t>
  </si>
  <si>
    <t>ao mês</t>
  </si>
  <si>
    <t>Araras Informatica- Hardware e Software
Rua São Francisco de Assis,123-Resende-RJ</t>
  </si>
  <si>
    <t>N°</t>
  </si>
  <si>
    <t>Nome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</si>
  <si>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</si>
  <si>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</si>
  <si>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</si>
  <si>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</si>
  <si>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</si>
  <si>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</si>
  <si>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</si>
  <si>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</si>
  <si>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Salario Bruto</t>
  </si>
  <si>
    <t>INSS</t>
  </si>
  <si>
    <t>Gratificão</t>
  </si>
  <si>
    <t>INSS R$</t>
  </si>
  <si>
    <t>Gratificacão R$</t>
  </si>
  <si>
    <t>Salario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</si>
</sst>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6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9" fontId="0" fillId="0" borderId="1" xfId="0" applyNumberFormat="1" applyBorder="1"/>
    <xf numFmtId="10" fontId="2" fillId="0" borderId="1" xfId="0" applyNumberFormat="1" applyFont="1" applyBorder="1"/>
    <xf numFmtId="0" fontId="2" fillId="0" borderId="1" xfId="0" applyFon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9" fontId="0" fillId="0" borderId="0" xfId="1" applyFont="1"/>
    <xf numFmtId="164" fontId="0" fillId="0" borderId="0" xfId="0" applyNumberFormat="1"/>
    <xf numFmtId="10" fontId="0" fillId="0" borderId="1" xfId="1" applyNumberFormat="1" applyFon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0" fontId="0" fillId="0" borderId="1" xfId="0" applyNumberFormat="1" applyBorder="1"/>
    <xf numFmtId="166" fontId="0" fillId="0" borderId="1" xfId="0" applyNumberFormat="1" applyBorder="1"/>
    <xf numFmtId="9" fontId="0" fillId="0" borderId="0" xfId="0" applyNumberFormat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166" fontId="0" fillId="0" borderId="11" xfId="0" applyNumberFormat="1" applyBorder="1"/>
    <xf numFmtId="164" fontId="0" fillId="0" borderId="12" xfId="0" applyNumberFormat="1" applyBorder="1"/>
    <xf numFmtId="0" fontId="0" fillId="0" borderId="8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E3B6-2A7A-4860-BDC7-9F1B9835D714}">
  <dimension ref="A1:H13"/>
  <sheetViews>
    <sheetView zoomScale="145" zoomScaleNormal="145" workbookViewId="0">
      <selection activeCell="G7" sqref="G7"/>
    </sheetView>
  </sheetViews>
  <sheetFormatPr defaultRowHeight="15" x14ac:dyDescent="0.25"/>
  <cols>
    <col min="1" max="1" width="17.42578125" customWidth="1"/>
    <col min="2" max="2" width="10.85546875" bestFit="1" customWidth="1"/>
    <col min="3" max="3" width="11.42578125" customWidth="1"/>
    <col min="4" max="4" width="10.7109375" customWidth="1"/>
    <col min="5" max="5" width="13" bestFit="1" customWidth="1"/>
    <col min="6" max="6" width="10.42578125" customWidth="1"/>
    <col min="7" max="7" width="14.5703125" bestFit="1" customWidth="1"/>
    <col min="8" max="8" width="9.42578125" bestFit="1" customWidth="1"/>
  </cols>
  <sheetData>
    <row r="1" spans="1:8" x14ac:dyDescent="0.25">
      <c r="A1" s="10" t="s">
        <v>0</v>
      </c>
      <c r="B1" s="11"/>
      <c r="C1" s="11"/>
      <c r="D1" s="11"/>
      <c r="E1" s="11"/>
      <c r="F1" s="11"/>
      <c r="G1" s="11"/>
      <c r="H1" s="12"/>
    </row>
    <row r="2" spans="1:8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14</v>
      </c>
      <c r="F2" s="1" t="s">
        <v>15</v>
      </c>
      <c r="G2" s="1" t="s">
        <v>20</v>
      </c>
      <c r="H2" s="1" t="s">
        <v>16</v>
      </c>
    </row>
    <row r="3" spans="1:8" ht="15" customHeight="1" x14ac:dyDescent="0.25">
      <c r="A3" s="1" t="s">
        <v>2</v>
      </c>
      <c r="B3" s="6">
        <v>3500</v>
      </c>
      <c r="C3" s="5">
        <f>B3*$A$10</f>
        <v>1050</v>
      </c>
      <c r="D3" s="1" t="s">
        <v>9</v>
      </c>
      <c r="E3" s="6">
        <v>30000</v>
      </c>
      <c r="F3" s="1">
        <v>60</v>
      </c>
      <c r="G3" s="5">
        <f>(E3*(1+$C$11)^F3)/F3</f>
        <v>966.3028061112135</v>
      </c>
      <c r="H3" s="1" t="str">
        <f>IF(C3&gt;G3,"Aprovado","Reprovado")</f>
        <v>Aprovado</v>
      </c>
    </row>
    <row r="4" spans="1:8" x14ac:dyDescent="0.25">
      <c r="A4" s="1" t="s">
        <v>3</v>
      </c>
      <c r="B4" s="6">
        <v>2600</v>
      </c>
      <c r="C4" s="5">
        <f>B4*A10</f>
        <v>780</v>
      </c>
      <c r="D4" s="1" t="s">
        <v>10</v>
      </c>
      <c r="E4" s="6">
        <v>2600</v>
      </c>
      <c r="F4" s="1">
        <v>24</v>
      </c>
      <c r="G4" s="5">
        <f t="shared" ref="G4:G7" si="0">(E4*(1+$C$11)^F4)/F4</f>
        <v>141.00009355424621</v>
      </c>
      <c r="H4" s="1" t="str">
        <f t="shared" ref="H4:H7" si="1">IF(C4&gt;G4,"Aprovado","Reprovado")</f>
        <v>Aprovado</v>
      </c>
    </row>
    <row r="5" spans="1:8" x14ac:dyDescent="0.25">
      <c r="A5" s="1" t="s">
        <v>4</v>
      </c>
      <c r="B5" s="6">
        <v>5000</v>
      </c>
      <c r="C5" s="5">
        <f>B5*A10</f>
        <v>1500</v>
      </c>
      <c r="D5" s="1" t="s">
        <v>11</v>
      </c>
      <c r="E5" s="6">
        <v>8000</v>
      </c>
      <c r="F5" s="1">
        <v>48</v>
      </c>
      <c r="G5" s="5">
        <f t="shared" si="0"/>
        <v>282.33410247062039</v>
      </c>
      <c r="H5" s="1" t="str">
        <f t="shared" si="1"/>
        <v>Aprovado</v>
      </c>
    </row>
    <row r="6" spans="1:8" x14ac:dyDescent="0.25">
      <c r="A6" s="1" t="s">
        <v>21</v>
      </c>
      <c r="B6" s="6">
        <v>1500</v>
      </c>
      <c r="C6" s="5">
        <f>B6*A10</f>
        <v>450</v>
      </c>
      <c r="D6" s="1" t="s">
        <v>12</v>
      </c>
      <c r="E6" s="6">
        <v>100000</v>
      </c>
      <c r="F6" s="1">
        <v>300</v>
      </c>
      <c r="G6" s="5">
        <f t="shared" si="0"/>
        <v>8986.5899813053074</v>
      </c>
      <c r="H6" s="1" t="str">
        <f t="shared" si="1"/>
        <v>Reprovado</v>
      </c>
    </row>
    <row r="7" spans="1:8" x14ac:dyDescent="0.25">
      <c r="A7" s="1" t="s">
        <v>5</v>
      </c>
      <c r="B7" s="6">
        <v>1800</v>
      </c>
      <c r="C7" s="5">
        <f>B7*A10</f>
        <v>540</v>
      </c>
      <c r="D7" s="1" t="s">
        <v>13</v>
      </c>
      <c r="E7" s="6">
        <v>180000</v>
      </c>
      <c r="F7" s="1">
        <v>420</v>
      </c>
      <c r="G7" s="5">
        <f t="shared" si="0"/>
        <v>43154.478165101136</v>
      </c>
      <c r="H7" s="1" t="str">
        <f t="shared" si="1"/>
        <v>Reprovado</v>
      </c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 t="s">
        <v>17</v>
      </c>
      <c r="B9" s="1"/>
      <c r="C9" s="1" t="s">
        <v>18</v>
      </c>
      <c r="D9" s="1"/>
      <c r="E9" s="1"/>
      <c r="F9" s="1"/>
      <c r="G9" s="1"/>
      <c r="H9" s="1"/>
    </row>
    <row r="10" spans="1:8" x14ac:dyDescent="0.25">
      <c r="A10" s="2">
        <v>0.3</v>
      </c>
      <c r="B10" s="1" t="s">
        <v>6</v>
      </c>
      <c r="C10" s="3">
        <v>0.13250000000000001</v>
      </c>
      <c r="D10" s="4" t="s">
        <v>19</v>
      </c>
      <c r="E10" s="1"/>
      <c r="F10" s="1"/>
      <c r="G10" s="1"/>
      <c r="H10" s="1"/>
    </row>
    <row r="11" spans="1:8" x14ac:dyDescent="0.25">
      <c r="C11" s="9">
        <f>C10/12</f>
        <v>1.1041666666666667E-2</v>
      </c>
      <c r="D11" s="1" t="s">
        <v>22</v>
      </c>
    </row>
    <row r="12" spans="1:8" x14ac:dyDescent="0.25">
      <c r="C12" s="7"/>
    </row>
    <row r="13" spans="1:8" x14ac:dyDescent="0.25">
      <c r="H13" s="8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42EF-432B-4AD4-A271-53E78BECFBE9}">
  <dimension ref="A1:H11"/>
  <sheetViews>
    <sheetView tabSelected="1" zoomScale="145" zoomScaleNormal="145" workbookViewId="0">
      <selection activeCell="H19" sqref="H19"/>
    </sheetView>
  </sheetViews>
  <sheetFormatPr defaultRowHeight="15" x14ac:dyDescent="0.25"/>
  <cols>
    <col min="3" max="3" width="12.42578125" bestFit="1" customWidth="1"/>
    <col min="4" max="4" width="9.5703125" bestFit="1" customWidth="1"/>
    <col min="5" max="5" width="9.7109375" bestFit="1" customWidth="1"/>
    <col min="6" max="6" width="9.5703125" bestFit="1" customWidth="1"/>
    <col min="7" max="7" width="14.5703125" bestFit="1" customWidth="1"/>
    <col min="8" max="8" width="14.140625" bestFit="1" customWidth="1"/>
  </cols>
  <sheetData>
    <row r="1" spans="1:8" ht="33.75" customHeight="1" x14ac:dyDescent="0.25">
      <c r="A1" s="16" t="s">
        <v>23</v>
      </c>
      <c r="B1" s="17"/>
      <c r="C1" s="17"/>
      <c r="D1" s="17"/>
      <c r="E1" s="17"/>
      <c r="F1" s="17"/>
      <c r="G1" s="17"/>
      <c r="H1" s="18"/>
    </row>
    <row r="2" spans="1:8" x14ac:dyDescent="0.25">
      <c r="A2" s="27" t="s">
        <v>24</v>
      </c>
      <c r="B2" s="1" t="s">
        <v>25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20" t="s">
        <v>39</v>
      </c>
    </row>
    <row r="3" spans="1:8" x14ac:dyDescent="0.25">
      <c r="A3" s="19">
        <v>1</v>
      </c>
      <c r="B3" s="1" t="s">
        <v>26</v>
      </c>
      <c r="C3" s="5">
        <v>1640</v>
      </c>
      <c r="D3" s="13">
        <f>IF(C3&lt;1518,7.5%,IF(C3&lt;2793.88,9%,IF(C3&lt;4190.84,12%,14%)))</f>
        <v>0.09</v>
      </c>
      <c r="E3" s="14">
        <v>0.09</v>
      </c>
      <c r="F3" s="5">
        <f>C3*D3</f>
        <v>147.6</v>
      </c>
      <c r="G3" s="5">
        <f>C3*E3</f>
        <v>147.6</v>
      </c>
      <c r="H3" s="21">
        <f>C3+G3-F3</f>
        <v>1640</v>
      </c>
    </row>
    <row r="4" spans="1:8" x14ac:dyDescent="0.25">
      <c r="A4" s="19">
        <v>2</v>
      </c>
      <c r="B4" s="1" t="s">
        <v>27</v>
      </c>
      <c r="C4" s="5">
        <v>2200</v>
      </c>
      <c r="D4" s="13">
        <f t="shared" ref="D4:D10" si="0">IF(C4&lt;1518,7.5%,IF(C4&lt;2793.88,9%,IF(C4&lt;4190.84,12%,14%)))</f>
        <v>0.09</v>
      </c>
      <c r="E4" s="14">
        <v>0.08</v>
      </c>
      <c r="F4" s="5">
        <f t="shared" ref="F4:F10" si="1">C4*D4</f>
        <v>198</v>
      </c>
      <c r="G4" s="5">
        <f t="shared" ref="G4:G10" si="2">C4*E4</f>
        <v>176</v>
      </c>
      <c r="H4" s="21">
        <f t="shared" ref="H4:H10" si="3">C4+G4-F4</f>
        <v>2178</v>
      </c>
    </row>
    <row r="5" spans="1:8" x14ac:dyDescent="0.25">
      <c r="A5" s="19">
        <v>3</v>
      </c>
      <c r="B5" s="1" t="s">
        <v>28</v>
      </c>
      <c r="C5" s="5">
        <v>3200</v>
      </c>
      <c r="D5" s="13">
        <f t="shared" si="0"/>
        <v>0.12</v>
      </c>
      <c r="E5" s="14">
        <v>0.06</v>
      </c>
      <c r="F5" s="5">
        <f t="shared" si="1"/>
        <v>384</v>
      </c>
      <c r="G5" s="5">
        <f t="shared" si="2"/>
        <v>192</v>
      </c>
      <c r="H5" s="21">
        <f t="shared" si="3"/>
        <v>3008</v>
      </c>
    </row>
    <row r="6" spans="1:8" x14ac:dyDescent="0.25">
      <c r="A6" s="19">
        <v>4</v>
      </c>
      <c r="B6" s="1" t="s">
        <v>29</v>
      </c>
      <c r="C6" s="5">
        <v>2800</v>
      </c>
      <c r="D6" s="13">
        <f t="shared" si="0"/>
        <v>0.12</v>
      </c>
      <c r="E6" s="14">
        <v>0.06</v>
      </c>
      <c r="F6" s="5">
        <f t="shared" si="1"/>
        <v>336</v>
      </c>
      <c r="G6" s="5">
        <f t="shared" si="2"/>
        <v>168</v>
      </c>
      <c r="H6" s="21">
        <f t="shared" si="3"/>
        <v>2632</v>
      </c>
    </row>
    <row r="7" spans="1:8" x14ac:dyDescent="0.25">
      <c r="A7" s="19">
        <v>5</v>
      </c>
      <c r="B7" s="1" t="s">
        <v>30</v>
      </c>
      <c r="C7" s="5">
        <v>1750</v>
      </c>
      <c r="D7" s="13">
        <f t="shared" si="0"/>
        <v>0.09</v>
      </c>
      <c r="E7" s="14">
        <v>7.0000000000000007E-2</v>
      </c>
      <c r="F7" s="5">
        <f t="shared" si="1"/>
        <v>157.5</v>
      </c>
      <c r="G7" s="5">
        <f t="shared" si="2"/>
        <v>122.50000000000001</v>
      </c>
      <c r="H7" s="21">
        <f t="shared" si="3"/>
        <v>1715</v>
      </c>
    </row>
    <row r="8" spans="1:8" x14ac:dyDescent="0.25">
      <c r="A8" s="19">
        <v>6</v>
      </c>
      <c r="B8" s="1" t="s">
        <v>31</v>
      </c>
      <c r="C8" s="5">
        <v>2200</v>
      </c>
      <c r="D8" s="13">
        <f t="shared" si="0"/>
        <v>0.09</v>
      </c>
      <c r="E8" s="14">
        <v>0.05</v>
      </c>
      <c r="F8" s="5">
        <f t="shared" si="1"/>
        <v>198</v>
      </c>
      <c r="G8" s="5">
        <f t="shared" si="2"/>
        <v>110</v>
      </c>
      <c r="H8" s="21">
        <f t="shared" si="3"/>
        <v>2112</v>
      </c>
    </row>
    <row r="9" spans="1:8" x14ac:dyDescent="0.25">
      <c r="A9" s="19">
        <v>7</v>
      </c>
      <c r="B9" s="1" t="s">
        <v>32</v>
      </c>
      <c r="C9" s="5">
        <v>1530</v>
      </c>
      <c r="D9" s="13">
        <f t="shared" si="0"/>
        <v>0.09</v>
      </c>
      <c r="E9" s="14">
        <v>0.05</v>
      </c>
      <c r="F9" s="5">
        <f t="shared" si="1"/>
        <v>137.69999999999999</v>
      </c>
      <c r="G9" s="5">
        <f t="shared" si="2"/>
        <v>76.5</v>
      </c>
      <c r="H9" s="21">
        <f t="shared" si="3"/>
        <v>1468.8</v>
      </c>
    </row>
    <row r="10" spans="1:8" ht="15.75" thickBot="1" x14ac:dyDescent="0.3">
      <c r="A10" s="22">
        <v>8</v>
      </c>
      <c r="B10" s="23" t="s">
        <v>33</v>
      </c>
      <c r="C10" s="24">
        <v>800</v>
      </c>
      <c r="D10" s="13">
        <f t="shared" si="0"/>
        <v>7.4999999999999997E-2</v>
      </c>
      <c r="E10" s="25">
        <v>0.04</v>
      </c>
      <c r="F10" s="24">
        <f t="shared" si="1"/>
        <v>60</v>
      </c>
      <c r="G10" s="24">
        <f t="shared" si="2"/>
        <v>32</v>
      </c>
      <c r="H10" s="26">
        <f t="shared" si="3"/>
        <v>772</v>
      </c>
    </row>
    <row r="11" spans="1:8" x14ac:dyDescent="0.25">
      <c r="D11" s="15"/>
    </row>
  </sheetData>
  <mergeCells count="1">
    <mergeCell ref="A1:H1"/>
  </mergeCells>
  <conditionalFormatting sqref="D3:D10">
    <cfRule type="colorScale" priority="1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{2554B641-9E5D-47E8-A9F9-6F25E630B96C}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54B641-9E5D-47E8-A9F9-6F25E630B9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Finaciamentos</vt:lpstr>
      <vt:lpstr>Salarios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DAIANE NATÁLIA DA SILVA</dc:creator>
  <cp:lastModifiedBy>DAIANE NATÁLIA DA SILVA</cp:lastModifiedBy>
  <dcterms:created xsi:type="dcterms:W3CDTF">2025-03-15T11:55:52Z</dcterms:created>
  <dcterms:modified xsi:type="dcterms:W3CDTF">2025-03-15T15:10:29Z</dcterms:modified>
</cp:coreProperties>
</file>