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/Documents/Предметы/Лабы прога/"/>
    </mc:Choice>
  </mc:AlternateContent>
  <xr:revisionPtr revIDLastSave="0" documentId="13_ncr:1_{889A4410-955C-F148-825C-1408E107413C}" xr6:coauthVersionLast="36" xr6:coauthVersionMax="36" xr10:uidLastSave="{00000000-0000-0000-0000-000000000000}"/>
  <workbookProtection workbookAlgorithmName="SHA-512" workbookHashValue="4H0/v2ZDdFWQ5fDp8jfndkpZDhebSo8BS62aXieDcHdlqaB4iPDOSR+8uDspqDbPaZkM28svaJCNH4ftldN5Yg==" workbookSaltValue="uvwhzFAvqhbXTN0VR6kQeg==" workbookSpinCount="100000" lockStructure="1"/>
  <bookViews>
    <workbookView xWindow="0" yWindow="460" windowWidth="28800" windowHeight="16260" xr2:uid="{B11C9722-00E5-AE4E-9139-70D5FDDBCEAA}"/>
  </bookViews>
  <sheets>
    <sheet name="Лист1" sheetId="1" r:id="rId1"/>
  </sheets>
  <definedNames>
    <definedName name="Курс_доллара">Лист1!$G$3</definedName>
    <definedName name="Курсдоллара">Лист1!$G$5</definedName>
    <definedName name="Стоимость_метра">Лист1!$C$3</definedName>
    <definedName name="Стоимостьметра">Лист1!$C$5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1" l="1"/>
  <c r="G9" i="1" l="1"/>
  <c r="F10" i="1"/>
  <c r="G10" i="1" s="1"/>
  <c r="F11" i="1"/>
  <c r="G11" i="1" s="1"/>
  <c r="F12" i="1"/>
  <c r="G12" i="1" s="1"/>
  <c r="F8" i="1"/>
  <c r="G8" i="1" s="1"/>
  <c r="F13" i="1" l="1"/>
  <c r="G13" i="1"/>
</calcChain>
</file>

<file path=xl/sharedStrings.xml><?xml version="1.0" encoding="utf-8"?>
<sst xmlns="http://schemas.openxmlformats.org/spreadsheetml/2006/main" count="19" uniqueCount="16">
  <si>
    <t>Расчет стоимости аренды</t>
  </si>
  <si>
    <t>Стоимость аренды</t>
  </si>
  <si>
    <t>у.е за м.кв</t>
  </si>
  <si>
    <t>Курс USD</t>
  </si>
  <si>
    <t>№ п/п</t>
  </si>
  <si>
    <t>Помещение</t>
  </si>
  <si>
    <t>Длина</t>
  </si>
  <si>
    <t>Ширина</t>
  </si>
  <si>
    <t>Площадь</t>
  </si>
  <si>
    <t>Стоимость</t>
  </si>
  <si>
    <t>Спор клуб</t>
  </si>
  <si>
    <t>Автомойка</t>
  </si>
  <si>
    <t>Лаундж бар</t>
  </si>
  <si>
    <t>Комната для офиса</t>
  </si>
  <si>
    <t>Библиотека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</si>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</sst>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\ &quot;₴&quot;_-;\-* #,##0\ &quot;₴&quot;_-;_-* &quot;-&quot;??\ &quot;₴&quot;_-;_-@_-"/>
  </numFmts>
  <fonts count="4">
    <font>
      <sz val="12"/>
      <color theme="1"/>
      <name val="Calibri"/>
      <family val="2"/>
      <charset val="204"/>
      <scheme val="minor"/>
    </font>
    <font>
      <sz val="20"/>
      <color theme="1"/>
      <name val="Times Roman"/>
      <charset val="204"/>
    </font>
    <font>
      <sz val="12"/>
      <color theme="1"/>
      <name val="Times Roman"/>
      <charset val="204"/>
    </font>
    <font>
      <b/>
      <sz val="12"/>
      <color theme="1"/>
      <name val="Times Roman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3" fillId="2" borderId="6" xfId="0" applyFont="1" applyFill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164" fontId="2" fillId="0" borderId="7" xfId="0" applyNumberFormat="1" applyFont="1" applyBorder="1"/>
    <xf numFmtId="0" fontId="2" fillId="0" borderId="8" xfId="0" applyFont="1" applyBorder="1"/>
    <xf numFmtId="0" fontId="3" fillId="0" borderId="9" xfId="0" applyFont="1" applyBorder="1"/>
    <xf numFmtId="0" fontId="2" fillId="0" borderId="9" xfId="0" applyFont="1" applyBorder="1"/>
    <xf numFmtId="164" fontId="3" fillId="0" borderId="10" xfId="0" applyNumberFormat="1" applyFont="1" applyBorder="1"/>
    <xf numFmtId="0" fontId="2" fillId="2" borderId="1" xfId="0" applyFont="1" applyFill="1" applyBorder="1"/>
    <xf numFmtId="164" fontId="2" fillId="0" borderId="15" xfId="0" applyNumberFormat="1" applyFont="1" applyBorder="1"/>
    <xf numFmtId="164" fontId="2" fillId="0" borderId="3" xfId="0" applyNumberFormat="1" applyFont="1" applyBorder="1"/>
    <xf numFmtId="164" fontId="2" fillId="0" borderId="16" xfId="0" applyNumberFormat="1" applyFont="1" applyBorder="1"/>
    <xf numFmtId="0" fontId="2" fillId="0" borderId="11" xfId="0" applyFont="1" applyBorder="1" applyProtection="1"/>
    <xf numFmtId="0" fontId="2" fillId="0" borderId="17" xfId="0" applyFont="1" applyBorder="1" applyProtection="1"/>
    <xf numFmtId="0" fontId="2" fillId="0" borderId="12" xfId="0" applyFont="1" applyBorder="1" applyProtection="1"/>
    <xf numFmtId="0" fontId="2" fillId="0" borderId="18" xfId="0" applyFont="1" applyBorder="1" applyProtection="1"/>
    <xf numFmtId="0" fontId="2" fillId="0" borderId="13" xfId="0" applyFont="1" applyBorder="1" applyProtection="1"/>
    <xf numFmtId="0" fontId="2" fillId="0" borderId="19" xfId="0" applyFont="1" applyBorder="1" applyProtection="1"/>
    <xf numFmtId="0" fontId="2" fillId="0" borderId="6" xfId="0" applyFont="1" applyBorder="1" applyProtection="1"/>
    <xf numFmtId="0" fontId="2" fillId="0" borderId="14" xfId="0" applyFont="1" applyBorder="1" applyProtection="1"/>
    <xf numFmtId="0" fontId="2" fillId="0" borderId="9" xfId="0" applyFont="1" applyBorder="1" applyProtection="1"/>
    <xf numFmtId="0" fontId="0" fillId="0" borderId="0" xfId="0" applyProtection="1">
      <protection locked="0"/>
    </xf>
    <xf numFmtId="0" fontId="3" fillId="2" borderId="6" xfId="0" applyFont="1" applyFill="1" applyBorder="1" applyProtection="1">
      <protection locked="0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Обычный" xfId="0" builtinId="0"/>
  </cellStyles>
  <dxfs count="17">
    <dxf>
      <font>
        <strike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  <numFmt numFmtId="164" formatCode="_-* #,##0\ &quot;₴&quot;_-;\-* #,##0\ &quot;₴&quot;_-;_-* &quot;-&quot;??\ &quot;₴&quot;_-;_-@_-"/>
    </dxf>
    <dxf>
      <font>
        <strike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</dxf>
    <dxf>
      <border>
        <left style="thin">
          <color rgb="FF000000"/>
        </left>
      </border>
    </dxf>
    <dxf>
      <border>
        <left style="thin">
          <color rgb="FF000000"/>
        </left>
      </border>
    </dxf>
    <dxf>
      <border>
        <top style="thin">
          <color rgb="FF000000"/>
        </top>
      </border>
    </dxf>
    <dxf>
      <border>
        <top style="thin">
          <color rgb="FF000000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000000"/>
        </top>
      </border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color rgb="FF0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1" defaultTableStyle="TableStyleMedium2" defaultPivotStyle="PivotStyleLight16">
    <tableStyle name="TableStyleLight8 2" pivot="0" count="9" xr9:uid="{00000000-0012-0000-FFFF-FFFF07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75C27F-91BE-6645-8D89-78A7EE4C2B6E}" name="Таблица1" displayName="Таблица1" ref="B7:G13" totalsRowShown="0" headerRowDxfId="7" dataDxfId="6">
  <autoFilter ref="B7:G13" xr:uid="{19DC379A-47EC-8546-9FCC-5FFAE5931A2A}"/>
  <tableColumns count="6">
    <tableColumn id="1" xr3:uid="{5143A7C7-3464-D44C-9694-A1B65F928796}" name="№ п/п" dataDxfId="5"/>
    <tableColumn id="2" xr3:uid="{8C452970-198A-7346-9FA7-01E03BC0A366}" name="Помещение" dataDxfId="4"/>
    <tableColumn id="3" xr3:uid="{F7777F75-47CD-1440-81B1-18D874697E1D}" name="Длина" dataDxfId="3"/>
    <tableColumn id="4" xr3:uid="{EC42E9A9-1C4A-9E46-8A46-869CB71BA925}" name="Ширина" dataDxfId="2"/>
    <tableColumn id="5" xr3:uid="{18872FB8-5475-CC41-9ADF-08B72749945C}" name="Площадь" dataDxfId="1"/>
    <tableColumn id="6" xr3:uid="{FEDA115F-3844-8141-8382-591B173867D7}" name="Стоимость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5938D-D871-4446-8A5E-F9BF548C72AB}">
  <dimension ref="B2:N16"/>
  <sheetViews>
    <sheetView tabSelected="1" topLeftCell="B1" zoomScale="194" zoomScaleNormal="100" workbookViewId="0">
      <selection activeCell="H8" sqref="H8"/>
    </sheetView>
  </sheetViews>
  <sheetFormatPr baseColWidth="10" defaultRowHeight="16"/>
  <cols>
    <col min="2" max="2" width="17" bestFit="1" customWidth="1"/>
    <col min="3" max="3" width="17.83203125" bestFit="1" customWidth="1"/>
    <col min="4" max="4" width="9.83203125" hidden="1" customWidth="1"/>
    <col min="5" max="5" width="11.1640625" hidden="1" customWidth="1"/>
  </cols>
  <sheetData>
    <row r="2" spans="2:14" ht="17" thickBot="1"/>
    <row r="3" spans="2:14" ht="27" thickBot="1">
      <c r="B3" s="28" t="s">
        <v>0</v>
      </c>
      <c r="C3" s="29"/>
      <c r="D3" s="29"/>
      <c r="E3" s="29"/>
      <c r="F3" s="29"/>
      <c r="G3" s="30"/>
    </row>
    <row r="4" spans="2:14" ht="17" thickBot="1">
      <c r="B4" s="1"/>
      <c r="C4" s="2"/>
      <c r="D4" s="2"/>
      <c r="E4" s="2"/>
      <c r="F4" s="2"/>
      <c r="G4" s="3"/>
    </row>
    <row r="5" spans="2:14" ht="17" thickBot="1">
      <c r="B5" s="1" t="s">
        <v>1</v>
      </c>
      <c r="C5" s="27">
        <v>10</v>
      </c>
      <c r="D5" s="2" t="s">
        <v>2</v>
      </c>
      <c r="E5" s="2"/>
      <c r="F5" s="2" t="s">
        <v>3</v>
      </c>
      <c r="G5" s="27">
        <v>28.061818181818182</v>
      </c>
      <c r="I5" s="13" t="s">
        <v>3</v>
      </c>
      <c r="J5" s="4">
        <v>17</v>
      </c>
      <c r="K5" s="2" t="s">
        <v>3</v>
      </c>
      <c r="L5" s="4">
        <v>25</v>
      </c>
      <c r="M5" s="2" t="s">
        <v>3</v>
      </c>
      <c r="N5" s="4">
        <v>49</v>
      </c>
    </row>
    <row r="6" spans="2:14" ht="17" thickBot="1">
      <c r="B6" s="1"/>
      <c r="C6" s="2"/>
      <c r="D6" s="2"/>
      <c r="E6" s="2"/>
      <c r="F6" s="2"/>
      <c r="G6" s="3"/>
      <c r="J6" s="8">
        <v>9350</v>
      </c>
      <c r="L6" s="8">
        <v>13750</v>
      </c>
      <c r="N6" s="8">
        <v>26950</v>
      </c>
    </row>
    <row r="7" spans="2:14" ht="17" thickBot="1">
      <c r="B7" s="5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7" t="s">
        <v>9</v>
      </c>
      <c r="J7" s="8">
        <v>3400</v>
      </c>
      <c r="L7" s="8">
        <v>5000</v>
      </c>
      <c r="N7" s="8">
        <v>9800</v>
      </c>
    </row>
    <row r="8" spans="2:14" ht="17" thickBot="1">
      <c r="B8" s="17">
        <v>1</v>
      </c>
      <c r="C8" s="17" t="s">
        <v>10</v>
      </c>
      <c r="D8" s="18">
        <v>11</v>
      </c>
      <c r="E8" s="17">
        <v>5</v>
      </c>
      <c r="F8" s="17">
        <f>Таблица1[[#This Row],[Длина]]*Таблица1[[#This Row],[Ширина]]</f>
        <v>55</v>
      </c>
      <c r="G8" s="14">
        <f>Курсдоллара*Стоимостьметра*F8</f>
        <v>15434</v>
      </c>
      <c r="J8" s="8">
        <v>8500</v>
      </c>
      <c r="L8" s="8">
        <v>12500</v>
      </c>
      <c r="N8" s="8">
        <v>24500</v>
      </c>
    </row>
    <row r="9" spans="2:14" ht="17" thickBot="1">
      <c r="B9" s="19">
        <v>2</v>
      </c>
      <c r="C9" s="19" t="s">
        <v>11</v>
      </c>
      <c r="D9" s="20">
        <v>5</v>
      </c>
      <c r="E9" s="19">
        <v>4</v>
      </c>
      <c r="F9" s="17">
        <f>Таблица1[[#This Row],[Длина]]*Таблица1[[#This Row],[Ширина]]</f>
        <v>20</v>
      </c>
      <c r="G9" s="14">
        <f>Курсдоллара*Стоимостьметра*Таблица1[[#This Row],[Площадь]]</f>
        <v>5612.363636363636</v>
      </c>
      <c r="J9" s="8">
        <v>5100</v>
      </c>
      <c r="L9" s="8">
        <v>7500</v>
      </c>
      <c r="N9" s="8">
        <v>14700</v>
      </c>
    </row>
    <row r="10" spans="2:14" ht="17" thickBot="1">
      <c r="B10" s="19">
        <v>3</v>
      </c>
      <c r="C10" s="19" t="s">
        <v>12</v>
      </c>
      <c r="D10" s="20">
        <v>10</v>
      </c>
      <c r="E10" s="19">
        <v>5</v>
      </c>
      <c r="F10" s="17">
        <f>Таблица1[[#This Row],[Длина]]*Таблица1[[#This Row],[Ширина]]</f>
        <v>50</v>
      </c>
      <c r="G10" s="14">
        <f>Курсдоллара*Стоимостьметра*Таблица1[[#This Row],[Площадь]]</f>
        <v>14030.909090909092</v>
      </c>
      <c r="J10" s="8">
        <v>8160</v>
      </c>
      <c r="L10" s="8">
        <v>12000</v>
      </c>
      <c r="N10" s="8">
        <v>23520</v>
      </c>
    </row>
    <row r="11" spans="2:14" ht="17" thickBot="1">
      <c r="B11" s="21">
        <v>4</v>
      </c>
      <c r="C11" s="21" t="s">
        <v>13</v>
      </c>
      <c r="D11" s="22">
        <v>6</v>
      </c>
      <c r="E11" s="21">
        <v>5</v>
      </c>
      <c r="F11" s="23">
        <f>Таблица1[[#This Row],[Длина]]*Таблица1[[#This Row],[Ширина]]</f>
        <v>30</v>
      </c>
      <c r="G11" s="15">
        <f>Курсдоллара*Стоимостьметра*Таблица1[[#This Row],[Площадь]]</f>
        <v>8418.545454545454</v>
      </c>
    </row>
    <row r="12" spans="2:14" ht="17" thickBot="1">
      <c r="B12" s="24">
        <v>5</v>
      </c>
      <c r="C12" s="24" t="s">
        <v>14</v>
      </c>
      <c r="D12" s="25">
        <v>12</v>
      </c>
      <c r="E12" s="24">
        <v>4</v>
      </c>
      <c r="F12" s="24">
        <f>Таблица1[[#This Row],[Длина]]*Таблица1[[#This Row],[Ширина]]</f>
        <v>48</v>
      </c>
      <c r="G12" s="16">
        <f>Курсдоллара*Стоимостьметра*Таблица1[[#This Row],[Площадь]]</f>
        <v>13469.672727272728</v>
      </c>
    </row>
    <row r="13" spans="2:14" ht="17" thickBot="1">
      <c r="B13" s="9"/>
      <c r="C13" s="10" t="s">
        <v>15</v>
      </c>
      <c r="D13" s="11"/>
      <c r="E13" s="11"/>
      <c r="F13" s="10">
        <f>(SUM(F8:F12))</f>
        <v>203</v>
      </c>
      <c r="G13" s="12">
        <f>SUM(G8:G12)</f>
        <v>56965.490909090913</v>
      </c>
    </row>
    <row r="16" spans="2:14">
      <c r="M16" s="26"/>
    </row>
  </sheetData>
  <sheetProtection algorithmName="SHA-512" hashValue="CoalTH7TS3px+IsOvsJhaICrwJtfHjaUz348eX6bIfbJpdqYbhSfSV39rQDlho0BM7D6SBz709OoWqzm6IHpAQ==" saltValue="IquRRSGkH5zlFfH0zqNV7A==" spinCount="100000" sheet="1" scenarios="1" formatColumns="0" formatRows="0"/>
  <scenarios current="2" show="0">
    <scenario name="Сценарий 1" locked="1" count="1" user="Microsoft Office User" comment="Автор: Microsoft Office User , 17.09.2018">
      <inputCells r="G5" val="25"/>
    </scenario>
    <scenario name="Сценарий 2" locked="1" count="1" user="Microsoft Office User" comment="Автор: Microsoft Office User , 17.09.2018">
      <inputCells r="G5" val="49"/>
    </scenario>
    <scenario name="Сценарий 3" locked="1" count="1" user="Microsoft Office User" comment="Автор: Microsoft Office User , 17.09.2018">
      <inputCells r="G5" val="17"/>
    </scenario>
  </scenarios>
  <dataConsolidate/>
  <mergeCells count="1">
    <mergeCell ref="B3:G3"/>
  </mergeCells>
  <conditionalFormatting sqref="G8:G12">
    <cfRule type="colorScale" priority="4">
      <colorScale>
        <cfvo type="min"/>
        <cfvo type="num" val="10000"/>
        <cfvo type="num" val="20000"/>
        <color rgb="FF00B050"/>
        <color rgb="FFFFFF00"/>
        <color theme="5"/>
      </colorScale>
    </cfRule>
  </conditionalFormatting>
  <conditionalFormatting sqref="J6:J10">
    <cfRule type="colorScale" priority="3">
      <colorScale>
        <cfvo type="min"/>
        <cfvo type="num" val="10000"/>
        <cfvo type="num" val="20000"/>
        <color theme="7" tint="0.59999389629810485"/>
        <color rgb="FF00B050"/>
        <color theme="5"/>
      </colorScale>
    </cfRule>
  </conditionalFormatting>
  <conditionalFormatting sqref="L6:L10">
    <cfRule type="colorScale" priority="2">
      <colorScale>
        <cfvo type="min"/>
        <cfvo type="num" val="10000"/>
        <cfvo type="num" val="20000"/>
        <color theme="7" tint="0.59999389629810485"/>
        <color rgb="FF00B050"/>
        <color theme="5"/>
      </colorScale>
    </cfRule>
  </conditionalFormatting>
  <conditionalFormatting sqref="N6:N10">
    <cfRule type="colorScale" priority="1">
      <colorScale>
        <cfvo type="min"/>
        <cfvo type="num" val="10000"/>
        <cfvo type="num" val="20000"/>
        <color theme="7" tint="0.59999389629810485"/>
        <color rgb="FF00B050"/>
        <color theme="5"/>
      </colorScale>
    </cfRule>
  </conditionalFormatting>
  <dataValidations count="1">
    <dataValidation type="whole" operator="lessThan" allowBlank="1" showInputMessage="1" showErrorMessage="1" errorTitle="Число больше допустимого!" error="Вы ввели число больше 40!" promptTitle="Предупреждение" prompt="Значение не больше 40!" sqref="G5" xr:uid="{F751A5DB-93F2-A04F-BAE0-699B5DA4763D}">
      <formula1>45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Курс_доллара</vt:lpstr>
      <vt:lpstr>Курсдоллара</vt:lpstr>
      <vt:lpstr>Стоимость_метра</vt:lpstr>
      <vt:lpstr>Стоимостьметра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2018-09-17T18:54:32Z</dcterms:created>
  <dcterms:modified xsi:type="dcterms:W3CDTF">2018-09-27T09:31:34Z</dcterms:modified>
</cp:coreProperties>
</file>