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71" documentId="11_0B1D56BE9CDCCE836B02CE7A5FB0D4A9BBFD1C62" xr6:coauthVersionLast="47" xr6:coauthVersionMax="47" xr10:uidLastSave="{4CFC9EAE-2184-469D-B1DF-30F54678189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N3" i="1"/>
  <c r="G3" i="1"/>
  <c r="E4" i="1"/>
  <c r="E15" i="1"/>
  <c r="B20" i="1"/>
  <c r="B8" i="1"/>
  <c r="B15" i="1"/>
  <c r="R6" i="1"/>
  <c r="R24" i="1"/>
  <c r="M25" i="1"/>
  <c r="J17" i="1" a="1"/>
  <c r="J17" i="1"/>
  <c r="M23" i="1"/>
  <c r="F21" i="1"/>
  <c r="I24" i="1"/>
  <c r="I22" i="1"/>
  <c r="O21" i="1"/>
  <c r="O20" i="1"/>
  <c r="O16" i="1"/>
  <c r="O14" i="1"/>
  <c r="O11" i="1"/>
  <c r="M17" i="1"/>
  <c r="M14" i="1"/>
  <c r="H15" i="1"/>
  <c r="F10" i="1"/>
  <c r="I10" i="1"/>
  <c r="H6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25"/>
  <sheetViews>
    <sheetView tabSelected="1" workbookViewId="0">
      <selection activeCell="B3" sqref="B3"/>
    </sheetView>
  </sheetViews>
  <sheetFormatPr defaultRowHeight="15"/>
  <sheetData>
    <row r="3" spans="2:18">
      <c r="B3">
        <f>_xlfn.T.DIST.RT(2.121,25)</f>
        <v>2.2007871539421638E-2</v>
      </c>
      <c r="G3">
        <f>_xlfn.T.INV.2T(0.05,20)</f>
        <v>2.0859634472658648</v>
      </c>
      <c r="N3">
        <f>_xlfn.T.INV(0.025,19)</f>
        <v>-2.0930240544083096</v>
      </c>
    </row>
    <row r="4" spans="2:18">
      <c r="E4">
        <f>_xlfn.T.DIST.RT(2.12,24)</f>
        <v>2.2269621524616763E-2</v>
      </c>
    </row>
    <row r="5" spans="2:18">
      <c r="K5">
        <f>_xlfn.NORM.S.INV(0.025)</f>
        <v>-1.9599639845400538</v>
      </c>
    </row>
    <row r="6" spans="2:18">
      <c r="H6">
        <f>0.5-_xlfn.NORM.S.DIST(-1.81,TRUE)</f>
        <v>0.4648521064159612</v>
      </c>
      <c r="R6" t="e">
        <f>_xlfn.T.INV.2T(2.16,8)</f>
        <v>#NUM!</v>
      </c>
    </row>
    <row r="8" spans="2:18">
      <c r="B8">
        <f>_xlfn.T.INV(0.01,26)</f>
        <v>-2.4786298235912425</v>
      </c>
    </row>
    <row r="10" spans="2:18">
      <c r="F10">
        <f>0.5-_xlfn.NORM.S.DIST(1.469,TRUE)</f>
        <v>-0.42908360538827095</v>
      </c>
      <c r="I10">
        <f>0.5-_xlfn.NORM.S.DIST(-3.16,TRUE)</f>
        <v>0.4992111543056244</v>
      </c>
    </row>
    <row r="11" spans="2:18">
      <c r="O11">
        <f>0.5-_xlfn.NORM.S.DIST(-3.24,TRUE)</f>
        <v>0.49940235150206558</v>
      </c>
    </row>
    <row r="14" spans="2:18">
      <c r="M14">
        <f>_xlfn.NORM.S.INV(0.1)</f>
        <v>-1.2815515655446006</v>
      </c>
      <c r="O14">
        <f>0.5-_xlfn.NORM.S.DIST(0.01,TRUE)</f>
        <v>-3.989356314631598E-3</v>
      </c>
    </row>
    <row r="15" spans="2:18">
      <c r="B15">
        <f>_xlfn.T.INV.2T(0.05,8)</f>
        <v>2.3060041352041671</v>
      </c>
      <c r="E15">
        <f>_xlfn.T.DIST.RT(2.121,24)</f>
        <v>2.2223475939441548E-2</v>
      </c>
      <c r="H15">
        <f>0.5-_xlfn.NORM.S.DIST(2,TRUE)</f>
        <v>-0.47724986805182079</v>
      </c>
    </row>
    <row r="16" spans="2:18">
      <c r="O16">
        <f>_xlfn.NORM.S.INV(0.01)</f>
        <v>-2.3263478740408408</v>
      </c>
    </row>
    <row r="17" spans="2:18">
      <c r="J17" t="e" cm="1">
        <f t="array" aca="1" ref="J17" ca="1">norm</f>
        <v>#NAME?</v>
      </c>
      <c r="M17">
        <f>0.5-_xlfn.NORM.S.DIST(-1.81,TRUE)</f>
        <v>0.4648521064159612</v>
      </c>
    </row>
    <row r="20" spans="2:18">
      <c r="B20">
        <f>_xlfn.T.DIST.2T(2.12,38)</f>
        <v>4.0594242398727616E-2</v>
      </c>
      <c r="O20">
        <f>0.5-_xlfn.NORM.S.DIST(1.35,TRUE)</f>
        <v>-0.41149200856259804</v>
      </c>
    </row>
    <row r="21" spans="2:18">
      <c r="F21">
        <f>_xlfn.T.DIST.RT(3.14,29)</f>
        <v>1.9330745727756742E-3</v>
      </c>
      <c r="O21">
        <f>0.5--O20</f>
        <v>8.8507991437401956E-2</v>
      </c>
    </row>
    <row r="22" spans="2:18">
      <c r="I22">
        <f>_xlfn.T.INV.2T(0.05,29)</f>
        <v>2.0452296421327048</v>
      </c>
    </row>
    <row r="23" spans="2:18">
      <c r="M23">
        <f>_xlfn.T.INV.2T(0.005,24)</f>
        <v>3.0905135487169919</v>
      </c>
    </row>
    <row r="24" spans="2:18">
      <c r="I24">
        <f>_xlfn.T.INV(0.05,29)</f>
        <v>-1.6991270265334986</v>
      </c>
      <c r="R24">
        <f>_xlfn.T.INV(0.05,19)</f>
        <v>-1.7291328115213698</v>
      </c>
    </row>
    <row r="25" spans="2:18">
      <c r="M25">
        <f>_xlfn.T.INV.2T(0.01,24)</f>
        <v>2.7969395047744556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2024-09-30T08:59:44Z</dcterms:created>
  <dcterms:modified xsi:type="dcterms:W3CDTF">2024-09-30T11:58:48Z</dcterms:modified>
  <cp:category/>
  <cp:contentStatus/>
</cp:coreProperties>
</file>