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4"/>
  <workbookPr/>
  <xr:revisionPtr revIDLastSave="83" documentId="11_0B1D56BE9CDCCE836B02CE7A5FB0D4A9BBFD1C62" xr6:coauthVersionLast="47" xr6:coauthVersionMax="47" xr10:uidLastSave="{27DD6DDD-F1BD-4C2B-B513-255538B0A4A2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4" i="1" l="1"/>
  <c r="B34" i="1"/>
  <c r="A51" i="1"/>
  <c r="D27" i="1"/>
  <c r="G29" i="1"/>
  <c r="F37" i="1"/>
  <c r="F39" i="1"/>
  <c r="E32" i="1"/>
  <c r="C38" i="1"/>
  <c r="D47" i="1"/>
  <c r="E43" i="1"/>
  <c r="C40" i="1"/>
  <c r="C31" i="1"/>
  <c r="L10" i="1"/>
  <c r="H5" i="1"/>
  <c r="G19" i="1"/>
  <c r="K25" i="1"/>
  <c r="K22" i="1"/>
  <c r="K21" i="1"/>
  <c r="I15" i="1"/>
  <c r="I12" i="1"/>
  <c r="F4" i="1"/>
  <c r="A15" i="1"/>
  <c r="A13" i="1"/>
  <c r="A11" i="1"/>
  <c r="B24" i="1"/>
  <c r="A23" i="1"/>
  <c r="F12" i="1"/>
  <c r="D23" i="1"/>
  <c r="G26" i="1"/>
  <c r="G25" i="1"/>
  <c r="D24" i="1"/>
  <c r="F21" i="1"/>
  <c r="D20" i="1"/>
  <c r="D16" i="1"/>
  <c r="C10" i="1"/>
  <c r="C7" i="1"/>
  <c r="C6" i="1"/>
  <c r="C5" i="1"/>
</calcChain>
</file>

<file path=xl/sharedStrings.xml><?xml version="1.0" encoding="utf-8"?>
<sst xmlns="http://schemas.openxmlformats.org/spreadsheetml/2006/main" count="1" uniqueCount="1">
  <si>
    <t xml:space="preserve">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</si>
</sst>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Q51"/>
  <sheetViews>
    <sheetView tabSelected="1" topLeftCell="I23" workbookViewId="0">
      <selection activeCell="Q25" sqref="Q25"/>
    </sheetView>
  </sheetViews>
  <sheetFormatPr defaultRowHeight="15"/>
  <sheetData>
    <row r="4" spans="1:13">
      <c r="F4">
        <f>_xlfn.NORM.DIST(22.5,10,10,TRUE)</f>
        <v>0.89435022633314476</v>
      </c>
    </row>
    <row r="5" spans="1:13">
      <c r="C5">
        <f>_xlfn.NORM.DIST(0.755,0.75,0.004,TRUE)</f>
        <v>0.89435022633314498</v>
      </c>
      <c r="H5">
        <f>_xlfn.NORM.INV(0.9,92,10)</f>
        <v>104.81551565544601</v>
      </c>
    </row>
    <row r="6" spans="1:13" ht="29.25">
      <c r="C6">
        <f>_xlfn.NORM.S.DIST(1.25,TRUE)</f>
        <v>0.89435022633314476</v>
      </c>
      <c r="M6" s="1" t="s">
        <v>0</v>
      </c>
    </row>
    <row r="7" spans="1:13">
      <c r="C7">
        <f>_xlfn.NORM.S.DIST(-1.25,TRUE)</f>
        <v>0.10564977366685525</v>
      </c>
    </row>
    <row r="10" spans="1:13">
      <c r="C10">
        <f>C6-C7</f>
        <v>0.78870045266628952</v>
      </c>
      <c r="L10">
        <f>_xlfn.NORM.S.DIST(0.45,TRUE)</f>
        <v>0.67364477971208003</v>
      </c>
    </row>
    <row r="11" spans="1:13">
      <c r="A11">
        <f>_xlfn.NORM.INV(0.8944,1.25,100)</f>
        <v>126.27725562335768</v>
      </c>
    </row>
    <row r="12" spans="1:13">
      <c r="F12">
        <f>1-_xlfn.BINOM.DIST(1,20,0.1,TRUE)</f>
        <v>0.60825300187483233</v>
      </c>
      <c r="I12">
        <f>1-_xlfn.NORM.S.DIST(0.96225,TRUE)</f>
        <v>0.16796201923203402</v>
      </c>
    </row>
    <row r="13" spans="1:13">
      <c r="A13">
        <f>_xlfn.NORM.DIST(22.5,10,100,TRUE)</f>
        <v>0.54973822483011292</v>
      </c>
    </row>
    <row r="15" spans="1:13">
      <c r="A15">
        <f>_xlfn.NORM.S.DIST(A13,TRUE)</f>
        <v>0.70875053256377996</v>
      </c>
      <c r="I15">
        <f>1-_xlfn.NORM.S.DIST(3.33,TRUE)</f>
        <v>4.3422992038166797E-4</v>
      </c>
    </row>
    <row r="16" spans="1:13">
      <c r="D16">
        <f>_xlfn.POISSON.DIST(2,5.1,FALSE)</f>
        <v>7.9288189084530863E-2</v>
      </c>
    </row>
    <row r="19" spans="1:17">
      <c r="G19">
        <f>_xlfn.NORM.DIST(86,92,10,TRUE)</f>
        <v>0.27425311775007355</v>
      </c>
    </row>
    <row r="20" spans="1:17">
      <c r="D20">
        <f>1-_xlfn.POISSON.DIST(0,1.7,TRUE)</f>
        <v>0.81731647594726531</v>
      </c>
    </row>
    <row r="21" spans="1:17">
      <c r="F21">
        <f>_xlfn.BINOM.DIST(1,3,D20,TRUE)</f>
        <v>8.7926316749947012E-2</v>
      </c>
      <c r="K21">
        <f>_xlfn.NORM.DIST(0.755,0.75,0.004,TRUE)</f>
        <v>0.89435022633314498</v>
      </c>
    </row>
    <row r="22" spans="1:17">
      <c r="K22">
        <f>_xlfn.NORM.DIST(0.745,0.75,0.004,TRUE)</f>
        <v>0.10564977366685505</v>
      </c>
    </row>
    <row r="23" spans="1:17">
      <c r="A23" t="e">
        <f>_xlfn.BINOM.DIST(0,10,2.5,TRUE)</f>
        <v>#NUM!</v>
      </c>
      <c r="D23">
        <f>_xlfn.EXPON.DIST(40,23.08,TRUE)</f>
        <v>1</v>
      </c>
    </row>
    <row r="24" spans="1:17">
      <c r="B24">
        <f>_xlfn.POISSON.DIST(0,2.5,FALSE)</f>
        <v>8.20849986238988E-2</v>
      </c>
      <c r="D24">
        <f>_xlfn.EXPON.DIST(20,0.87,TRUE)</f>
        <v>0.99999997224916759</v>
      </c>
      <c r="Q24">
        <f>_xlfn.CHISQ.INV.RT(0.01,4)</f>
        <v>13.276704135987623</v>
      </c>
    </row>
    <row r="25" spans="1:17">
      <c r="G25">
        <f>_xlfn.POISSON.DIST(40,1.73,TRUE)</f>
        <v>1</v>
      </c>
      <c r="K25">
        <f>K21-K22</f>
        <v>0.78870045266628996</v>
      </c>
    </row>
    <row r="26" spans="1:17">
      <c r="G26">
        <f>_xlfn.POISSON.DIST(20,0.87,TRUE)</f>
        <v>1</v>
      </c>
    </row>
    <row r="27" spans="1:17">
      <c r="D27">
        <f>_xlfn.T.DIST(-2.23,24,TRUE)</f>
        <v>1.7680144338890522E-2</v>
      </c>
    </row>
    <row r="29" spans="1:17">
      <c r="G29">
        <f>_xlfn.CHISQ.DIST.RT(303.1,3)</f>
        <v>2.1224140655587257E-65</v>
      </c>
    </row>
    <row r="31" spans="1:17">
      <c r="C31">
        <f>_xlfn.NORM.S.INV(0.05)</f>
        <v>-1.6448536269514726</v>
      </c>
    </row>
    <row r="32" spans="1:17">
      <c r="E32">
        <f>_xlfn.NORM.S.INV(0.05)</f>
        <v>-1.6448536269514726</v>
      </c>
    </row>
    <row r="34" spans="2:6">
      <c r="B34">
        <f>_xlfn.T.INV(0.05,199)</f>
        <v>-1.6525467461665586</v>
      </c>
    </row>
    <row r="37" spans="2:6">
      <c r="F37">
        <f>_xlfn.NORM.S.INV(0.1)</f>
        <v>-1.2815515655446006</v>
      </c>
    </row>
    <row r="38" spans="2:6">
      <c r="C38">
        <f>_xlfn.T.INV(0.05,199)</f>
        <v>-1.6525467461665586</v>
      </c>
    </row>
    <row r="39" spans="2:6">
      <c r="F39">
        <f>_xlfn.T.INV(0.1,83)</f>
        <v>-1.291834705184236</v>
      </c>
    </row>
    <row r="40" spans="2:6">
      <c r="C40">
        <f>_xlfn.T.DIST.RT(3.5,18)</f>
        <v>1.2783636833857441E-3</v>
      </c>
    </row>
    <row r="43" spans="2:6">
      <c r="E43">
        <f>_xlfn.NORM.S.INV(0.05)</f>
        <v>-1.6448536269514726</v>
      </c>
    </row>
    <row r="47" spans="2:6">
      <c r="D47">
        <f>_xlfn.CHISQ.INV.RT(0.05,2)</f>
        <v>5.9914645471079817</v>
      </c>
    </row>
    <row r="51" spans="1:1">
      <c r="A51">
        <f>_xlfn.CHISQ.INV.RT(0.1,5)</f>
        <v>9.2363568997811178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Makanaka Mangwanda</cp:lastModifiedBy>
  <cp:revision/>
  <dcterms:created xsi:type="dcterms:W3CDTF">2024-11-03T14:31:07Z</dcterms:created>
  <dcterms:modified xsi:type="dcterms:W3CDTF">2024-11-04T05:42:55Z</dcterms:modified>
  <cp:category/>
  <cp:contentStatus/>
</cp:coreProperties>
</file>