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yczek\Downloads\"/>
    </mc:Choice>
  </mc:AlternateContent>
  <xr:revisionPtr revIDLastSave="0" documentId="13_ncr:1_{A72768A8-6792-471C-862D-39AAF5FE9CCA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ChartDataSheet_" sheetId="6" state="hidden" r:id="rId1"/>
    <sheet name="Charts" sheetId="7" r:id="rId2"/>
    <sheet name="Data" sheetId="1" state="hidden" r:id="rId3"/>
  </sheets>
  <definedNames>
    <definedName name="_xlchart.v1.0" hidden="1">Data!$J$6:$J$79</definedName>
    <definedName name="_xlchart.v1.1" hidden="1">Data!$F$6:$F$79</definedName>
    <definedName name="_xlnm.Print_Titles" localSheetId="2">Data!$A:$A,Data!$1:$5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I88" i="1"/>
  <c r="H88" i="1"/>
  <c r="G88" i="1"/>
  <c r="F88" i="1"/>
  <c r="E88" i="1"/>
  <c r="D88" i="1"/>
  <c r="C88" i="1"/>
  <c r="B88" i="1"/>
  <c r="I90" i="1" l="1"/>
  <c r="H90" i="1"/>
  <c r="G90" i="1"/>
  <c r="F90" i="1"/>
  <c r="E90" i="1"/>
  <c r="D90" i="1"/>
  <c r="C90" i="1"/>
  <c r="B90" i="1"/>
  <c r="B83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J85" i="1"/>
  <c r="J6" i="1"/>
  <c r="J88" i="1" s="1"/>
  <c r="I82" i="1"/>
  <c r="H82" i="1"/>
  <c r="G82" i="1"/>
  <c r="F82" i="1"/>
  <c r="E82" i="1"/>
  <c r="D82" i="1"/>
  <c r="C82" i="1"/>
  <c r="B82" i="1"/>
  <c r="I89" i="1" l="1"/>
  <c r="B89" i="1"/>
  <c r="E89" i="1"/>
  <c r="C89" i="1"/>
  <c r="D89" i="1"/>
  <c r="F89" i="1"/>
  <c r="H89" i="1"/>
  <c r="G89" i="1"/>
  <c r="J83" i="1"/>
  <c r="J84" i="1"/>
  <c r="J87" i="1"/>
  <c r="J82" i="1"/>
  <c r="J86" i="1"/>
  <c r="J90" i="1"/>
  <c r="J89" i="1" l="1"/>
  <c r="C19" i="7" s="1"/>
  <c r="C18" i="7" l="1"/>
</calcChain>
</file>

<file path=xl/sharedStrings.xml><?xml version="1.0" encoding="utf-8"?>
<sst xmlns="http://schemas.openxmlformats.org/spreadsheetml/2006/main" count="38" uniqueCount="38">
  <si>
    <t>This worksheet contains values required for MegaStat charts.</t>
  </si>
  <si>
    <t>Residuals X data  3/19/2007 7:49.25</t>
  </si>
  <si>
    <t>NormalPlot data  3/19/2007 7:49.03</t>
  </si>
  <si>
    <t>Residuals X data  3/19/2007 8:01.41</t>
  </si>
  <si>
    <t>NormalPlot data  3/19/2007 8:01.03</t>
  </si>
  <si>
    <t>Pastas R Us, Inc. Database (n = 74 restaurants)</t>
  </si>
  <si>
    <t>Square Feet</t>
  </si>
  <si>
    <t>Per Person Average Spending</t>
  </si>
  <si>
    <t>Sales Growth Over Previous Year (%)</t>
  </si>
  <si>
    <t>Loyalty Card % of Net Sales</t>
  </si>
  <si>
    <t>Annual Sales Per Sq Ft</t>
  </si>
  <si>
    <t>Median HH Income (3 Miles)</t>
  </si>
  <si>
    <t>Median Age (3 Miles)</t>
  </si>
  <si>
    <t>% w/ Bachelor's Degree (3 Miles)</t>
  </si>
  <si>
    <t>Obs</t>
  </si>
  <si>
    <t>SqFt</t>
  </si>
  <si>
    <t>Sales/Person</t>
  </si>
  <si>
    <t>SalesGrowth%</t>
  </si>
  <si>
    <t>LoyaltyCard%</t>
  </si>
  <si>
    <t>Sales/SqFt</t>
  </si>
  <si>
    <t>MedIncome</t>
  </si>
  <si>
    <t>MedAge</t>
  </si>
  <si>
    <t>BachDeg%</t>
  </si>
  <si>
    <t>AnnualSales ($'000)</t>
  </si>
  <si>
    <t>Descriptive Statistics</t>
  </si>
  <si>
    <t>Min</t>
  </si>
  <si>
    <t>Q1</t>
  </si>
  <si>
    <t>Median</t>
  </si>
  <si>
    <t>Mean</t>
  </si>
  <si>
    <t>Q3</t>
  </si>
  <si>
    <t>Max</t>
  </si>
  <si>
    <t>Std. Dev.</t>
  </si>
  <si>
    <t>IQR</t>
  </si>
  <si>
    <t>Skew</t>
  </si>
  <si>
    <t>Lower fence: Q1 - 1.5 * IQR</t>
  </si>
  <si>
    <t>Upper fence: Q3 + 1.5 * IQR</t>
  </si>
  <si>
    <t>Scatterplots and regression equations</t>
  </si>
  <si>
    <t>Additional (not required) graph to justify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</si>
</sst>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</numFmts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 Unicode MS,Andale WT,Taho"/>
    </font>
    <font>
      <sz val="8"/>
      <name val="Arial"/>
      <family val="2"/>
    </font>
    <font>
      <sz val="10"/>
      <name val="Arial"/>
      <family val="2"/>
    </font>
    <font>
      <b/>
      <i/>
      <sz val="12"/>
      <color indexed="12"/>
      <name val="Arial"/>
      <family val="2"/>
    </font>
    <font>
      <b/>
      <i/>
      <sz val="10"/>
      <color indexed="12"/>
      <name val="Arial"/>
      <family val="2"/>
    </font>
    <font>
      <b/>
      <sz val="11"/>
      <color rgb="FFFF0000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49" fontId="2" fillId="2" borderId="0" xfId="0" applyNumberFormat="1" applyFont="1" applyFill="1" applyAlignment="1">
      <alignment horizontal="center" vertical="top" wrapText="1"/>
    </xf>
    <xf numFmtId="0" fontId="5" fillId="0" borderId="0" xfId="0" applyFont="1" applyAlignment="1">
      <alignment horizontal="center"/>
    </xf>
    <xf numFmtId="49" fontId="3" fillId="0" borderId="0" xfId="0" applyNumberFormat="1" applyFont="1" applyAlignment="1">
      <alignment vertical="top" wrapText="1"/>
    </xf>
    <xf numFmtId="43" fontId="2" fillId="0" borderId="0" xfId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vertical="top" wrapText="1"/>
    </xf>
    <xf numFmtId="0" fontId="6" fillId="0" borderId="0" xfId="0" applyFont="1"/>
    <xf numFmtId="49" fontId="1" fillId="3" borderId="1" xfId="0" applyNumberFormat="1" applyFont="1" applyFill="1" applyBorder="1" applyAlignment="1">
      <alignment horizontal="right" wrapText="1"/>
    </xf>
    <xf numFmtId="49" fontId="7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0" fontId="8" fillId="0" borderId="0" xfId="0" applyFont="1"/>
    <xf numFmtId="0" fontId="9" fillId="0" borderId="0" xfId="0" applyFont="1"/>
    <xf numFmtId="164" fontId="9" fillId="0" borderId="0" xfId="0" applyNumberFormat="1" applyFont="1" applyAlignment="1">
      <alignment horizontal="left"/>
    </xf>
    <xf numFmtId="0" fontId="0" fillId="4" borderId="1" xfId="0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1" applyFont="1" applyBorder="1" applyAlignment="1">
      <alignment horizontal="right"/>
    </xf>
    <xf numFmtId="2" fontId="1" fillId="0" borderId="1" xfId="1" applyNumberFormat="1" applyFont="1" applyBorder="1" applyAlignment="1">
      <alignment horizontal="right"/>
    </xf>
    <xf numFmtId="43" fontId="1" fillId="0" borderId="1" xfId="1" applyFont="1" applyBorder="1"/>
    <xf numFmtId="39" fontId="1" fillId="0" borderId="1" xfId="0" applyNumberFormat="1" applyFont="1" applyBorder="1" applyAlignment="1">
      <alignment horizontal="right"/>
    </xf>
    <xf numFmtId="1" fontId="1" fillId="0" borderId="1" xfId="2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right"/>
    </xf>
    <xf numFmtId="1" fontId="1" fillId="0" borderId="1" xfId="3" applyNumberFormat="1" applyFont="1" applyBorder="1" applyAlignment="1">
      <alignment horizontal="right"/>
    </xf>
    <xf numFmtId="39" fontId="1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center" vertical="top" wrapText="1"/>
    </xf>
    <xf numFmtId="164" fontId="1" fillId="0" borderId="1" xfId="0" applyNumberFormat="1" applyFont="1" applyBorder="1"/>
    <xf numFmtId="0" fontId="2" fillId="0" borderId="1" xfId="0" applyFont="1" applyBorder="1"/>
    <xf numFmtId="0" fontId="2" fillId="0" borderId="0" xfId="0" applyFont="1"/>
    <xf numFmtId="0" fontId="10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Sales/SqFt vs. College Graduates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Data!$I$5</c:f>
              <c:strCache>
                <c:ptCount val="1"/>
                <c:pt idx="0">
                  <c:v>BachDeg%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033930836164823E-2"/>
                  <c:y val="-0.2476681633804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Data!$I$6:$I$79</c:f>
              <c:numCache>
                <c:formatCode>0</c:formatCode>
                <c:ptCount val="74"/>
                <c:pt idx="0">
                  <c:v>31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18</c:v>
                </c:pt>
                <c:pt idx="5">
                  <c:v>30</c:v>
                </c:pt>
                <c:pt idx="6">
                  <c:v>14</c:v>
                </c:pt>
                <c:pt idx="7">
                  <c:v>33</c:v>
                </c:pt>
                <c:pt idx="8">
                  <c:v>28</c:v>
                </c:pt>
                <c:pt idx="9">
                  <c:v>29</c:v>
                </c:pt>
                <c:pt idx="10">
                  <c:v>39</c:v>
                </c:pt>
                <c:pt idx="11">
                  <c:v>23</c:v>
                </c:pt>
                <c:pt idx="12">
                  <c:v>22</c:v>
                </c:pt>
                <c:pt idx="13">
                  <c:v>37</c:v>
                </c:pt>
                <c:pt idx="14">
                  <c:v>24</c:v>
                </c:pt>
                <c:pt idx="15">
                  <c:v>17</c:v>
                </c:pt>
                <c:pt idx="16">
                  <c:v>37</c:v>
                </c:pt>
                <c:pt idx="17">
                  <c:v>22</c:v>
                </c:pt>
                <c:pt idx="18">
                  <c:v>36</c:v>
                </c:pt>
                <c:pt idx="19">
                  <c:v>34</c:v>
                </c:pt>
                <c:pt idx="20">
                  <c:v>26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21</c:v>
                </c:pt>
                <c:pt idx="25">
                  <c:v>37</c:v>
                </c:pt>
                <c:pt idx="26">
                  <c:v>34</c:v>
                </c:pt>
                <c:pt idx="27">
                  <c:v>34</c:v>
                </c:pt>
                <c:pt idx="28">
                  <c:v>30</c:v>
                </c:pt>
                <c:pt idx="29">
                  <c:v>16</c:v>
                </c:pt>
                <c:pt idx="30">
                  <c:v>28</c:v>
                </c:pt>
                <c:pt idx="31">
                  <c:v>36</c:v>
                </c:pt>
                <c:pt idx="32">
                  <c:v>18</c:v>
                </c:pt>
                <c:pt idx="33">
                  <c:v>36</c:v>
                </c:pt>
                <c:pt idx="34">
                  <c:v>18</c:v>
                </c:pt>
                <c:pt idx="35">
                  <c:v>24</c:v>
                </c:pt>
                <c:pt idx="36">
                  <c:v>22</c:v>
                </c:pt>
                <c:pt idx="37">
                  <c:v>29</c:v>
                </c:pt>
                <c:pt idx="38">
                  <c:v>25</c:v>
                </c:pt>
                <c:pt idx="39">
                  <c:v>28</c:v>
                </c:pt>
                <c:pt idx="40">
                  <c:v>40</c:v>
                </c:pt>
                <c:pt idx="41">
                  <c:v>39</c:v>
                </c:pt>
                <c:pt idx="42">
                  <c:v>30</c:v>
                </c:pt>
                <c:pt idx="43">
                  <c:v>17</c:v>
                </c:pt>
                <c:pt idx="44">
                  <c:v>22</c:v>
                </c:pt>
                <c:pt idx="45">
                  <c:v>29</c:v>
                </c:pt>
                <c:pt idx="46">
                  <c:v>19</c:v>
                </c:pt>
                <c:pt idx="47">
                  <c:v>29</c:v>
                </c:pt>
                <c:pt idx="48">
                  <c:v>18</c:v>
                </c:pt>
                <c:pt idx="49">
                  <c:v>19</c:v>
                </c:pt>
                <c:pt idx="50">
                  <c:v>34</c:v>
                </c:pt>
                <c:pt idx="51">
                  <c:v>25</c:v>
                </c:pt>
                <c:pt idx="52">
                  <c:v>30</c:v>
                </c:pt>
                <c:pt idx="53">
                  <c:v>21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31</c:v>
                </c:pt>
                <c:pt idx="58">
                  <c:v>16</c:v>
                </c:pt>
                <c:pt idx="59">
                  <c:v>31</c:v>
                </c:pt>
                <c:pt idx="60">
                  <c:v>40</c:v>
                </c:pt>
                <c:pt idx="61">
                  <c:v>33</c:v>
                </c:pt>
                <c:pt idx="62">
                  <c:v>28</c:v>
                </c:pt>
                <c:pt idx="63">
                  <c:v>23</c:v>
                </c:pt>
                <c:pt idx="64">
                  <c:v>16</c:v>
                </c:pt>
                <c:pt idx="65">
                  <c:v>25</c:v>
                </c:pt>
                <c:pt idx="66">
                  <c:v>25</c:v>
                </c:pt>
                <c:pt idx="67">
                  <c:v>18</c:v>
                </c:pt>
                <c:pt idx="68">
                  <c:v>15</c:v>
                </c:pt>
                <c:pt idx="69">
                  <c:v>19</c:v>
                </c:pt>
                <c:pt idx="70">
                  <c:v>27</c:v>
                </c:pt>
                <c:pt idx="71">
                  <c:v>21</c:v>
                </c:pt>
                <c:pt idx="72">
                  <c:v>29</c:v>
                </c:pt>
                <c:pt idx="73">
                  <c:v>15</c:v>
                </c:pt>
              </c:numCache>
            </c:numRef>
          </c:xVal>
          <c:yVal>
            <c:numRef>
              <c:f>Data!$F$6:$F$79</c:f>
              <c:numCache>
                <c:formatCode>#,##0.00_);\(#,##0.00\)</c:formatCode>
                <c:ptCount val="74"/>
                <c:pt idx="0">
                  <c:v>701.97</c:v>
                </c:pt>
                <c:pt idx="1">
                  <c:v>209.93</c:v>
                </c:pt>
                <c:pt idx="2">
                  <c:v>364.92</c:v>
                </c:pt>
                <c:pt idx="3">
                  <c:v>443.04</c:v>
                </c:pt>
                <c:pt idx="4">
                  <c:v>399.2</c:v>
                </c:pt>
                <c:pt idx="5">
                  <c:v>264.64</c:v>
                </c:pt>
                <c:pt idx="6">
                  <c:v>571.59</c:v>
                </c:pt>
                <c:pt idx="7">
                  <c:v>642.25</c:v>
                </c:pt>
                <c:pt idx="8">
                  <c:v>461.45</c:v>
                </c:pt>
                <c:pt idx="9">
                  <c:v>638.82000000000005</c:v>
                </c:pt>
                <c:pt idx="10">
                  <c:v>484.38</c:v>
                </c:pt>
                <c:pt idx="11">
                  <c:v>581.09</c:v>
                </c:pt>
                <c:pt idx="12">
                  <c:v>267.70999999999998</c:v>
                </c:pt>
                <c:pt idx="13">
                  <c:v>572.84</c:v>
                </c:pt>
                <c:pt idx="14">
                  <c:v>586.48</c:v>
                </c:pt>
                <c:pt idx="15">
                  <c:v>368.73</c:v>
                </c:pt>
                <c:pt idx="16">
                  <c:v>351.47</c:v>
                </c:pt>
                <c:pt idx="17">
                  <c:v>458.24</c:v>
                </c:pt>
                <c:pt idx="18">
                  <c:v>987.12</c:v>
                </c:pt>
                <c:pt idx="19">
                  <c:v>357.45</c:v>
                </c:pt>
                <c:pt idx="20">
                  <c:v>405.77</c:v>
                </c:pt>
                <c:pt idx="21">
                  <c:v>680.8</c:v>
                </c:pt>
                <c:pt idx="22">
                  <c:v>368.02</c:v>
                </c:pt>
                <c:pt idx="23">
                  <c:v>303.95</c:v>
                </c:pt>
                <c:pt idx="24">
                  <c:v>393.9</c:v>
                </c:pt>
                <c:pt idx="25">
                  <c:v>562.12</c:v>
                </c:pt>
                <c:pt idx="26">
                  <c:v>494.88</c:v>
                </c:pt>
                <c:pt idx="27">
                  <c:v>310.07</c:v>
                </c:pt>
                <c:pt idx="28">
                  <c:v>373.46</c:v>
                </c:pt>
                <c:pt idx="29">
                  <c:v>235.81</c:v>
                </c:pt>
                <c:pt idx="30">
                  <c:v>413.08</c:v>
                </c:pt>
                <c:pt idx="31">
                  <c:v>625.22</c:v>
                </c:pt>
                <c:pt idx="32">
                  <c:v>274.3</c:v>
                </c:pt>
                <c:pt idx="33">
                  <c:v>542.62</c:v>
                </c:pt>
                <c:pt idx="34">
                  <c:v>178.56</c:v>
                </c:pt>
                <c:pt idx="35">
                  <c:v>375.33</c:v>
                </c:pt>
                <c:pt idx="36">
                  <c:v>329.09</c:v>
                </c:pt>
                <c:pt idx="37">
                  <c:v>297.37</c:v>
                </c:pt>
                <c:pt idx="38">
                  <c:v>323.17</c:v>
                </c:pt>
                <c:pt idx="39">
                  <c:v>468.84</c:v>
                </c:pt>
                <c:pt idx="40">
                  <c:v>352.57</c:v>
                </c:pt>
                <c:pt idx="41">
                  <c:v>380.34</c:v>
                </c:pt>
                <c:pt idx="42">
                  <c:v>398.12</c:v>
                </c:pt>
                <c:pt idx="43">
                  <c:v>312.14999999999998</c:v>
                </c:pt>
                <c:pt idx="44">
                  <c:v>452.16</c:v>
                </c:pt>
                <c:pt idx="45">
                  <c:v>698.64</c:v>
                </c:pt>
                <c:pt idx="46">
                  <c:v>367.19</c:v>
                </c:pt>
                <c:pt idx="47">
                  <c:v>431.93</c:v>
                </c:pt>
                <c:pt idx="48">
                  <c:v>367.06</c:v>
                </c:pt>
                <c:pt idx="49">
                  <c:v>400.53</c:v>
                </c:pt>
                <c:pt idx="50">
                  <c:v>414.36</c:v>
                </c:pt>
                <c:pt idx="51">
                  <c:v>481.11</c:v>
                </c:pt>
                <c:pt idx="52">
                  <c:v>538.05999999999995</c:v>
                </c:pt>
                <c:pt idx="53">
                  <c:v>330.48</c:v>
                </c:pt>
                <c:pt idx="54">
                  <c:v>249.93</c:v>
                </c:pt>
                <c:pt idx="55">
                  <c:v>291.87</c:v>
                </c:pt>
                <c:pt idx="56">
                  <c:v>517.4</c:v>
                </c:pt>
                <c:pt idx="57">
                  <c:v>551.58000000000004</c:v>
                </c:pt>
                <c:pt idx="58">
                  <c:v>386.81</c:v>
                </c:pt>
                <c:pt idx="59">
                  <c:v>427.5</c:v>
                </c:pt>
                <c:pt idx="60">
                  <c:v>453.94</c:v>
                </c:pt>
                <c:pt idx="61">
                  <c:v>512.46</c:v>
                </c:pt>
                <c:pt idx="62">
                  <c:v>345.27</c:v>
                </c:pt>
                <c:pt idx="63">
                  <c:v>234.04</c:v>
                </c:pt>
                <c:pt idx="64">
                  <c:v>348.33</c:v>
                </c:pt>
                <c:pt idx="65">
                  <c:v>348.47</c:v>
                </c:pt>
                <c:pt idx="66">
                  <c:v>294.95</c:v>
                </c:pt>
                <c:pt idx="67">
                  <c:v>361.14</c:v>
                </c:pt>
                <c:pt idx="68">
                  <c:v>467.71</c:v>
                </c:pt>
                <c:pt idx="69">
                  <c:v>403.78</c:v>
                </c:pt>
                <c:pt idx="70">
                  <c:v>245.74</c:v>
                </c:pt>
                <c:pt idx="71">
                  <c:v>339.94</c:v>
                </c:pt>
                <c:pt idx="72">
                  <c:v>400.82</c:v>
                </c:pt>
                <c:pt idx="73">
                  <c:v>326.54000000000002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86-4A21-BA11-0721F4E8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7488"/>
        <c:axId val="446407816"/>
      </c:scatterChart>
      <c:valAx>
        <c:axId val="446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Bach. Degrees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816"/>
        <c:crosses val="autoZero"/>
        <c:crossBetween val="midCat"/>
      </c:valAx>
      <c:valAx>
        <c:axId val="446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Sales/Sq.Ft.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Sales/SqFt vs. Median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Data!$H$5</c:f>
              <c:strCache>
                <c:ptCount val="1"/>
                <c:pt idx="0">
                  <c:v>MedAge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05288659797216E-2"/>
                  <c:y val="-0.3570748434985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Data!$H$6:$H$79</c:f>
              <c:numCache>
                <c:formatCode>0.0</c:formatCode>
                <c:ptCount val="74"/>
                <c:pt idx="0">
                  <c:v>34.4</c:v>
                </c:pt>
                <c:pt idx="1">
                  <c:v>41.2</c:v>
                </c:pt>
                <c:pt idx="2">
                  <c:v>40.299999999999997</c:v>
                </c:pt>
                <c:pt idx="3">
                  <c:v>35.4</c:v>
                </c:pt>
                <c:pt idx="4">
                  <c:v>31.5</c:v>
                </c:pt>
                <c:pt idx="5">
                  <c:v>36.299999999999997</c:v>
                </c:pt>
                <c:pt idx="6">
                  <c:v>35.1</c:v>
                </c:pt>
                <c:pt idx="7">
                  <c:v>37.6</c:v>
                </c:pt>
                <c:pt idx="8">
                  <c:v>34.9</c:v>
                </c:pt>
                <c:pt idx="9">
                  <c:v>34.799999999999997</c:v>
                </c:pt>
                <c:pt idx="10">
                  <c:v>36.200000000000003</c:v>
                </c:pt>
                <c:pt idx="11">
                  <c:v>32.200000000000003</c:v>
                </c:pt>
                <c:pt idx="12">
                  <c:v>30.9</c:v>
                </c:pt>
                <c:pt idx="13">
                  <c:v>37.700000000000003</c:v>
                </c:pt>
                <c:pt idx="14">
                  <c:v>34.299999999999997</c:v>
                </c:pt>
                <c:pt idx="15">
                  <c:v>32.4</c:v>
                </c:pt>
                <c:pt idx="16">
                  <c:v>32.1</c:v>
                </c:pt>
                <c:pt idx="17">
                  <c:v>31.4</c:v>
                </c:pt>
                <c:pt idx="18">
                  <c:v>30.4</c:v>
                </c:pt>
                <c:pt idx="19">
                  <c:v>33.9</c:v>
                </c:pt>
                <c:pt idx="20">
                  <c:v>35.6</c:v>
                </c:pt>
                <c:pt idx="21">
                  <c:v>35.9</c:v>
                </c:pt>
                <c:pt idx="22">
                  <c:v>33.6</c:v>
                </c:pt>
                <c:pt idx="23">
                  <c:v>37.9</c:v>
                </c:pt>
                <c:pt idx="24">
                  <c:v>40.6</c:v>
                </c:pt>
                <c:pt idx="25">
                  <c:v>37.700000000000003</c:v>
                </c:pt>
                <c:pt idx="26">
                  <c:v>36.4</c:v>
                </c:pt>
                <c:pt idx="27">
                  <c:v>40.9</c:v>
                </c:pt>
                <c:pt idx="28">
                  <c:v>35</c:v>
                </c:pt>
                <c:pt idx="29">
                  <c:v>26.4</c:v>
                </c:pt>
                <c:pt idx="30">
                  <c:v>37.1</c:v>
                </c:pt>
                <c:pt idx="31">
                  <c:v>30.3</c:v>
                </c:pt>
                <c:pt idx="32">
                  <c:v>31.3</c:v>
                </c:pt>
                <c:pt idx="33">
                  <c:v>29.6</c:v>
                </c:pt>
                <c:pt idx="34">
                  <c:v>32.9</c:v>
                </c:pt>
                <c:pt idx="35">
                  <c:v>40.700000000000003</c:v>
                </c:pt>
                <c:pt idx="36">
                  <c:v>29.3</c:v>
                </c:pt>
                <c:pt idx="37">
                  <c:v>37.299999999999997</c:v>
                </c:pt>
                <c:pt idx="38">
                  <c:v>39.799999999999997</c:v>
                </c:pt>
                <c:pt idx="39">
                  <c:v>33.9</c:v>
                </c:pt>
                <c:pt idx="40">
                  <c:v>35</c:v>
                </c:pt>
                <c:pt idx="41">
                  <c:v>35</c:v>
                </c:pt>
                <c:pt idx="42">
                  <c:v>35.9</c:v>
                </c:pt>
                <c:pt idx="43">
                  <c:v>33</c:v>
                </c:pt>
                <c:pt idx="44">
                  <c:v>30.9</c:v>
                </c:pt>
                <c:pt idx="45">
                  <c:v>38.5</c:v>
                </c:pt>
                <c:pt idx="46">
                  <c:v>40.5</c:v>
                </c:pt>
                <c:pt idx="47">
                  <c:v>32.1</c:v>
                </c:pt>
                <c:pt idx="48">
                  <c:v>34.799999999999997</c:v>
                </c:pt>
                <c:pt idx="49">
                  <c:v>38</c:v>
                </c:pt>
                <c:pt idx="50">
                  <c:v>37</c:v>
                </c:pt>
                <c:pt idx="51">
                  <c:v>34.700000000000003</c:v>
                </c:pt>
                <c:pt idx="52">
                  <c:v>36.4</c:v>
                </c:pt>
                <c:pt idx="53">
                  <c:v>36.799999999999997</c:v>
                </c:pt>
                <c:pt idx="54">
                  <c:v>32.200000000000003</c:v>
                </c:pt>
                <c:pt idx="55">
                  <c:v>34.799999999999997</c:v>
                </c:pt>
                <c:pt idx="56">
                  <c:v>36.700000000000003</c:v>
                </c:pt>
                <c:pt idx="57">
                  <c:v>33.799999999999997</c:v>
                </c:pt>
                <c:pt idx="58">
                  <c:v>34.200000000000003</c:v>
                </c:pt>
                <c:pt idx="59">
                  <c:v>39</c:v>
                </c:pt>
                <c:pt idx="60">
                  <c:v>34.9</c:v>
                </c:pt>
                <c:pt idx="61">
                  <c:v>39.299999999999997</c:v>
                </c:pt>
                <c:pt idx="62">
                  <c:v>35.6</c:v>
                </c:pt>
                <c:pt idx="63">
                  <c:v>36</c:v>
                </c:pt>
                <c:pt idx="64">
                  <c:v>41.1</c:v>
                </c:pt>
                <c:pt idx="65">
                  <c:v>24.7</c:v>
                </c:pt>
                <c:pt idx="66">
                  <c:v>40.5</c:v>
                </c:pt>
                <c:pt idx="67">
                  <c:v>32.9</c:v>
                </c:pt>
                <c:pt idx="68">
                  <c:v>30.3</c:v>
                </c:pt>
                <c:pt idx="69">
                  <c:v>36.200000000000003</c:v>
                </c:pt>
                <c:pt idx="70">
                  <c:v>32.4</c:v>
                </c:pt>
                <c:pt idx="71">
                  <c:v>43.5</c:v>
                </c:pt>
                <c:pt idx="72">
                  <c:v>41.6</c:v>
                </c:pt>
                <c:pt idx="73">
                  <c:v>31.4</c:v>
                </c:pt>
              </c:numCache>
            </c:numRef>
          </c:xVal>
          <c:yVal>
            <c:numRef>
              <c:f>Data!$F$6:$F$79</c:f>
              <c:numCache>
                <c:formatCode>#,##0.00_);\(#,##0.00\)</c:formatCode>
                <c:ptCount val="74"/>
                <c:pt idx="0">
                  <c:v>701.97</c:v>
                </c:pt>
                <c:pt idx="1">
                  <c:v>209.93</c:v>
                </c:pt>
                <c:pt idx="2">
                  <c:v>364.92</c:v>
                </c:pt>
                <c:pt idx="3">
                  <c:v>443.04</c:v>
                </c:pt>
                <c:pt idx="4">
                  <c:v>399.2</c:v>
                </c:pt>
                <c:pt idx="5">
                  <c:v>264.64</c:v>
                </c:pt>
                <c:pt idx="6">
                  <c:v>571.59</c:v>
                </c:pt>
                <c:pt idx="7">
                  <c:v>642.25</c:v>
                </c:pt>
                <c:pt idx="8">
                  <c:v>461.45</c:v>
                </c:pt>
                <c:pt idx="9">
                  <c:v>638.82000000000005</c:v>
                </c:pt>
                <c:pt idx="10">
                  <c:v>484.38</c:v>
                </c:pt>
                <c:pt idx="11">
                  <c:v>581.09</c:v>
                </c:pt>
                <c:pt idx="12">
                  <c:v>267.70999999999998</c:v>
                </c:pt>
                <c:pt idx="13">
                  <c:v>572.84</c:v>
                </c:pt>
                <c:pt idx="14">
                  <c:v>586.48</c:v>
                </c:pt>
                <c:pt idx="15">
                  <c:v>368.73</c:v>
                </c:pt>
                <c:pt idx="16">
                  <c:v>351.47</c:v>
                </c:pt>
                <c:pt idx="17">
                  <c:v>458.24</c:v>
                </c:pt>
                <c:pt idx="18">
                  <c:v>987.12</c:v>
                </c:pt>
                <c:pt idx="19">
                  <c:v>357.45</c:v>
                </c:pt>
                <c:pt idx="20">
                  <c:v>405.77</c:v>
                </c:pt>
                <c:pt idx="21">
                  <c:v>680.8</c:v>
                </c:pt>
                <c:pt idx="22">
                  <c:v>368.02</c:v>
                </c:pt>
                <c:pt idx="23">
                  <c:v>303.95</c:v>
                </c:pt>
                <c:pt idx="24">
                  <c:v>393.9</c:v>
                </c:pt>
                <c:pt idx="25">
                  <c:v>562.12</c:v>
                </c:pt>
                <c:pt idx="26">
                  <c:v>494.88</c:v>
                </c:pt>
                <c:pt idx="27">
                  <c:v>310.07</c:v>
                </c:pt>
                <c:pt idx="28">
                  <c:v>373.46</c:v>
                </c:pt>
                <c:pt idx="29">
                  <c:v>235.81</c:v>
                </c:pt>
                <c:pt idx="30">
                  <c:v>413.08</c:v>
                </c:pt>
                <c:pt idx="31">
                  <c:v>625.22</c:v>
                </c:pt>
                <c:pt idx="32">
                  <c:v>274.3</c:v>
                </c:pt>
                <c:pt idx="33">
                  <c:v>542.62</c:v>
                </c:pt>
                <c:pt idx="34">
                  <c:v>178.56</c:v>
                </c:pt>
                <c:pt idx="35">
                  <c:v>375.33</c:v>
                </c:pt>
                <c:pt idx="36">
                  <c:v>329.09</c:v>
                </c:pt>
                <c:pt idx="37">
                  <c:v>297.37</c:v>
                </c:pt>
                <c:pt idx="38">
                  <c:v>323.17</c:v>
                </c:pt>
                <c:pt idx="39">
                  <c:v>468.84</c:v>
                </c:pt>
                <c:pt idx="40">
                  <c:v>352.57</c:v>
                </c:pt>
                <c:pt idx="41">
                  <c:v>380.34</c:v>
                </c:pt>
                <c:pt idx="42">
                  <c:v>398.12</c:v>
                </c:pt>
                <c:pt idx="43">
                  <c:v>312.14999999999998</c:v>
                </c:pt>
                <c:pt idx="44">
                  <c:v>452.16</c:v>
                </c:pt>
                <c:pt idx="45">
                  <c:v>698.64</c:v>
                </c:pt>
                <c:pt idx="46">
                  <c:v>367.19</c:v>
                </c:pt>
                <c:pt idx="47">
                  <c:v>431.93</c:v>
                </c:pt>
                <c:pt idx="48">
                  <c:v>367.06</c:v>
                </c:pt>
                <c:pt idx="49">
                  <c:v>400.53</c:v>
                </c:pt>
                <c:pt idx="50">
                  <c:v>414.36</c:v>
                </c:pt>
                <c:pt idx="51">
                  <c:v>481.11</c:v>
                </c:pt>
                <c:pt idx="52">
                  <c:v>538.05999999999995</c:v>
                </c:pt>
                <c:pt idx="53">
                  <c:v>330.48</c:v>
                </c:pt>
                <c:pt idx="54">
                  <c:v>249.93</c:v>
                </c:pt>
                <c:pt idx="55">
                  <c:v>291.87</c:v>
                </c:pt>
                <c:pt idx="56">
                  <c:v>517.4</c:v>
                </c:pt>
                <c:pt idx="57">
                  <c:v>551.58000000000004</c:v>
                </c:pt>
                <c:pt idx="58">
                  <c:v>386.81</c:v>
                </c:pt>
                <c:pt idx="59">
                  <c:v>427.5</c:v>
                </c:pt>
                <c:pt idx="60">
                  <c:v>453.94</c:v>
                </c:pt>
                <c:pt idx="61">
                  <c:v>512.46</c:v>
                </c:pt>
                <c:pt idx="62">
                  <c:v>345.27</c:v>
                </c:pt>
                <c:pt idx="63">
                  <c:v>234.04</c:v>
                </c:pt>
                <c:pt idx="64">
                  <c:v>348.33</c:v>
                </c:pt>
                <c:pt idx="65">
                  <c:v>348.47</c:v>
                </c:pt>
                <c:pt idx="66">
                  <c:v>294.95</c:v>
                </c:pt>
                <c:pt idx="67">
                  <c:v>361.14</c:v>
                </c:pt>
                <c:pt idx="68">
                  <c:v>467.71</c:v>
                </c:pt>
                <c:pt idx="69">
                  <c:v>403.78</c:v>
                </c:pt>
                <c:pt idx="70">
                  <c:v>245.74</c:v>
                </c:pt>
                <c:pt idx="71">
                  <c:v>339.94</c:v>
                </c:pt>
                <c:pt idx="72">
                  <c:v>400.82</c:v>
                </c:pt>
                <c:pt idx="73">
                  <c:v>326.54000000000002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D1-4735-B3B6-AC709330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7488"/>
        <c:axId val="446407816"/>
      </c:scatterChart>
      <c:valAx>
        <c:axId val="446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Median 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816"/>
        <c:crosses val="autoZero"/>
        <c:crossBetween val="midCat"/>
      </c:valAx>
      <c:valAx>
        <c:axId val="446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Sales/Sq.Ft.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Sales/SqFt vs. Median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MedIncome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807584283958719"/>
                  <c:y val="-0.3088825940685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Data!$G$6:$G$79</c:f>
              <c:numCache>
                <c:formatCode>0</c:formatCode>
                <c:ptCount val="74"/>
                <c:pt idx="0">
                  <c:v>45177</c:v>
                </c:pt>
                <c:pt idx="1">
                  <c:v>51888</c:v>
                </c:pt>
                <c:pt idx="2">
                  <c:v>51379</c:v>
                </c:pt>
                <c:pt idx="3">
                  <c:v>66081</c:v>
                </c:pt>
                <c:pt idx="4">
                  <c:v>50999</c:v>
                </c:pt>
                <c:pt idx="5">
                  <c:v>41562</c:v>
                </c:pt>
                <c:pt idx="6">
                  <c:v>44196</c:v>
                </c:pt>
                <c:pt idx="7">
                  <c:v>50975</c:v>
                </c:pt>
                <c:pt idx="8">
                  <c:v>72808</c:v>
                </c:pt>
                <c:pt idx="9">
                  <c:v>79070</c:v>
                </c:pt>
                <c:pt idx="10">
                  <c:v>78497</c:v>
                </c:pt>
                <c:pt idx="11">
                  <c:v>41245</c:v>
                </c:pt>
                <c:pt idx="12">
                  <c:v>33003</c:v>
                </c:pt>
                <c:pt idx="13">
                  <c:v>90988</c:v>
                </c:pt>
                <c:pt idx="14">
                  <c:v>37950</c:v>
                </c:pt>
                <c:pt idx="15">
                  <c:v>45206</c:v>
                </c:pt>
                <c:pt idx="16">
                  <c:v>79312</c:v>
                </c:pt>
                <c:pt idx="17">
                  <c:v>37345</c:v>
                </c:pt>
                <c:pt idx="18">
                  <c:v>46226</c:v>
                </c:pt>
                <c:pt idx="19">
                  <c:v>70024</c:v>
                </c:pt>
                <c:pt idx="20">
                  <c:v>54982</c:v>
                </c:pt>
                <c:pt idx="21">
                  <c:v>54932</c:v>
                </c:pt>
                <c:pt idx="22">
                  <c:v>34097</c:v>
                </c:pt>
                <c:pt idx="23">
                  <c:v>46593</c:v>
                </c:pt>
                <c:pt idx="24">
                  <c:v>51893</c:v>
                </c:pt>
                <c:pt idx="25">
                  <c:v>88162</c:v>
                </c:pt>
                <c:pt idx="26">
                  <c:v>89016</c:v>
                </c:pt>
                <c:pt idx="27">
                  <c:v>114353</c:v>
                </c:pt>
                <c:pt idx="28">
                  <c:v>75366</c:v>
                </c:pt>
                <c:pt idx="29">
                  <c:v>48163</c:v>
                </c:pt>
                <c:pt idx="30">
                  <c:v>49956</c:v>
                </c:pt>
                <c:pt idx="31">
                  <c:v>45990</c:v>
                </c:pt>
                <c:pt idx="32">
                  <c:v>45723</c:v>
                </c:pt>
                <c:pt idx="33">
                  <c:v>43800</c:v>
                </c:pt>
                <c:pt idx="34">
                  <c:v>68711</c:v>
                </c:pt>
                <c:pt idx="35">
                  <c:v>65150</c:v>
                </c:pt>
                <c:pt idx="36">
                  <c:v>39329</c:v>
                </c:pt>
                <c:pt idx="37">
                  <c:v>63657</c:v>
                </c:pt>
                <c:pt idx="38">
                  <c:v>67099</c:v>
                </c:pt>
                <c:pt idx="39">
                  <c:v>75151</c:v>
                </c:pt>
                <c:pt idx="40">
                  <c:v>93876</c:v>
                </c:pt>
                <c:pt idx="41">
                  <c:v>79701</c:v>
                </c:pt>
                <c:pt idx="42">
                  <c:v>77115</c:v>
                </c:pt>
                <c:pt idx="43">
                  <c:v>52766</c:v>
                </c:pt>
                <c:pt idx="44">
                  <c:v>32929</c:v>
                </c:pt>
                <c:pt idx="45">
                  <c:v>87863</c:v>
                </c:pt>
                <c:pt idx="46">
                  <c:v>73752</c:v>
                </c:pt>
                <c:pt idx="47">
                  <c:v>85366</c:v>
                </c:pt>
                <c:pt idx="48">
                  <c:v>39180</c:v>
                </c:pt>
                <c:pt idx="49">
                  <c:v>56077</c:v>
                </c:pt>
                <c:pt idx="50">
                  <c:v>77449</c:v>
                </c:pt>
                <c:pt idx="51">
                  <c:v>56822</c:v>
                </c:pt>
                <c:pt idx="52">
                  <c:v>80470</c:v>
                </c:pt>
                <c:pt idx="53">
                  <c:v>55584</c:v>
                </c:pt>
                <c:pt idx="54">
                  <c:v>78001</c:v>
                </c:pt>
                <c:pt idx="55">
                  <c:v>75307</c:v>
                </c:pt>
                <c:pt idx="56">
                  <c:v>76375</c:v>
                </c:pt>
                <c:pt idx="57">
                  <c:v>61857</c:v>
                </c:pt>
                <c:pt idx="58">
                  <c:v>61312</c:v>
                </c:pt>
                <c:pt idx="59">
                  <c:v>72040</c:v>
                </c:pt>
                <c:pt idx="60">
                  <c:v>92414</c:v>
                </c:pt>
                <c:pt idx="61">
                  <c:v>92602</c:v>
                </c:pt>
                <c:pt idx="62">
                  <c:v>59599</c:v>
                </c:pt>
                <c:pt idx="63">
                  <c:v>72453</c:v>
                </c:pt>
                <c:pt idx="64">
                  <c:v>67925</c:v>
                </c:pt>
                <c:pt idx="65">
                  <c:v>42631</c:v>
                </c:pt>
                <c:pt idx="66">
                  <c:v>75652</c:v>
                </c:pt>
                <c:pt idx="67">
                  <c:v>39650</c:v>
                </c:pt>
                <c:pt idx="68">
                  <c:v>48033</c:v>
                </c:pt>
                <c:pt idx="69">
                  <c:v>67403</c:v>
                </c:pt>
                <c:pt idx="70">
                  <c:v>80597</c:v>
                </c:pt>
                <c:pt idx="71">
                  <c:v>60928</c:v>
                </c:pt>
                <c:pt idx="72">
                  <c:v>73762</c:v>
                </c:pt>
                <c:pt idx="73">
                  <c:v>64225</c:v>
                </c:pt>
              </c:numCache>
            </c:numRef>
          </c:xVal>
          <c:yVal>
            <c:numRef>
              <c:f>Data!$F$6:$F$79</c:f>
              <c:numCache>
                <c:formatCode>#,##0.00_);\(#,##0.00\)</c:formatCode>
                <c:ptCount val="74"/>
                <c:pt idx="0">
                  <c:v>701.97</c:v>
                </c:pt>
                <c:pt idx="1">
                  <c:v>209.93</c:v>
                </c:pt>
                <c:pt idx="2">
                  <c:v>364.92</c:v>
                </c:pt>
                <c:pt idx="3">
                  <c:v>443.04</c:v>
                </c:pt>
                <c:pt idx="4">
                  <c:v>399.2</c:v>
                </c:pt>
                <c:pt idx="5">
                  <c:v>264.64</c:v>
                </c:pt>
                <c:pt idx="6">
                  <c:v>571.59</c:v>
                </c:pt>
                <c:pt idx="7">
                  <c:v>642.25</c:v>
                </c:pt>
                <c:pt idx="8">
                  <c:v>461.45</c:v>
                </c:pt>
                <c:pt idx="9">
                  <c:v>638.82000000000005</c:v>
                </c:pt>
                <c:pt idx="10">
                  <c:v>484.38</c:v>
                </c:pt>
                <c:pt idx="11">
                  <c:v>581.09</c:v>
                </c:pt>
                <c:pt idx="12">
                  <c:v>267.70999999999998</c:v>
                </c:pt>
                <c:pt idx="13">
                  <c:v>572.84</c:v>
                </c:pt>
                <c:pt idx="14">
                  <c:v>586.48</c:v>
                </c:pt>
                <c:pt idx="15">
                  <c:v>368.73</c:v>
                </c:pt>
                <c:pt idx="16">
                  <c:v>351.47</c:v>
                </c:pt>
                <c:pt idx="17">
                  <c:v>458.24</c:v>
                </c:pt>
                <c:pt idx="18">
                  <c:v>987.12</c:v>
                </c:pt>
                <c:pt idx="19">
                  <c:v>357.45</c:v>
                </c:pt>
                <c:pt idx="20">
                  <c:v>405.77</c:v>
                </c:pt>
                <c:pt idx="21">
                  <c:v>680.8</c:v>
                </c:pt>
                <c:pt idx="22">
                  <c:v>368.02</c:v>
                </c:pt>
                <c:pt idx="23">
                  <c:v>303.95</c:v>
                </c:pt>
                <c:pt idx="24">
                  <c:v>393.9</c:v>
                </c:pt>
                <c:pt idx="25">
                  <c:v>562.12</c:v>
                </c:pt>
                <c:pt idx="26">
                  <c:v>494.88</c:v>
                </c:pt>
                <c:pt idx="27">
                  <c:v>310.07</c:v>
                </c:pt>
                <c:pt idx="28">
                  <c:v>373.46</c:v>
                </c:pt>
                <c:pt idx="29">
                  <c:v>235.81</c:v>
                </c:pt>
                <c:pt idx="30">
                  <c:v>413.08</c:v>
                </c:pt>
                <c:pt idx="31">
                  <c:v>625.22</c:v>
                </c:pt>
                <c:pt idx="32">
                  <c:v>274.3</c:v>
                </c:pt>
                <c:pt idx="33">
                  <c:v>542.62</c:v>
                </c:pt>
                <c:pt idx="34">
                  <c:v>178.56</c:v>
                </c:pt>
                <c:pt idx="35">
                  <c:v>375.33</c:v>
                </c:pt>
                <c:pt idx="36">
                  <c:v>329.09</c:v>
                </c:pt>
                <c:pt idx="37">
                  <c:v>297.37</c:v>
                </c:pt>
                <c:pt idx="38">
                  <c:v>323.17</c:v>
                </c:pt>
                <c:pt idx="39">
                  <c:v>468.84</c:v>
                </c:pt>
                <c:pt idx="40">
                  <c:v>352.57</c:v>
                </c:pt>
                <c:pt idx="41">
                  <c:v>380.34</c:v>
                </c:pt>
                <c:pt idx="42">
                  <c:v>398.12</c:v>
                </c:pt>
                <c:pt idx="43">
                  <c:v>312.14999999999998</c:v>
                </c:pt>
                <c:pt idx="44">
                  <c:v>452.16</c:v>
                </c:pt>
                <c:pt idx="45">
                  <c:v>698.64</c:v>
                </c:pt>
                <c:pt idx="46">
                  <c:v>367.19</c:v>
                </c:pt>
                <c:pt idx="47">
                  <c:v>431.93</c:v>
                </c:pt>
                <c:pt idx="48">
                  <c:v>367.06</c:v>
                </c:pt>
                <c:pt idx="49">
                  <c:v>400.53</c:v>
                </c:pt>
                <c:pt idx="50">
                  <c:v>414.36</c:v>
                </c:pt>
                <c:pt idx="51">
                  <c:v>481.11</c:v>
                </c:pt>
                <c:pt idx="52">
                  <c:v>538.05999999999995</c:v>
                </c:pt>
                <c:pt idx="53">
                  <c:v>330.48</c:v>
                </c:pt>
                <c:pt idx="54">
                  <c:v>249.93</c:v>
                </c:pt>
                <c:pt idx="55">
                  <c:v>291.87</c:v>
                </c:pt>
                <c:pt idx="56">
                  <c:v>517.4</c:v>
                </c:pt>
                <c:pt idx="57">
                  <c:v>551.58000000000004</c:v>
                </c:pt>
                <c:pt idx="58">
                  <c:v>386.81</c:v>
                </c:pt>
                <c:pt idx="59">
                  <c:v>427.5</c:v>
                </c:pt>
                <c:pt idx="60">
                  <c:v>453.94</c:v>
                </c:pt>
                <c:pt idx="61">
                  <c:v>512.46</c:v>
                </c:pt>
                <c:pt idx="62">
                  <c:v>345.27</c:v>
                </c:pt>
                <c:pt idx="63">
                  <c:v>234.04</c:v>
                </c:pt>
                <c:pt idx="64">
                  <c:v>348.33</c:v>
                </c:pt>
                <c:pt idx="65">
                  <c:v>348.47</c:v>
                </c:pt>
                <c:pt idx="66">
                  <c:v>294.95</c:v>
                </c:pt>
                <c:pt idx="67">
                  <c:v>361.14</c:v>
                </c:pt>
                <c:pt idx="68">
                  <c:v>467.71</c:v>
                </c:pt>
                <c:pt idx="69">
                  <c:v>403.78</c:v>
                </c:pt>
                <c:pt idx="70">
                  <c:v>245.74</c:v>
                </c:pt>
                <c:pt idx="71">
                  <c:v>339.94</c:v>
                </c:pt>
                <c:pt idx="72">
                  <c:v>400.82</c:v>
                </c:pt>
                <c:pt idx="73">
                  <c:v>326.54000000000002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32-49C4-A714-B94D96F4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7488"/>
        <c:axId val="446407816"/>
      </c:scatterChart>
      <c:valAx>
        <c:axId val="446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Median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816"/>
        <c:crosses val="autoZero"/>
        <c:crossBetween val="midCat"/>
      </c:valAx>
      <c:valAx>
        <c:axId val="446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Sales/Sq.Ft.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_);\(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Loyalty Card vs. Sales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Data!$E$5</c:f>
              <c:strCache>
                <c:ptCount val="1"/>
                <c:pt idx="0">
                  <c:v>LoyaltyCard%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58126932713789"/>
                  <c:y val="-0.353570982622252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Data!$E$6:$E$79</c:f>
              <c:numCache>
                <c:formatCode>_(* #,##0.00_);_(* \(#,##0.00\);_(* "-"??_);_(@_)</c:formatCode>
                <c:ptCount val="74"/>
                <c:pt idx="0">
                  <c:v>2.0699999999999998</c:v>
                </c:pt>
                <c:pt idx="1">
                  <c:v>2.54</c:v>
                </c:pt>
                <c:pt idx="2">
                  <c:v>1.66</c:v>
                </c:pt>
                <c:pt idx="3">
                  <c:v>2.06</c:v>
                </c:pt>
                <c:pt idx="4">
                  <c:v>2.48</c:v>
                </c:pt>
                <c:pt idx="5">
                  <c:v>2.96</c:v>
                </c:pt>
                <c:pt idx="6">
                  <c:v>2.2799999999999998</c:v>
                </c:pt>
                <c:pt idx="7">
                  <c:v>2.34</c:v>
                </c:pt>
                <c:pt idx="8">
                  <c:v>2.2000000000000002</c:v>
                </c:pt>
                <c:pt idx="9">
                  <c:v>2.34</c:v>
                </c:pt>
                <c:pt idx="10">
                  <c:v>2.09</c:v>
                </c:pt>
                <c:pt idx="11">
                  <c:v>2.4700000000000002</c:v>
                </c:pt>
                <c:pt idx="12">
                  <c:v>2.04</c:v>
                </c:pt>
                <c:pt idx="13">
                  <c:v>2.02</c:v>
                </c:pt>
                <c:pt idx="14">
                  <c:v>2.0099999999999998</c:v>
                </c:pt>
                <c:pt idx="15">
                  <c:v>2.64</c:v>
                </c:pt>
                <c:pt idx="16">
                  <c:v>2.2200000000000002</c:v>
                </c:pt>
                <c:pt idx="17">
                  <c:v>2.0699999999999998</c:v>
                </c:pt>
                <c:pt idx="18">
                  <c:v>1.94</c:v>
                </c:pt>
                <c:pt idx="19">
                  <c:v>2.17</c:v>
                </c:pt>
                <c:pt idx="20">
                  <c:v>0.72</c:v>
                </c:pt>
                <c:pt idx="21">
                  <c:v>2</c:v>
                </c:pt>
                <c:pt idx="22">
                  <c:v>1.81</c:v>
                </c:pt>
                <c:pt idx="23">
                  <c:v>2.13</c:v>
                </c:pt>
                <c:pt idx="24">
                  <c:v>2.5</c:v>
                </c:pt>
                <c:pt idx="25">
                  <c:v>2.63</c:v>
                </c:pt>
                <c:pt idx="26">
                  <c:v>1.95</c:v>
                </c:pt>
                <c:pt idx="27">
                  <c:v>2.04</c:v>
                </c:pt>
                <c:pt idx="28">
                  <c:v>1.41</c:v>
                </c:pt>
                <c:pt idx="29">
                  <c:v>2.0499999999999998</c:v>
                </c:pt>
                <c:pt idx="30">
                  <c:v>2.13</c:v>
                </c:pt>
                <c:pt idx="31">
                  <c:v>2.08</c:v>
                </c:pt>
                <c:pt idx="32">
                  <c:v>2.73</c:v>
                </c:pt>
                <c:pt idx="33">
                  <c:v>1.95</c:v>
                </c:pt>
                <c:pt idx="34">
                  <c:v>2.04</c:v>
                </c:pt>
                <c:pt idx="35">
                  <c:v>1.62</c:v>
                </c:pt>
                <c:pt idx="36">
                  <c:v>1.95</c:v>
                </c:pt>
                <c:pt idx="37">
                  <c:v>1.64</c:v>
                </c:pt>
                <c:pt idx="38">
                  <c:v>1.78</c:v>
                </c:pt>
                <c:pt idx="39">
                  <c:v>2.23</c:v>
                </c:pt>
                <c:pt idx="40">
                  <c:v>2.15</c:v>
                </c:pt>
                <c:pt idx="41">
                  <c:v>2.83</c:v>
                </c:pt>
                <c:pt idx="42">
                  <c:v>2.37</c:v>
                </c:pt>
                <c:pt idx="43">
                  <c:v>3.07</c:v>
                </c:pt>
                <c:pt idx="44">
                  <c:v>2.19</c:v>
                </c:pt>
                <c:pt idx="45">
                  <c:v>1.28</c:v>
                </c:pt>
                <c:pt idx="46">
                  <c:v>1.76</c:v>
                </c:pt>
                <c:pt idx="47">
                  <c:v>2.5099999999999998</c:v>
                </c:pt>
                <c:pt idx="48">
                  <c:v>1.9</c:v>
                </c:pt>
                <c:pt idx="49">
                  <c:v>1.98</c:v>
                </c:pt>
                <c:pt idx="50">
                  <c:v>2.41</c:v>
                </c:pt>
                <c:pt idx="51">
                  <c:v>2.17</c:v>
                </c:pt>
                <c:pt idx="52">
                  <c:v>2.16</c:v>
                </c:pt>
                <c:pt idx="53">
                  <c:v>0.28999999999999998</c:v>
                </c:pt>
                <c:pt idx="54">
                  <c:v>1.85</c:v>
                </c:pt>
                <c:pt idx="55">
                  <c:v>1.88</c:v>
                </c:pt>
                <c:pt idx="56">
                  <c:v>2.19</c:v>
                </c:pt>
                <c:pt idx="57">
                  <c:v>2.56</c:v>
                </c:pt>
                <c:pt idx="58">
                  <c:v>2.16</c:v>
                </c:pt>
                <c:pt idx="59">
                  <c:v>2.1</c:v>
                </c:pt>
                <c:pt idx="60">
                  <c:v>1.98</c:v>
                </c:pt>
                <c:pt idx="61">
                  <c:v>0.87</c:v>
                </c:pt>
                <c:pt idx="62">
                  <c:v>1.07</c:v>
                </c:pt>
                <c:pt idx="63">
                  <c:v>3.38</c:v>
                </c:pt>
                <c:pt idx="64">
                  <c:v>1.17</c:v>
                </c:pt>
                <c:pt idx="65">
                  <c:v>2.14</c:v>
                </c:pt>
                <c:pt idx="66">
                  <c:v>0.93</c:v>
                </c:pt>
                <c:pt idx="67">
                  <c:v>2.2200000000000002</c:v>
                </c:pt>
                <c:pt idx="68">
                  <c:v>1.68</c:v>
                </c:pt>
                <c:pt idx="69">
                  <c:v>2.41</c:v>
                </c:pt>
                <c:pt idx="70">
                  <c:v>2.81</c:v>
                </c:pt>
                <c:pt idx="71">
                  <c:v>1.0900000000000001</c:v>
                </c:pt>
                <c:pt idx="72">
                  <c:v>0.64</c:v>
                </c:pt>
                <c:pt idx="73">
                  <c:v>1.77</c:v>
                </c:pt>
              </c:numCache>
            </c:numRef>
          </c:xVal>
          <c:yVal>
            <c:numRef>
              <c:f>Data!$D$6:$D$79</c:f>
              <c:numCache>
                <c:formatCode>0.00</c:formatCode>
                <c:ptCount val="74"/>
                <c:pt idx="0">
                  <c:v>-8.31</c:v>
                </c:pt>
                <c:pt idx="1">
                  <c:v>-4.01</c:v>
                </c:pt>
                <c:pt idx="2">
                  <c:v>-3.94</c:v>
                </c:pt>
                <c:pt idx="3">
                  <c:v>-3.39</c:v>
                </c:pt>
                <c:pt idx="4">
                  <c:v>-3.3</c:v>
                </c:pt>
                <c:pt idx="5">
                  <c:v>-1.94</c:v>
                </c:pt>
                <c:pt idx="6">
                  <c:v>-0.77</c:v>
                </c:pt>
                <c:pt idx="7">
                  <c:v>-0.37</c:v>
                </c:pt>
                <c:pt idx="8">
                  <c:v>-0.25</c:v>
                </c:pt>
                <c:pt idx="9">
                  <c:v>-0.17</c:v>
                </c:pt>
                <c:pt idx="10">
                  <c:v>0.47</c:v>
                </c:pt>
                <c:pt idx="11">
                  <c:v>0.55000000000000004</c:v>
                </c:pt>
                <c:pt idx="12">
                  <c:v>0.77</c:v>
                </c:pt>
                <c:pt idx="13">
                  <c:v>1.92</c:v>
                </c:pt>
                <c:pt idx="14">
                  <c:v>2.0499999999999998</c:v>
                </c:pt>
                <c:pt idx="15">
                  <c:v>2.12</c:v>
                </c:pt>
                <c:pt idx="16">
                  <c:v>2.84</c:v>
                </c:pt>
                <c:pt idx="17">
                  <c:v>2.88</c:v>
                </c:pt>
                <c:pt idx="18">
                  <c:v>3.96</c:v>
                </c:pt>
                <c:pt idx="19">
                  <c:v>4.04</c:v>
                </c:pt>
                <c:pt idx="20">
                  <c:v>4.05</c:v>
                </c:pt>
                <c:pt idx="21">
                  <c:v>4.05</c:v>
                </c:pt>
                <c:pt idx="22">
                  <c:v>4.24</c:v>
                </c:pt>
                <c:pt idx="23">
                  <c:v>4.58</c:v>
                </c:pt>
                <c:pt idx="24">
                  <c:v>5.09</c:v>
                </c:pt>
                <c:pt idx="25">
                  <c:v>5.14</c:v>
                </c:pt>
                <c:pt idx="26">
                  <c:v>5.48</c:v>
                </c:pt>
                <c:pt idx="27">
                  <c:v>5.86</c:v>
                </c:pt>
                <c:pt idx="28">
                  <c:v>5.91</c:v>
                </c:pt>
                <c:pt idx="29">
                  <c:v>5.98</c:v>
                </c:pt>
                <c:pt idx="30">
                  <c:v>6.08</c:v>
                </c:pt>
                <c:pt idx="31">
                  <c:v>6.08</c:v>
                </c:pt>
                <c:pt idx="32">
                  <c:v>6.13</c:v>
                </c:pt>
                <c:pt idx="33">
                  <c:v>6.27</c:v>
                </c:pt>
                <c:pt idx="34">
                  <c:v>6.57</c:v>
                </c:pt>
                <c:pt idx="35">
                  <c:v>6.9</c:v>
                </c:pt>
                <c:pt idx="36">
                  <c:v>6.94</c:v>
                </c:pt>
                <c:pt idx="37">
                  <c:v>7.12</c:v>
                </c:pt>
                <c:pt idx="38">
                  <c:v>7.39</c:v>
                </c:pt>
                <c:pt idx="39">
                  <c:v>7.67</c:v>
                </c:pt>
                <c:pt idx="40">
                  <c:v>7.91</c:v>
                </c:pt>
                <c:pt idx="41">
                  <c:v>8.08</c:v>
                </c:pt>
                <c:pt idx="42">
                  <c:v>8.27</c:v>
                </c:pt>
                <c:pt idx="43">
                  <c:v>8.5399999999999991</c:v>
                </c:pt>
                <c:pt idx="44">
                  <c:v>8.58</c:v>
                </c:pt>
                <c:pt idx="45">
                  <c:v>8.7200000000000006</c:v>
                </c:pt>
                <c:pt idx="46">
                  <c:v>8.75</c:v>
                </c:pt>
                <c:pt idx="47">
                  <c:v>8.7899999999999991</c:v>
                </c:pt>
                <c:pt idx="48">
                  <c:v>8.9</c:v>
                </c:pt>
                <c:pt idx="49">
                  <c:v>9.1199999999999992</c:v>
                </c:pt>
                <c:pt idx="50">
                  <c:v>9.4700000000000006</c:v>
                </c:pt>
                <c:pt idx="51">
                  <c:v>10.17</c:v>
                </c:pt>
                <c:pt idx="52">
                  <c:v>10.66</c:v>
                </c:pt>
                <c:pt idx="53">
                  <c:v>10.97</c:v>
                </c:pt>
                <c:pt idx="54">
                  <c:v>11.34</c:v>
                </c:pt>
                <c:pt idx="55">
                  <c:v>11.45</c:v>
                </c:pt>
                <c:pt idx="56">
                  <c:v>11.51</c:v>
                </c:pt>
                <c:pt idx="57">
                  <c:v>11.73</c:v>
                </c:pt>
                <c:pt idx="58">
                  <c:v>11.83</c:v>
                </c:pt>
                <c:pt idx="59">
                  <c:v>11.95</c:v>
                </c:pt>
                <c:pt idx="60">
                  <c:v>12.47</c:v>
                </c:pt>
                <c:pt idx="61">
                  <c:v>12.8</c:v>
                </c:pt>
                <c:pt idx="62">
                  <c:v>13.78</c:v>
                </c:pt>
                <c:pt idx="63">
                  <c:v>14.09</c:v>
                </c:pt>
                <c:pt idx="64">
                  <c:v>14.23</c:v>
                </c:pt>
                <c:pt idx="65">
                  <c:v>14.6</c:v>
                </c:pt>
                <c:pt idx="66">
                  <c:v>14.88</c:v>
                </c:pt>
                <c:pt idx="67">
                  <c:v>15.42</c:v>
                </c:pt>
                <c:pt idx="68">
                  <c:v>16.18</c:v>
                </c:pt>
                <c:pt idx="69">
                  <c:v>17.23</c:v>
                </c:pt>
                <c:pt idx="70">
                  <c:v>18.43</c:v>
                </c:pt>
                <c:pt idx="71">
                  <c:v>20.76</c:v>
                </c:pt>
                <c:pt idx="72">
                  <c:v>25.54</c:v>
                </c:pt>
                <c:pt idx="73">
                  <c:v>28.81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AE-4CA1-B767-45C35952E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7488"/>
        <c:axId val="446407816"/>
      </c:scatterChart>
      <c:valAx>
        <c:axId val="446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Loyalty Card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816"/>
        <c:crosses val="autoZero"/>
        <c:crossBetween val="midCat"/>
      </c:valAx>
      <c:valAx>
        <c:axId val="446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Sales Growth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Median Income vs. College Graduates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Data!$I$5</c:f>
              <c:strCache>
                <c:ptCount val="1"/>
                <c:pt idx="0">
                  <c:v>BachDeg%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431862505409523"/>
                  <c:y val="-0.231247199283016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Data!$I$6:$I$79</c:f>
              <c:numCache>
                <c:formatCode>0</c:formatCode>
                <c:ptCount val="74"/>
                <c:pt idx="0">
                  <c:v>31</c:v>
                </c:pt>
                <c:pt idx="1">
                  <c:v>20</c:v>
                </c:pt>
                <c:pt idx="2">
                  <c:v>24</c:v>
                </c:pt>
                <c:pt idx="3">
                  <c:v>29</c:v>
                </c:pt>
                <c:pt idx="4">
                  <c:v>18</c:v>
                </c:pt>
                <c:pt idx="5">
                  <c:v>30</c:v>
                </c:pt>
                <c:pt idx="6">
                  <c:v>14</c:v>
                </c:pt>
                <c:pt idx="7">
                  <c:v>33</c:v>
                </c:pt>
                <c:pt idx="8">
                  <c:v>28</c:v>
                </c:pt>
                <c:pt idx="9">
                  <c:v>29</c:v>
                </c:pt>
                <c:pt idx="10">
                  <c:v>39</c:v>
                </c:pt>
                <c:pt idx="11">
                  <c:v>23</c:v>
                </c:pt>
                <c:pt idx="12">
                  <c:v>22</c:v>
                </c:pt>
                <c:pt idx="13">
                  <c:v>37</c:v>
                </c:pt>
                <c:pt idx="14">
                  <c:v>24</c:v>
                </c:pt>
                <c:pt idx="15">
                  <c:v>17</c:v>
                </c:pt>
                <c:pt idx="16">
                  <c:v>37</c:v>
                </c:pt>
                <c:pt idx="17">
                  <c:v>22</c:v>
                </c:pt>
                <c:pt idx="18">
                  <c:v>36</c:v>
                </c:pt>
                <c:pt idx="19">
                  <c:v>34</c:v>
                </c:pt>
                <c:pt idx="20">
                  <c:v>26</c:v>
                </c:pt>
                <c:pt idx="21">
                  <c:v>20</c:v>
                </c:pt>
                <c:pt idx="22">
                  <c:v>20</c:v>
                </c:pt>
                <c:pt idx="23">
                  <c:v>26</c:v>
                </c:pt>
                <c:pt idx="24">
                  <c:v>21</c:v>
                </c:pt>
                <c:pt idx="25">
                  <c:v>37</c:v>
                </c:pt>
                <c:pt idx="26">
                  <c:v>34</c:v>
                </c:pt>
                <c:pt idx="27">
                  <c:v>34</c:v>
                </c:pt>
                <c:pt idx="28">
                  <c:v>30</c:v>
                </c:pt>
                <c:pt idx="29">
                  <c:v>16</c:v>
                </c:pt>
                <c:pt idx="30">
                  <c:v>28</c:v>
                </c:pt>
                <c:pt idx="31">
                  <c:v>36</c:v>
                </c:pt>
                <c:pt idx="32">
                  <c:v>18</c:v>
                </c:pt>
                <c:pt idx="33">
                  <c:v>36</c:v>
                </c:pt>
                <c:pt idx="34">
                  <c:v>18</c:v>
                </c:pt>
                <c:pt idx="35">
                  <c:v>24</c:v>
                </c:pt>
                <c:pt idx="36">
                  <c:v>22</c:v>
                </c:pt>
                <c:pt idx="37">
                  <c:v>29</c:v>
                </c:pt>
                <c:pt idx="38">
                  <c:v>25</c:v>
                </c:pt>
                <c:pt idx="39">
                  <c:v>28</c:v>
                </c:pt>
                <c:pt idx="40">
                  <c:v>40</c:v>
                </c:pt>
                <c:pt idx="41">
                  <c:v>39</c:v>
                </c:pt>
                <c:pt idx="42">
                  <c:v>30</c:v>
                </c:pt>
                <c:pt idx="43">
                  <c:v>17</c:v>
                </c:pt>
                <c:pt idx="44">
                  <c:v>22</c:v>
                </c:pt>
                <c:pt idx="45">
                  <c:v>29</c:v>
                </c:pt>
                <c:pt idx="46">
                  <c:v>19</c:v>
                </c:pt>
                <c:pt idx="47">
                  <c:v>29</c:v>
                </c:pt>
                <c:pt idx="48">
                  <c:v>18</c:v>
                </c:pt>
                <c:pt idx="49">
                  <c:v>19</c:v>
                </c:pt>
                <c:pt idx="50">
                  <c:v>34</c:v>
                </c:pt>
                <c:pt idx="51">
                  <c:v>25</c:v>
                </c:pt>
                <c:pt idx="52">
                  <c:v>30</c:v>
                </c:pt>
                <c:pt idx="53">
                  <c:v>21</c:v>
                </c:pt>
                <c:pt idx="54">
                  <c:v>30</c:v>
                </c:pt>
                <c:pt idx="55">
                  <c:v>30</c:v>
                </c:pt>
                <c:pt idx="56">
                  <c:v>28</c:v>
                </c:pt>
                <c:pt idx="57">
                  <c:v>31</c:v>
                </c:pt>
                <c:pt idx="58">
                  <c:v>16</c:v>
                </c:pt>
                <c:pt idx="59">
                  <c:v>31</c:v>
                </c:pt>
                <c:pt idx="60">
                  <c:v>40</c:v>
                </c:pt>
                <c:pt idx="61">
                  <c:v>33</c:v>
                </c:pt>
                <c:pt idx="62">
                  <c:v>28</c:v>
                </c:pt>
                <c:pt idx="63">
                  <c:v>23</c:v>
                </c:pt>
                <c:pt idx="64">
                  <c:v>16</c:v>
                </c:pt>
                <c:pt idx="65">
                  <c:v>25</c:v>
                </c:pt>
                <c:pt idx="66">
                  <c:v>25</c:v>
                </c:pt>
                <c:pt idx="67">
                  <c:v>18</c:v>
                </c:pt>
                <c:pt idx="68">
                  <c:v>15</c:v>
                </c:pt>
                <c:pt idx="69">
                  <c:v>19</c:v>
                </c:pt>
                <c:pt idx="70">
                  <c:v>27</c:v>
                </c:pt>
                <c:pt idx="71">
                  <c:v>21</c:v>
                </c:pt>
                <c:pt idx="72">
                  <c:v>29</c:v>
                </c:pt>
                <c:pt idx="73">
                  <c:v>15</c:v>
                </c:pt>
              </c:numCache>
            </c:numRef>
          </c:xVal>
          <c:yVal>
            <c:numRef>
              <c:f>Data!$G$6:$G$79</c:f>
              <c:numCache>
                <c:formatCode>0</c:formatCode>
                <c:ptCount val="74"/>
                <c:pt idx="0">
                  <c:v>45177</c:v>
                </c:pt>
                <c:pt idx="1">
                  <c:v>51888</c:v>
                </c:pt>
                <c:pt idx="2">
                  <c:v>51379</c:v>
                </c:pt>
                <c:pt idx="3">
                  <c:v>66081</c:v>
                </c:pt>
                <c:pt idx="4">
                  <c:v>50999</c:v>
                </c:pt>
                <c:pt idx="5">
                  <c:v>41562</c:v>
                </c:pt>
                <c:pt idx="6">
                  <c:v>44196</c:v>
                </c:pt>
                <c:pt idx="7">
                  <c:v>50975</c:v>
                </c:pt>
                <c:pt idx="8">
                  <c:v>72808</c:v>
                </c:pt>
                <c:pt idx="9">
                  <c:v>79070</c:v>
                </c:pt>
                <c:pt idx="10">
                  <c:v>78497</c:v>
                </c:pt>
                <c:pt idx="11">
                  <c:v>41245</c:v>
                </c:pt>
                <c:pt idx="12">
                  <c:v>33003</c:v>
                </c:pt>
                <c:pt idx="13">
                  <c:v>90988</c:v>
                </c:pt>
                <c:pt idx="14">
                  <c:v>37950</c:v>
                </c:pt>
                <c:pt idx="15">
                  <c:v>45206</c:v>
                </c:pt>
                <c:pt idx="16">
                  <c:v>79312</c:v>
                </c:pt>
                <c:pt idx="17">
                  <c:v>37345</c:v>
                </c:pt>
                <c:pt idx="18">
                  <c:v>46226</c:v>
                </c:pt>
                <c:pt idx="19">
                  <c:v>70024</c:v>
                </c:pt>
                <c:pt idx="20">
                  <c:v>54982</c:v>
                </c:pt>
                <c:pt idx="21">
                  <c:v>54932</c:v>
                </c:pt>
                <c:pt idx="22">
                  <c:v>34097</c:v>
                </c:pt>
                <c:pt idx="23">
                  <c:v>46593</c:v>
                </c:pt>
                <c:pt idx="24">
                  <c:v>51893</c:v>
                </c:pt>
                <c:pt idx="25">
                  <c:v>88162</c:v>
                </c:pt>
                <c:pt idx="26">
                  <c:v>89016</c:v>
                </c:pt>
                <c:pt idx="27">
                  <c:v>114353</c:v>
                </c:pt>
                <c:pt idx="28">
                  <c:v>75366</c:v>
                </c:pt>
                <c:pt idx="29">
                  <c:v>48163</c:v>
                </c:pt>
                <c:pt idx="30">
                  <c:v>49956</c:v>
                </c:pt>
                <c:pt idx="31">
                  <c:v>45990</c:v>
                </c:pt>
                <c:pt idx="32">
                  <c:v>45723</c:v>
                </c:pt>
                <c:pt idx="33">
                  <c:v>43800</c:v>
                </c:pt>
                <c:pt idx="34">
                  <c:v>68711</c:v>
                </c:pt>
                <c:pt idx="35">
                  <c:v>65150</c:v>
                </c:pt>
                <c:pt idx="36">
                  <c:v>39329</c:v>
                </c:pt>
                <c:pt idx="37">
                  <c:v>63657</c:v>
                </c:pt>
                <c:pt idx="38">
                  <c:v>67099</c:v>
                </c:pt>
                <c:pt idx="39">
                  <c:v>75151</c:v>
                </c:pt>
                <c:pt idx="40">
                  <c:v>93876</c:v>
                </c:pt>
                <c:pt idx="41">
                  <c:v>79701</c:v>
                </c:pt>
                <c:pt idx="42">
                  <c:v>77115</c:v>
                </c:pt>
                <c:pt idx="43">
                  <c:v>52766</c:v>
                </c:pt>
                <c:pt idx="44">
                  <c:v>32929</c:v>
                </c:pt>
                <c:pt idx="45">
                  <c:v>87863</c:v>
                </c:pt>
                <c:pt idx="46">
                  <c:v>73752</c:v>
                </c:pt>
                <c:pt idx="47">
                  <c:v>85366</c:v>
                </c:pt>
                <c:pt idx="48">
                  <c:v>39180</c:v>
                </c:pt>
                <c:pt idx="49">
                  <c:v>56077</c:v>
                </c:pt>
                <c:pt idx="50">
                  <c:v>77449</c:v>
                </c:pt>
                <c:pt idx="51">
                  <c:v>56822</c:v>
                </c:pt>
                <c:pt idx="52">
                  <c:v>80470</c:v>
                </c:pt>
                <c:pt idx="53">
                  <c:v>55584</c:v>
                </c:pt>
                <c:pt idx="54">
                  <c:v>78001</c:v>
                </c:pt>
                <c:pt idx="55">
                  <c:v>75307</c:v>
                </c:pt>
                <c:pt idx="56">
                  <c:v>76375</c:v>
                </c:pt>
                <c:pt idx="57">
                  <c:v>61857</c:v>
                </c:pt>
                <c:pt idx="58">
                  <c:v>61312</c:v>
                </c:pt>
                <c:pt idx="59">
                  <c:v>72040</c:v>
                </c:pt>
                <c:pt idx="60">
                  <c:v>92414</c:v>
                </c:pt>
                <c:pt idx="61">
                  <c:v>92602</c:v>
                </c:pt>
                <c:pt idx="62">
                  <c:v>59599</c:v>
                </c:pt>
                <c:pt idx="63">
                  <c:v>72453</c:v>
                </c:pt>
                <c:pt idx="64">
                  <c:v>67925</c:v>
                </c:pt>
                <c:pt idx="65">
                  <c:v>42631</c:v>
                </c:pt>
                <c:pt idx="66">
                  <c:v>75652</c:v>
                </c:pt>
                <c:pt idx="67">
                  <c:v>39650</c:v>
                </c:pt>
                <c:pt idx="68">
                  <c:v>48033</c:v>
                </c:pt>
                <c:pt idx="69">
                  <c:v>67403</c:v>
                </c:pt>
                <c:pt idx="70">
                  <c:v>80597</c:v>
                </c:pt>
                <c:pt idx="71">
                  <c:v>60928</c:v>
                </c:pt>
                <c:pt idx="72">
                  <c:v>73762</c:v>
                </c:pt>
                <c:pt idx="73">
                  <c:v>64225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B-4D7B-99EC-98D9F2C07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07488"/>
        <c:axId val="446407816"/>
      </c:scatterChart>
      <c:valAx>
        <c:axId val="44640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Bach. Degrees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816"/>
        <c:crosses val="autoZero"/>
        <c:crossBetween val="midCat"/>
      </c:valAx>
      <c:valAx>
        <c:axId val="4464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Median Income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40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Annual Sales ($'000)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Annual Sales ($'000)</a:t>
          </a:r>
        </a:p>
      </cx:txPr>
    </cx:title>
    <cx:plotArea>
      <cx:plotAreaRegion>
        <cx:series layoutId="boxWhisker" uniqueId="{97837FEF-DDB2-4B0B-9008-F592A8076BA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Sales per Sq. Ft. ($)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/>
              </a:solidFill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Sales per Sq. Ft. ($)</a:t>
          </a:r>
        </a:p>
      </cx:txPr>
    </cx:title>
    <cx:plotArea>
      <cx:plotAreaRegion>
        <cx:series layoutId="clusteredColumn" uniqueId="{E4F6A37F-4DFF-4721-B456-35C08E9724A3}" formatIdx="0"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x:txPr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_);(#,##0)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ysClr val="windowText" lastClr="000000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175260</xdr:colOff>
      <xdr:row>16</xdr:row>
      <xdr:rowOff>152831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 descr="Box Plot Annual Sales">
              <a:extLst>
                <a:ext uri="{FF2B5EF4-FFF2-40B4-BE49-F238E27FC236}">
                  <a16:creationId xmlns:a16="http://schemas.microsoft.com/office/drawing/2014/main" id="{A7F29A8A-7424-46DF-B43A-13915F6F2F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274060" cy="27436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22860</xdr:colOff>
      <xdr:row>20</xdr:row>
      <xdr:rowOff>30049</xdr:rowOff>
    </xdr:from>
    <xdr:to>
      <xdr:col>7</xdr:col>
      <xdr:colOff>348363</xdr:colOff>
      <xdr:row>36</xdr:row>
      <xdr:rowOff>145931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Bar chart Sales/Sq.Ft.">
              <a:extLst>
                <a:ext uri="{FF2B5EF4-FFF2-40B4-BE49-F238E27FC236}">
                  <a16:creationId xmlns:a16="http://schemas.microsoft.com/office/drawing/2014/main" id="{69281650-3537-4D45-9045-E9DCA307EA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35" y="3265374"/>
              <a:ext cx="4659378" cy="27066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41</xdr:row>
      <xdr:rowOff>60961</xdr:rowOff>
    </xdr:from>
    <xdr:to>
      <xdr:col>4</xdr:col>
      <xdr:colOff>510540</xdr:colOff>
      <xdr:row>57</xdr:row>
      <xdr:rowOff>144781</xdr:rowOff>
    </xdr:to>
    <xdr:graphicFrame macro="">
      <xdr:nvGraphicFramePr>
        <xdr:cNvPr id="4" name="Chart 3" descr="Scatterplot Sales/SqFt vs. College Graduates&#10;">
          <a:extLst>
            <a:ext uri="{FF2B5EF4-FFF2-40B4-BE49-F238E27FC236}">
              <a16:creationId xmlns:a16="http://schemas.microsoft.com/office/drawing/2014/main" id="{AFE87300-5CC0-4489-8B3C-858E857B8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601980</xdr:colOff>
      <xdr:row>41</xdr:row>
      <xdr:rowOff>22860</xdr:rowOff>
    </xdr:from>
    <xdr:to>
      <xdr:col>10</xdr:col>
      <xdr:colOff>587603</xdr:colOff>
      <xdr:row>57</xdr:row>
      <xdr:rowOff>143629</xdr:rowOff>
    </xdr:to>
    <xdr:graphicFrame macro="">
      <xdr:nvGraphicFramePr>
        <xdr:cNvPr id="5" name="Chart 4" descr="Scatterplot Sales/SqFt vs. College Graduates">
          <a:extLst>
            <a:ext uri="{FF2B5EF4-FFF2-40B4-BE49-F238E27FC236}">
              <a16:creationId xmlns:a16="http://schemas.microsoft.com/office/drawing/2014/main" id="{21B0BE9E-D309-4723-9275-B991C32E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129540</xdr:rowOff>
    </xdr:from>
    <xdr:to>
      <xdr:col>4</xdr:col>
      <xdr:colOff>508958</xdr:colOff>
      <xdr:row>76</xdr:row>
      <xdr:rowOff>82670</xdr:rowOff>
    </xdr:to>
    <xdr:graphicFrame macro="">
      <xdr:nvGraphicFramePr>
        <xdr:cNvPr id="6" name="Chart 5" descr="Scatterplot Sales/SqFt vs. Median Income&#10;">
          <a:extLst>
            <a:ext uri="{FF2B5EF4-FFF2-40B4-BE49-F238E27FC236}">
              <a16:creationId xmlns:a16="http://schemas.microsoft.com/office/drawing/2014/main" id="{935BAA84-2417-47D2-8AF9-F9D1AEB3B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60</xdr:row>
      <xdr:rowOff>0</xdr:rowOff>
    </xdr:from>
    <xdr:to>
      <xdr:col>10</xdr:col>
      <xdr:colOff>595223</xdr:colOff>
      <xdr:row>76</xdr:row>
      <xdr:rowOff>120770</xdr:rowOff>
    </xdr:to>
    <xdr:graphicFrame macro="">
      <xdr:nvGraphicFramePr>
        <xdr:cNvPr id="7" name="Chart 6" descr="Scatterplot Sales/SqFt vs. Median Income">
          <a:extLst>
            <a:ext uri="{FF2B5EF4-FFF2-40B4-BE49-F238E27FC236}">
              <a16:creationId xmlns:a16="http://schemas.microsoft.com/office/drawing/2014/main" id="{E74CF890-E3CE-465B-BDCD-1F6B73E65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79</xdr:row>
      <xdr:rowOff>152400</xdr:rowOff>
    </xdr:from>
    <xdr:to>
      <xdr:col>5</xdr:col>
      <xdr:colOff>510540</xdr:colOff>
      <xdr:row>102</xdr:row>
      <xdr:rowOff>45720</xdr:rowOff>
    </xdr:to>
    <xdr:graphicFrame macro="">
      <xdr:nvGraphicFramePr>
        <xdr:cNvPr id="8" name="Chart 7" descr="Sales/SqFt vs. Median Income">
          <a:extLst>
            <a:ext uri="{FF2B5EF4-FFF2-40B4-BE49-F238E27FC236}">
              <a16:creationId xmlns:a16="http://schemas.microsoft.com/office/drawing/2014/main" id="{3CBB08E9-C771-4BEE-ACB0-5851E23438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5"/>
  <sheetViews>
    <sheetView workbookViewId="0">
      <selection activeCell="A232" sqref="A232:A305"/>
    </sheetView>
  </sheetViews>
  <sheetFormatPr defaultRowHeight="12.5"/>
  <sheetData>
    <row r="1" spans="1:5">
      <c r="A1" t="s">
        <v>0</v>
      </c>
    </row>
    <row r="3" spans="1:5">
      <c r="A3" t="s">
        <v>1</v>
      </c>
    </row>
    <row r="4" spans="1:5">
      <c r="A4">
        <v>66</v>
      </c>
      <c r="B4">
        <v>18</v>
      </c>
      <c r="C4">
        <v>45177</v>
      </c>
      <c r="D4">
        <v>34.4</v>
      </c>
      <c r="E4">
        <v>31</v>
      </c>
    </row>
    <row r="5" spans="1:5">
      <c r="A5">
        <v>69</v>
      </c>
      <c r="B5">
        <v>16</v>
      </c>
      <c r="C5">
        <v>51888</v>
      </c>
      <c r="D5">
        <v>41.2</v>
      </c>
      <c r="E5">
        <v>20</v>
      </c>
    </row>
    <row r="6" spans="1:5">
      <c r="A6">
        <v>67</v>
      </c>
      <c r="B6">
        <v>10</v>
      </c>
      <c r="C6">
        <v>51379</v>
      </c>
      <c r="D6">
        <v>40.299999999999997</v>
      </c>
      <c r="E6">
        <v>24</v>
      </c>
    </row>
    <row r="7" spans="1:5">
      <c r="A7">
        <v>70</v>
      </c>
      <c r="B7">
        <v>4</v>
      </c>
      <c r="C7">
        <v>66081</v>
      </c>
      <c r="D7">
        <v>35.4</v>
      </c>
      <c r="E7">
        <v>29</v>
      </c>
    </row>
    <row r="8" spans="1:5">
      <c r="A8">
        <v>78</v>
      </c>
      <c r="B8">
        <v>0</v>
      </c>
      <c r="C8">
        <v>50999</v>
      </c>
      <c r="D8">
        <v>31.5</v>
      </c>
      <c r="E8">
        <v>18</v>
      </c>
    </row>
    <row r="9" spans="1:5">
      <c r="A9">
        <v>62</v>
      </c>
      <c r="B9">
        <v>28</v>
      </c>
      <c r="C9">
        <v>41562</v>
      </c>
      <c r="D9">
        <v>36.299999999999997</v>
      </c>
      <c r="E9">
        <v>30</v>
      </c>
    </row>
    <row r="10" spans="1:5">
      <c r="A10">
        <v>70</v>
      </c>
      <c r="B10">
        <v>28</v>
      </c>
      <c r="C10">
        <v>44196</v>
      </c>
      <c r="D10">
        <v>35.1</v>
      </c>
      <c r="E10">
        <v>14</v>
      </c>
    </row>
    <row r="11" spans="1:5">
      <c r="A11">
        <v>84</v>
      </c>
      <c r="B11">
        <v>29</v>
      </c>
      <c r="C11">
        <v>50975</v>
      </c>
      <c r="D11">
        <v>37.6</v>
      </c>
      <c r="E11">
        <v>33</v>
      </c>
    </row>
    <row r="12" spans="1:5">
      <c r="A12">
        <v>68</v>
      </c>
      <c r="B12">
        <v>22</v>
      </c>
      <c r="C12">
        <v>72808</v>
      </c>
      <c r="D12">
        <v>34.9</v>
      </c>
      <c r="E12">
        <v>28</v>
      </c>
    </row>
    <row r="13" spans="1:5">
      <c r="A13">
        <v>60</v>
      </c>
      <c r="B13">
        <v>42</v>
      </c>
      <c r="C13">
        <v>79070</v>
      </c>
      <c r="D13">
        <v>34.799999999999997</v>
      </c>
      <c r="E13">
        <v>29</v>
      </c>
    </row>
    <row r="14" spans="1:5">
      <c r="A14">
        <v>80</v>
      </c>
      <c r="B14">
        <v>36</v>
      </c>
      <c r="C14">
        <v>78497</v>
      </c>
      <c r="D14">
        <v>36.200000000000003</v>
      </c>
      <c r="E14">
        <v>39</v>
      </c>
    </row>
    <row r="15" spans="1:5">
      <c r="A15">
        <v>64</v>
      </c>
      <c r="B15">
        <v>32</v>
      </c>
      <c r="C15">
        <v>41245</v>
      </c>
      <c r="D15">
        <v>32.200000000000003</v>
      </c>
      <c r="E15">
        <v>23</v>
      </c>
    </row>
    <row r="16" spans="1:5">
      <c r="A16">
        <v>80</v>
      </c>
      <c r="B16">
        <v>22</v>
      </c>
      <c r="C16">
        <v>33003</v>
      </c>
      <c r="D16">
        <v>30.9</v>
      </c>
      <c r="E16">
        <v>22</v>
      </c>
    </row>
    <row r="17" spans="1:5">
      <c r="A17">
        <v>88</v>
      </c>
      <c r="B17">
        <v>78</v>
      </c>
      <c r="C17">
        <v>90988</v>
      </c>
      <c r="D17">
        <v>37.700000000000003</v>
      </c>
      <c r="E17">
        <v>37</v>
      </c>
    </row>
    <row r="18" spans="1:5">
      <c r="A18">
        <v>42</v>
      </c>
      <c r="B18">
        <v>35</v>
      </c>
      <c r="C18">
        <v>37950</v>
      </c>
      <c r="D18">
        <v>34.299999999999997</v>
      </c>
      <c r="E18">
        <v>24</v>
      </c>
    </row>
    <row r="19" spans="1:5">
      <c r="A19">
        <v>68</v>
      </c>
      <c r="B19">
        <v>32</v>
      </c>
      <c r="C19">
        <v>45206</v>
      </c>
      <c r="D19">
        <v>32.4</v>
      </c>
      <c r="E19">
        <v>17</v>
      </c>
    </row>
    <row r="20" spans="1:5">
      <c r="A20">
        <v>80</v>
      </c>
      <c r="B20">
        <v>48</v>
      </c>
      <c r="C20">
        <v>79312</v>
      </c>
      <c r="D20">
        <v>32.1</v>
      </c>
      <c r="E20">
        <v>37</v>
      </c>
    </row>
    <row r="21" spans="1:5">
      <c r="A21">
        <v>84</v>
      </c>
      <c r="B21">
        <v>32</v>
      </c>
      <c r="C21">
        <v>37345</v>
      </c>
      <c r="D21">
        <v>31.4</v>
      </c>
      <c r="E21">
        <v>22</v>
      </c>
    </row>
    <row r="22" spans="1:5">
      <c r="A22">
        <v>35</v>
      </c>
      <c r="B22">
        <v>27</v>
      </c>
      <c r="C22">
        <v>46226</v>
      </c>
      <c r="D22">
        <v>30.4</v>
      </c>
      <c r="E22">
        <v>36</v>
      </c>
    </row>
    <row r="23" spans="1:5">
      <c r="A23">
        <v>84</v>
      </c>
      <c r="B23">
        <v>24</v>
      </c>
      <c r="C23">
        <v>70024</v>
      </c>
      <c r="D23">
        <v>33.9</v>
      </c>
      <c r="E23">
        <v>34</v>
      </c>
    </row>
    <row r="24" spans="1:5">
      <c r="A24">
        <v>78</v>
      </c>
      <c r="B24">
        <v>16</v>
      </c>
      <c r="C24">
        <v>54982</v>
      </c>
      <c r="D24">
        <v>35.6</v>
      </c>
      <c r="E24">
        <v>26</v>
      </c>
    </row>
    <row r="25" spans="1:5">
      <c r="A25">
        <v>80</v>
      </c>
      <c r="B25">
        <v>39</v>
      </c>
      <c r="C25">
        <v>54932</v>
      </c>
      <c r="D25">
        <v>35.9</v>
      </c>
      <c r="E25">
        <v>20</v>
      </c>
    </row>
    <row r="26" spans="1:5">
      <c r="A26">
        <v>70</v>
      </c>
      <c r="B26">
        <v>70</v>
      </c>
      <c r="C26">
        <v>34097</v>
      </c>
      <c r="D26">
        <v>33.6</v>
      </c>
      <c r="E26">
        <v>20</v>
      </c>
    </row>
    <row r="27" spans="1:5">
      <c r="A27">
        <v>76</v>
      </c>
      <c r="B27">
        <v>33</v>
      </c>
      <c r="C27">
        <v>46593</v>
      </c>
      <c r="D27">
        <v>37.9</v>
      </c>
      <c r="E27">
        <v>26</v>
      </c>
    </row>
    <row r="28" spans="1:5">
      <c r="A28">
        <v>56</v>
      </c>
      <c r="B28">
        <v>12</v>
      </c>
      <c r="C28">
        <v>51893</v>
      </c>
      <c r="D28">
        <v>40.6</v>
      </c>
      <c r="E28">
        <v>21</v>
      </c>
    </row>
    <row r="29" spans="1:5">
      <c r="A29">
        <v>65</v>
      </c>
      <c r="B29">
        <v>32</v>
      </c>
      <c r="C29">
        <v>88162</v>
      </c>
      <c r="D29">
        <v>37.700000000000003</v>
      </c>
      <c r="E29">
        <v>37</v>
      </c>
    </row>
    <row r="30" spans="1:5">
      <c r="A30">
        <v>62</v>
      </c>
      <c r="B30">
        <v>0</v>
      </c>
      <c r="C30">
        <v>89016</v>
      </c>
      <c r="D30">
        <v>36.4</v>
      </c>
      <c r="E30">
        <v>34</v>
      </c>
    </row>
    <row r="31" spans="1:5">
      <c r="A31">
        <v>66</v>
      </c>
      <c r="B31">
        <v>20</v>
      </c>
      <c r="C31">
        <v>114353</v>
      </c>
      <c r="D31">
        <v>40.9</v>
      </c>
      <c r="E31">
        <v>34</v>
      </c>
    </row>
    <row r="32" spans="1:5">
      <c r="A32">
        <v>76</v>
      </c>
      <c r="B32">
        <v>24</v>
      </c>
      <c r="C32">
        <v>75366</v>
      </c>
      <c r="D32">
        <v>35</v>
      </c>
      <c r="E32">
        <v>30</v>
      </c>
    </row>
    <row r="33" spans="1:5">
      <c r="A33">
        <v>92</v>
      </c>
      <c r="B33">
        <v>36</v>
      </c>
      <c r="C33">
        <v>48163</v>
      </c>
      <c r="D33">
        <v>26.4</v>
      </c>
      <c r="E33">
        <v>16</v>
      </c>
    </row>
    <row r="34" spans="1:5">
      <c r="A34">
        <v>112</v>
      </c>
      <c r="B34">
        <v>34</v>
      </c>
      <c r="C34">
        <v>49956</v>
      </c>
      <c r="D34">
        <v>37.1</v>
      </c>
      <c r="E34">
        <v>28</v>
      </c>
    </row>
    <row r="35" spans="1:5">
      <c r="A35">
        <v>66</v>
      </c>
      <c r="B35">
        <v>15</v>
      </c>
      <c r="C35">
        <v>45990</v>
      </c>
      <c r="D35">
        <v>30.3</v>
      </c>
      <c r="E35">
        <v>36</v>
      </c>
    </row>
    <row r="36" spans="1:5">
      <c r="A36">
        <v>70</v>
      </c>
      <c r="B36">
        <v>28</v>
      </c>
      <c r="C36">
        <v>45723</v>
      </c>
      <c r="D36">
        <v>31.3</v>
      </c>
      <c r="E36">
        <v>18</v>
      </c>
    </row>
    <row r="37" spans="1:5">
      <c r="A37">
        <v>60</v>
      </c>
      <c r="B37">
        <v>15</v>
      </c>
      <c r="C37">
        <v>43800</v>
      </c>
      <c r="D37">
        <v>29.6</v>
      </c>
      <c r="E37">
        <v>36</v>
      </c>
    </row>
    <row r="38" spans="1:5">
      <c r="A38">
        <v>86</v>
      </c>
      <c r="B38">
        <v>10</v>
      </c>
      <c r="C38">
        <v>68711</v>
      </c>
      <c r="D38">
        <v>32.9</v>
      </c>
      <c r="E38">
        <v>18</v>
      </c>
    </row>
    <row r="39" spans="1:5">
      <c r="A39">
        <v>76</v>
      </c>
      <c r="B39">
        <v>0</v>
      </c>
      <c r="C39">
        <v>65150</v>
      </c>
      <c r="D39">
        <v>40.700000000000003</v>
      </c>
      <c r="E39">
        <v>24</v>
      </c>
    </row>
    <row r="40" spans="1:5">
      <c r="A40">
        <v>68</v>
      </c>
      <c r="B40">
        <v>16</v>
      </c>
      <c r="C40">
        <v>39329</v>
      </c>
      <c r="D40">
        <v>29.3</v>
      </c>
      <c r="E40">
        <v>22</v>
      </c>
    </row>
    <row r="41" spans="1:5">
      <c r="A41">
        <v>64</v>
      </c>
      <c r="B41">
        <v>0</v>
      </c>
      <c r="C41">
        <v>63657</v>
      </c>
      <c r="D41">
        <v>37.299999999999997</v>
      </c>
      <c r="E41">
        <v>29</v>
      </c>
    </row>
    <row r="42" spans="1:5">
      <c r="A42">
        <v>52</v>
      </c>
      <c r="B42">
        <v>36</v>
      </c>
      <c r="C42">
        <v>67099</v>
      </c>
      <c r="D42">
        <v>39.799999999999997</v>
      </c>
      <c r="E42">
        <v>25</v>
      </c>
    </row>
    <row r="43" spans="1:5">
      <c r="A43">
        <v>78</v>
      </c>
      <c r="B43">
        <v>26</v>
      </c>
      <c r="C43">
        <v>75151</v>
      </c>
      <c r="D43">
        <v>33.9</v>
      </c>
      <c r="E43">
        <v>28</v>
      </c>
    </row>
    <row r="44" spans="1:5">
      <c r="A44">
        <v>64</v>
      </c>
      <c r="B44">
        <v>28</v>
      </c>
      <c r="C44">
        <v>93876</v>
      </c>
      <c r="D44">
        <v>35</v>
      </c>
      <c r="E44">
        <v>40</v>
      </c>
    </row>
    <row r="45" spans="1:5">
      <c r="A45">
        <v>82</v>
      </c>
      <c r="B45">
        <v>32</v>
      </c>
      <c r="C45">
        <v>79701</v>
      </c>
      <c r="D45">
        <v>35</v>
      </c>
      <c r="E45">
        <v>39</v>
      </c>
    </row>
    <row r="46" spans="1:5">
      <c r="A46">
        <v>86</v>
      </c>
      <c r="B46">
        <v>30</v>
      </c>
      <c r="C46">
        <v>77115</v>
      </c>
      <c r="D46">
        <v>35.9</v>
      </c>
      <c r="E46">
        <v>30</v>
      </c>
    </row>
    <row r="47" spans="1:5">
      <c r="A47">
        <v>92</v>
      </c>
      <c r="B47">
        <v>16</v>
      </c>
      <c r="C47">
        <v>52766</v>
      </c>
      <c r="D47">
        <v>33</v>
      </c>
      <c r="E47">
        <v>17</v>
      </c>
    </row>
    <row r="48" spans="1:5">
      <c r="A48">
        <v>72</v>
      </c>
      <c r="B48">
        <v>10</v>
      </c>
      <c r="C48">
        <v>32929</v>
      </c>
      <c r="D48">
        <v>30.9</v>
      </c>
      <c r="E48">
        <v>22</v>
      </c>
    </row>
    <row r="49" spans="1:5">
      <c r="A49">
        <v>90</v>
      </c>
      <c r="B49">
        <v>24</v>
      </c>
      <c r="C49">
        <v>87863</v>
      </c>
      <c r="D49">
        <v>38.5</v>
      </c>
      <c r="E49">
        <v>29</v>
      </c>
    </row>
    <row r="50" spans="1:5">
      <c r="A50">
        <v>64</v>
      </c>
      <c r="B50">
        <v>20</v>
      </c>
      <c r="C50">
        <v>73752</v>
      </c>
      <c r="D50">
        <v>40.5</v>
      </c>
      <c r="E50">
        <v>19</v>
      </c>
    </row>
    <row r="51" spans="1:5">
      <c r="A51">
        <v>80</v>
      </c>
      <c r="B51">
        <v>20</v>
      </c>
      <c r="C51">
        <v>85366</v>
      </c>
      <c r="D51">
        <v>32.1</v>
      </c>
      <c r="E51">
        <v>29</v>
      </c>
    </row>
    <row r="52" spans="1:5">
      <c r="A52">
        <v>102</v>
      </c>
      <c r="B52">
        <v>30</v>
      </c>
      <c r="C52">
        <v>39180</v>
      </c>
      <c r="D52">
        <v>34.799999999999997</v>
      </c>
      <c r="E52">
        <v>18</v>
      </c>
    </row>
    <row r="53" spans="1:5">
      <c r="A53">
        <v>70</v>
      </c>
      <c r="B53">
        <v>26</v>
      </c>
      <c r="C53">
        <v>56077</v>
      </c>
      <c r="D53">
        <v>38</v>
      </c>
      <c r="E53">
        <v>19</v>
      </c>
    </row>
    <row r="54" spans="1:5">
      <c r="A54">
        <v>62</v>
      </c>
      <c r="B54">
        <v>26</v>
      </c>
      <c r="C54">
        <v>77449</v>
      </c>
      <c r="D54">
        <v>37</v>
      </c>
      <c r="E54">
        <v>34</v>
      </c>
    </row>
    <row r="55" spans="1:5">
      <c r="A55">
        <v>68</v>
      </c>
      <c r="B55">
        <v>20</v>
      </c>
      <c r="C55">
        <v>56822</v>
      </c>
      <c r="D55">
        <v>34.700000000000003</v>
      </c>
      <c r="E55">
        <v>25</v>
      </c>
    </row>
    <row r="56" spans="1:5">
      <c r="A56">
        <v>74</v>
      </c>
      <c r="B56">
        <v>24</v>
      </c>
      <c r="C56">
        <v>80470</v>
      </c>
      <c r="D56">
        <v>36.4</v>
      </c>
      <c r="E56">
        <v>30</v>
      </c>
    </row>
    <row r="57" spans="1:5">
      <c r="A57">
        <v>84</v>
      </c>
      <c r="B57">
        <v>14</v>
      </c>
      <c r="C57">
        <v>55584</v>
      </c>
      <c r="D57">
        <v>36.799999999999997</v>
      </c>
      <c r="E57">
        <v>21</v>
      </c>
    </row>
    <row r="58" spans="1:5">
      <c r="A58">
        <v>70</v>
      </c>
      <c r="B58">
        <v>32</v>
      </c>
      <c r="C58">
        <v>78001</v>
      </c>
      <c r="D58">
        <v>32.200000000000003</v>
      </c>
      <c r="E58">
        <v>30</v>
      </c>
    </row>
    <row r="59" spans="1:5">
      <c r="A59">
        <v>96</v>
      </c>
      <c r="B59">
        <v>32</v>
      </c>
      <c r="C59">
        <v>75307</v>
      </c>
      <c r="D59">
        <v>34.799999999999997</v>
      </c>
      <c r="E59">
        <v>30</v>
      </c>
    </row>
    <row r="60" spans="1:5">
      <c r="A60">
        <v>70</v>
      </c>
      <c r="B60">
        <v>22</v>
      </c>
      <c r="C60">
        <v>76375</v>
      </c>
      <c r="D60">
        <v>36.700000000000003</v>
      </c>
      <c r="E60">
        <v>28</v>
      </c>
    </row>
    <row r="61" spans="1:5">
      <c r="A61">
        <v>76</v>
      </c>
      <c r="B61">
        <v>32</v>
      </c>
      <c r="C61">
        <v>61857</v>
      </c>
      <c r="D61">
        <v>33.799999999999997</v>
      </c>
      <c r="E61">
        <v>31</v>
      </c>
    </row>
    <row r="62" spans="1:5">
      <c r="A62">
        <v>62</v>
      </c>
      <c r="B62">
        <v>28</v>
      </c>
      <c r="C62">
        <v>61312</v>
      </c>
      <c r="D62">
        <v>34.200000000000003</v>
      </c>
      <c r="E62">
        <v>16</v>
      </c>
    </row>
    <row r="63" spans="1:5">
      <c r="A63">
        <v>92</v>
      </c>
      <c r="B63">
        <v>23</v>
      </c>
      <c r="C63">
        <v>72040</v>
      </c>
      <c r="D63">
        <v>39</v>
      </c>
      <c r="E63">
        <v>31</v>
      </c>
    </row>
    <row r="64" spans="1:5">
      <c r="A64">
        <v>60</v>
      </c>
      <c r="B64">
        <v>20</v>
      </c>
      <c r="C64">
        <v>92414</v>
      </c>
      <c r="D64">
        <v>34.9</v>
      </c>
      <c r="E64">
        <v>40</v>
      </c>
    </row>
    <row r="65" spans="1:5">
      <c r="A65">
        <v>54</v>
      </c>
      <c r="B65">
        <v>15</v>
      </c>
      <c r="C65">
        <v>92602</v>
      </c>
      <c r="D65">
        <v>39.299999999999997</v>
      </c>
      <c r="E65">
        <v>33</v>
      </c>
    </row>
    <row r="66" spans="1:5">
      <c r="A66">
        <v>110</v>
      </c>
      <c r="B66">
        <v>23</v>
      </c>
      <c r="C66">
        <v>59599</v>
      </c>
      <c r="D66">
        <v>35.6</v>
      </c>
      <c r="E66">
        <v>28</v>
      </c>
    </row>
    <row r="67" spans="1:5">
      <c r="A67">
        <v>78</v>
      </c>
      <c r="B67">
        <v>0</v>
      </c>
      <c r="C67">
        <v>72453</v>
      </c>
      <c r="D67">
        <v>36</v>
      </c>
      <c r="E67">
        <v>23</v>
      </c>
    </row>
    <row r="68" spans="1:5">
      <c r="A68">
        <v>72</v>
      </c>
      <c r="B68">
        <v>31</v>
      </c>
      <c r="C68">
        <v>67925</v>
      </c>
      <c r="D68">
        <v>41.1</v>
      </c>
      <c r="E68">
        <v>16</v>
      </c>
    </row>
    <row r="69" spans="1:5">
      <c r="A69">
        <v>74</v>
      </c>
      <c r="B69">
        <v>29</v>
      </c>
      <c r="C69">
        <v>42631</v>
      </c>
      <c r="D69">
        <v>24.7</v>
      </c>
      <c r="E69">
        <v>25</v>
      </c>
    </row>
    <row r="70" spans="1:5">
      <c r="A70">
        <v>94</v>
      </c>
      <c r="B70">
        <v>0</v>
      </c>
      <c r="C70">
        <v>75652</v>
      </c>
      <c r="D70">
        <v>40.5</v>
      </c>
      <c r="E70">
        <v>25</v>
      </c>
    </row>
    <row r="71" spans="1:5">
      <c r="A71">
        <v>80</v>
      </c>
      <c r="B71">
        <v>16</v>
      </c>
      <c r="C71">
        <v>39650</v>
      </c>
      <c r="D71">
        <v>32.9</v>
      </c>
      <c r="E71">
        <v>18</v>
      </c>
    </row>
    <row r="72" spans="1:5">
      <c r="A72">
        <v>124</v>
      </c>
      <c r="B72">
        <v>0</v>
      </c>
      <c r="C72">
        <v>48033</v>
      </c>
      <c r="D72">
        <v>30.3</v>
      </c>
      <c r="E72">
        <v>15</v>
      </c>
    </row>
    <row r="73" spans="1:5">
      <c r="A73">
        <v>46</v>
      </c>
      <c r="B73">
        <v>20</v>
      </c>
      <c r="C73">
        <v>67403</v>
      </c>
      <c r="D73">
        <v>36.200000000000003</v>
      </c>
      <c r="E73">
        <v>19</v>
      </c>
    </row>
    <row r="74" spans="1:5">
      <c r="A74">
        <v>66</v>
      </c>
      <c r="B74">
        <v>0</v>
      </c>
      <c r="C74">
        <v>80597</v>
      </c>
      <c r="D74">
        <v>32.4</v>
      </c>
      <c r="E74">
        <v>27</v>
      </c>
    </row>
    <row r="75" spans="1:5">
      <c r="A75">
        <v>63</v>
      </c>
      <c r="B75">
        <v>28</v>
      </c>
      <c r="C75">
        <v>60928</v>
      </c>
      <c r="D75">
        <v>43.5</v>
      </c>
      <c r="E75">
        <v>21</v>
      </c>
    </row>
    <row r="76" spans="1:5">
      <c r="A76">
        <v>72</v>
      </c>
      <c r="B76">
        <v>15</v>
      </c>
      <c r="C76">
        <v>73762</v>
      </c>
      <c r="D76">
        <v>41.6</v>
      </c>
      <c r="E76">
        <v>29</v>
      </c>
    </row>
    <row r="77" spans="1:5">
      <c r="A77">
        <v>76</v>
      </c>
      <c r="B77">
        <v>24</v>
      </c>
      <c r="C77">
        <v>64225</v>
      </c>
      <c r="D77">
        <v>31.4</v>
      </c>
      <c r="E77">
        <v>15</v>
      </c>
    </row>
    <row r="79" spans="1:5">
      <c r="A79" t="s">
        <v>2</v>
      </c>
    </row>
    <row r="80" spans="1:5">
      <c r="A80">
        <v>-259.9497306438754</v>
      </c>
      <c r="B80">
        <v>-2.3669115356672386</v>
      </c>
    </row>
    <row r="81" spans="1:2">
      <c r="A81">
        <v>-188.59001447667293</v>
      </c>
      <c r="B81">
        <v>-2.0061237235350715</v>
      </c>
    </row>
    <row r="82" spans="1:2">
      <c r="A82">
        <v>-178.18631097409914</v>
      </c>
      <c r="B82">
        <v>-1.8007082352059736</v>
      </c>
    </row>
    <row r="83" spans="1:2">
      <c r="A83">
        <v>-165.28886892108994</v>
      </c>
      <c r="B83">
        <v>-1.6514108613471326</v>
      </c>
    </row>
    <row r="84" spans="1:2">
      <c r="A84">
        <v>-156.29303867814616</v>
      </c>
      <c r="B84">
        <v>-1.5318456091169121</v>
      </c>
    </row>
    <row r="85" spans="1:2">
      <c r="A85">
        <v>-147.19953340426082</v>
      </c>
      <c r="B85">
        <v>-1.4308738678840611</v>
      </c>
    </row>
    <row r="86" spans="1:2">
      <c r="A86">
        <v>-145.02041517590862</v>
      </c>
      <c r="B86">
        <v>-1.3426905457098073</v>
      </c>
    </row>
    <row r="87" spans="1:2">
      <c r="A87">
        <v>-132.79622707748581</v>
      </c>
      <c r="B87">
        <v>-1.2638662790854323</v>
      </c>
    </row>
    <row r="88" spans="1:2">
      <c r="A88">
        <v>-132.58387650311681</v>
      </c>
      <c r="B88">
        <v>-1.1921973902333569</v>
      </c>
    </row>
    <row r="89" spans="1:2">
      <c r="A89">
        <v>-127.86575750152417</v>
      </c>
      <c r="B89">
        <v>-1.1261791756777488</v>
      </c>
    </row>
    <row r="90" spans="1:2">
      <c r="A90">
        <v>-124.49165008442088</v>
      </c>
      <c r="B90">
        <v>-1.0647357756769957</v>
      </c>
    </row>
    <row r="91" spans="1:2">
      <c r="A91">
        <v>-123.01638449295081</v>
      </c>
      <c r="B91">
        <v>-1.007069565696844</v>
      </c>
    </row>
    <row r="92" spans="1:2">
      <c r="A92">
        <v>-118.43130685295759</v>
      </c>
      <c r="B92">
        <v>-0.95257159496302291</v>
      </c>
    </row>
    <row r="93" spans="1:2">
      <c r="A93">
        <v>-110.84406523151279</v>
      </c>
      <c r="B93">
        <v>-0.900765518860694</v>
      </c>
    </row>
    <row r="94" spans="1:2">
      <c r="A94">
        <v>-110.14775516515914</v>
      </c>
      <c r="B94">
        <v>-0.85127099341835111</v>
      </c>
    </row>
    <row r="95" spans="1:2">
      <c r="A95">
        <v>-109.34302779136598</v>
      </c>
      <c r="B95">
        <v>-0.80377892422808705</v>
      </c>
    </row>
    <row r="96" spans="1:2">
      <c r="A96">
        <v>-105.10972631445526</v>
      </c>
      <c r="B96">
        <v>-0.75803422638737739</v>
      </c>
    </row>
    <row r="97" spans="1:2">
      <c r="A97">
        <v>-104.76168920771437</v>
      </c>
      <c r="B97">
        <v>-0.71382350560787522</v>
      </c>
    </row>
    <row r="98" spans="1:2">
      <c r="A98">
        <v>-100.1917272771777</v>
      </c>
      <c r="B98">
        <v>-0.67096605792932884</v>
      </c>
    </row>
    <row r="99" spans="1:2">
      <c r="A99">
        <v>-96.94553992837433</v>
      </c>
      <c r="B99">
        <v>-0.62930716412636234</v>
      </c>
    </row>
    <row r="100" spans="1:2">
      <c r="A100">
        <v>-78.522240753183667</v>
      </c>
      <c r="B100">
        <v>-0.58871300604753007</v>
      </c>
    </row>
    <row r="101" spans="1:2">
      <c r="A101">
        <v>-66.833182556014549</v>
      </c>
      <c r="B101">
        <v>-0.54906675180769393</v>
      </c>
    </row>
    <row r="102" spans="1:2">
      <c r="A102">
        <v>-63.936796215120808</v>
      </c>
      <c r="B102">
        <v>-0.51026549793017306</v>
      </c>
    </row>
    <row r="103" spans="1:2">
      <c r="A103">
        <v>-54.966669760617265</v>
      </c>
      <c r="B103">
        <v>-0.47221784945203604</v>
      </c>
    </row>
    <row r="104" spans="1:2">
      <c r="A104">
        <v>-49.508934138266227</v>
      </c>
      <c r="B104">
        <v>-0.43484198148043174</v>
      </c>
    </row>
    <row r="105" spans="1:2">
      <c r="A105">
        <v>-43.817663256975038</v>
      </c>
      <c r="B105">
        <v>-0.39806406850726872</v>
      </c>
    </row>
    <row r="106" spans="1:2">
      <c r="A106">
        <v>-30.562241430859501</v>
      </c>
      <c r="B106">
        <v>-0.36181699764906894</v>
      </c>
    </row>
    <row r="107" spans="1:2">
      <c r="A107">
        <v>-29.70568021844656</v>
      </c>
      <c r="B107">
        <v>-0.32603930312779328</v>
      </c>
    </row>
    <row r="108" spans="1:2">
      <c r="A108">
        <v>-28.821116025843139</v>
      </c>
      <c r="B108">
        <v>-0.29067427449912897</v>
      </c>
    </row>
    <row r="109" spans="1:2">
      <c r="A109">
        <v>-21.382919046942618</v>
      </c>
      <c r="B109">
        <v>-0.25566920218287226</v>
      </c>
    </row>
    <row r="110" spans="1:2">
      <c r="A110">
        <v>-20.809630247130656</v>
      </c>
      <c r="B110">
        <v>-0.22097473197364204</v>
      </c>
    </row>
    <row r="111" spans="1:2">
      <c r="A111">
        <v>-18.033685890819072</v>
      </c>
      <c r="B111">
        <v>-0.18654430623872015</v>
      </c>
    </row>
    <row r="112" spans="1:2">
      <c r="A112">
        <v>-16.473229427411866</v>
      </c>
      <c r="B112">
        <v>-0.15233367401592207</v>
      </c>
    </row>
    <row r="113" spans="1:2">
      <c r="A113">
        <v>-15.5268611118384</v>
      </c>
      <c r="B113">
        <v>-0.11830045560782071</v>
      </c>
    </row>
    <row r="114" spans="1:2">
      <c r="A114">
        <v>-12.583202480795933</v>
      </c>
      <c r="B114">
        <v>-8.4403749811161166E-2</v>
      </c>
    </row>
    <row r="115" spans="1:2">
      <c r="A115">
        <v>-11.599189948491471</v>
      </c>
      <c r="B115">
        <v>-5.0603773821742956E-2</v>
      </c>
    </row>
    <row r="116" spans="1:2">
      <c r="A116">
        <v>-10.641619741945703</v>
      </c>
      <c r="B116">
        <v>-1.6861527257184476E-2</v>
      </c>
    </row>
    <row r="117" spans="1:2">
      <c r="A117">
        <v>-6.4663288735301307</v>
      </c>
      <c r="B117">
        <v>1.6861527257184199E-2</v>
      </c>
    </row>
    <row r="118" spans="1:2">
      <c r="A118">
        <v>6.6082090725618059</v>
      </c>
      <c r="B118">
        <v>5.0603773821742665E-2</v>
      </c>
    </row>
    <row r="119" spans="1:2">
      <c r="A119">
        <v>10.102638902655599</v>
      </c>
      <c r="B119">
        <v>8.4403749811160889E-2</v>
      </c>
    </row>
    <row r="120" spans="1:2">
      <c r="A120">
        <v>10.155669158168564</v>
      </c>
      <c r="B120">
        <v>0.11830045560782043</v>
      </c>
    </row>
    <row r="121" spans="1:2">
      <c r="A121">
        <v>11.542432410291326</v>
      </c>
      <c r="B121">
        <v>0.15233367401592179</v>
      </c>
    </row>
    <row r="122" spans="1:2">
      <c r="A122">
        <v>13.479255723311155</v>
      </c>
      <c r="B122">
        <v>0.18654430623871987</v>
      </c>
    </row>
    <row r="123" spans="1:2">
      <c r="A123">
        <v>15.021396684328749</v>
      </c>
      <c r="B123">
        <v>0.22097473197364204</v>
      </c>
    </row>
    <row r="124" spans="1:2">
      <c r="A124">
        <v>18.966379811640309</v>
      </c>
      <c r="B124">
        <v>0.25566920218287192</v>
      </c>
    </row>
    <row r="125" spans="1:2">
      <c r="A125">
        <v>19.212202527873956</v>
      </c>
      <c r="B125">
        <v>0.29067427449912864</v>
      </c>
    </row>
    <row r="126" spans="1:2">
      <c r="A126">
        <v>19.593828773788857</v>
      </c>
      <c r="B126">
        <v>0.32603930312779328</v>
      </c>
    </row>
    <row r="127" spans="1:2">
      <c r="A127">
        <v>19.741984430387959</v>
      </c>
      <c r="B127">
        <v>0.36181699764906872</v>
      </c>
    </row>
    <row r="128" spans="1:2">
      <c r="A128">
        <v>23.747078135429433</v>
      </c>
      <c r="B128">
        <v>0.3980640685072685</v>
      </c>
    </row>
    <row r="129" spans="1:2">
      <c r="A129">
        <v>25.17362173870049</v>
      </c>
      <c r="B129">
        <v>0.43484198148043174</v>
      </c>
    </row>
    <row r="130" spans="1:2">
      <c r="A130">
        <v>28.919438687171692</v>
      </c>
      <c r="B130">
        <v>0.4722178494520356</v>
      </c>
    </row>
    <row r="131" spans="1:2">
      <c r="A131">
        <v>38.469756450399473</v>
      </c>
      <c r="B131">
        <v>0.51026549793017262</v>
      </c>
    </row>
    <row r="132" spans="1:2">
      <c r="A132">
        <v>50.983178841704841</v>
      </c>
      <c r="B132">
        <v>0.54906675180769393</v>
      </c>
    </row>
    <row r="133" spans="1:2">
      <c r="A133">
        <v>53.035706828263926</v>
      </c>
      <c r="B133">
        <v>0.58871300604752985</v>
      </c>
    </row>
    <row r="134" spans="1:2">
      <c r="A134">
        <v>61.102903905991866</v>
      </c>
      <c r="B134">
        <v>0.62930716412636212</v>
      </c>
    </row>
    <row r="135" spans="1:2">
      <c r="A135">
        <v>63.120495354779507</v>
      </c>
      <c r="B135">
        <v>0.67096605792932884</v>
      </c>
    </row>
    <row r="136" spans="1:2">
      <c r="A136">
        <v>63.838015371795052</v>
      </c>
      <c r="B136">
        <v>0.71382350560787478</v>
      </c>
    </row>
    <row r="137" spans="1:2">
      <c r="A137">
        <v>71.083353972822806</v>
      </c>
      <c r="B137">
        <v>0.75803422638737739</v>
      </c>
    </row>
    <row r="138" spans="1:2">
      <c r="A138">
        <v>71.328164837458417</v>
      </c>
      <c r="B138">
        <v>0.80377892422808683</v>
      </c>
    </row>
    <row r="139" spans="1:2">
      <c r="A139">
        <v>75.182885892887043</v>
      </c>
      <c r="B139">
        <v>0.85127099341835066</v>
      </c>
    </row>
    <row r="140" spans="1:2">
      <c r="A140">
        <v>75.280252546907718</v>
      </c>
      <c r="B140">
        <v>0.900765518860694</v>
      </c>
    </row>
    <row r="141" spans="1:2">
      <c r="A141">
        <v>81.320655435702633</v>
      </c>
      <c r="B141">
        <v>0.95257159496302224</v>
      </c>
    </row>
    <row r="142" spans="1:2">
      <c r="A142">
        <v>81.635102553611659</v>
      </c>
      <c r="B142">
        <v>1.0070695656968436</v>
      </c>
    </row>
    <row r="143" spans="1:2">
      <c r="A143">
        <v>105.5764644419562</v>
      </c>
      <c r="B143">
        <v>1.0647357756769957</v>
      </c>
    </row>
    <row r="144" spans="1:2">
      <c r="A144">
        <v>115.02538442929404</v>
      </c>
      <c r="B144">
        <v>1.1261791756777484</v>
      </c>
    </row>
    <row r="145" spans="1:5">
      <c r="A145">
        <v>122.22338041684225</v>
      </c>
      <c r="B145">
        <v>1.1921973902333565</v>
      </c>
    </row>
    <row r="146" spans="1:5">
      <c r="A146">
        <v>150.11784901058002</v>
      </c>
      <c r="B146">
        <v>1.2638662790854323</v>
      </c>
    </row>
    <row r="147" spans="1:5">
      <c r="A147">
        <v>180.39342851669358</v>
      </c>
      <c r="B147">
        <v>1.3426905457098064</v>
      </c>
    </row>
    <row r="148" spans="1:5">
      <c r="A148">
        <v>196.26713758450819</v>
      </c>
      <c r="B148">
        <v>1.4308738678840602</v>
      </c>
    </row>
    <row r="149" spans="1:5">
      <c r="A149">
        <v>205.79931400074997</v>
      </c>
      <c r="B149">
        <v>1.5318456091169121</v>
      </c>
    </row>
    <row r="150" spans="1:5">
      <c r="A150">
        <v>234.85633376172507</v>
      </c>
      <c r="B150">
        <v>1.6514108613471321</v>
      </c>
    </row>
    <row r="151" spans="1:5">
      <c r="A151">
        <v>289.73389309919276</v>
      </c>
      <c r="B151">
        <v>1.8007082352059736</v>
      </c>
    </row>
    <row r="152" spans="1:5">
      <c r="A152">
        <v>336.09044955563638</v>
      </c>
      <c r="B152">
        <v>2.0061237235350715</v>
      </c>
    </row>
    <row r="153" spans="1:5">
      <c r="A153">
        <v>372.51959396068435</v>
      </c>
      <c r="B153">
        <v>2.3669115356672332</v>
      </c>
    </row>
    <row r="155" spans="1:5">
      <c r="A155" t="s">
        <v>3</v>
      </c>
    </row>
    <row r="156" spans="1:5">
      <c r="A156">
        <v>66</v>
      </c>
      <c r="B156">
        <v>18</v>
      </c>
      <c r="C156">
        <v>45177</v>
      </c>
      <c r="D156">
        <v>34.4</v>
      </c>
      <c r="E156">
        <v>31</v>
      </c>
    </row>
    <row r="157" spans="1:5">
      <c r="A157">
        <v>69</v>
      </c>
      <c r="B157">
        <v>16</v>
      </c>
      <c r="C157">
        <v>51888</v>
      </c>
      <c r="D157">
        <v>41.2</v>
      </c>
      <c r="E157">
        <v>20</v>
      </c>
    </row>
    <row r="158" spans="1:5">
      <c r="A158">
        <v>67</v>
      </c>
      <c r="B158">
        <v>10</v>
      </c>
      <c r="C158">
        <v>51379</v>
      </c>
      <c r="D158">
        <v>40.299999999999997</v>
      </c>
      <c r="E158">
        <v>24</v>
      </c>
    </row>
    <row r="159" spans="1:5">
      <c r="A159">
        <v>70</v>
      </c>
      <c r="B159">
        <v>4</v>
      </c>
      <c r="C159">
        <v>66081</v>
      </c>
      <c r="D159">
        <v>35.4</v>
      </c>
      <c r="E159">
        <v>29</v>
      </c>
    </row>
    <row r="160" spans="1:5">
      <c r="A160">
        <v>78</v>
      </c>
      <c r="B160">
        <v>0</v>
      </c>
      <c r="C160">
        <v>50999</v>
      </c>
      <c r="D160">
        <v>31.5</v>
      </c>
      <c r="E160">
        <v>18</v>
      </c>
    </row>
    <row r="161" spans="1:5">
      <c r="A161">
        <v>62</v>
      </c>
      <c r="B161">
        <v>28</v>
      </c>
      <c r="C161">
        <v>41562</v>
      </c>
      <c r="D161">
        <v>36.299999999999997</v>
      </c>
      <c r="E161">
        <v>30</v>
      </c>
    </row>
    <row r="162" spans="1:5">
      <c r="A162">
        <v>70</v>
      </c>
      <c r="B162">
        <v>28</v>
      </c>
      <c r="C162">
        <v>44196</v>
      </c>
      <c r="D162">
        <v>35.1</v>
      </c>
      <c r="E162">
        <v>14</v>
      </c>
    </row>
    <row r="163" spans="1:5">
      <c r="A163">
        <v>84</v>
      </c>
      <c r="B163">
        <v>29</v>
      </c>
      <c r="C163">
        <v>50975</v>
      </c>
      <c r="D163">
        <v>37.6</v>
      </c>
      <c r="E163">
        <v>33</v>
      </c>
    </row>
    <row r="164" spans="1:5">
      <c r="A164">
        <v>68</v>
      </c>
      <c r="B164">
        <v>22</v>
      </c>
      <c r="C164">
        <v>72808</v>
      </c>
      <c r="D164">
        <v>34.9</v>
      </c>
      <c r="E164">
        <v>28</v>
      </c>
    </row>
    <row r="165" spans="1:5">
      <c r="A165">
        <v>60</v>
      </c>
      <c r="B165">
        <v>42</v>
      </c>
      <c r="C165">
        <v>79070</v>
      </c>
      <c r="D165">
        <v>34.799999999999997</v>
      </c>
      <c r="E165">
        <v>29</v>
      </c>
    </row>
    <row r="166" spans="1:5">
      <c r="A166">
        <v>80</v>
      </c>
      <c r="B166">
        <v>36</v>
      </c>
      <c r="C166">
        <v>78497</v>
      </c>
      <c r="D166">
        <v>36.200000000000003</v>
      </c>
      <c r="E166">
        <v>39</v>
      </c>
    </row>
    <row r="167" spans="1:5">
      <c r="A167">
        <v>64</v>
      </c>
      <c r="B167">
        <v>32</v>
      </c>
      <c r="C167">
        <v>41245</v>
      </c>
      <c r="D167">
        <v>32.200000000000003</v>
      </c>
      <c r="E167">
        <v>23</v>
      </c>
    </row>
    <row r="168" spans="1:5">
      <c r="A168">
        <v>80</v>
      </c>
      <c r="B168">
        <v>22</v>
      </c>
      <c r="C168">
        <v>33003</v>
      </c>
      <c r="D168">
        <v>30.9</v>
      </c>
      <c r="E168">
        <v>22</v>
      </c>
    </row>
    <row r="169" spans="1:5">
      <c r="A169">
        <v>88</v>
      </c>
      <c r="B169">
        <v>78</v>
      </c>
      <c r="C169">
        <v>90988</v>
      </c>
      <c r="D169">
        <v>37.700000000000003</v>
      </c>
      <c r="E169">
        <v>37</v>
      </c>
    </row>
    <row r="170" spans="1:5">
      <c r="A170">
        <v>42</v>
      </c>
      <c r="B170">
        <v>35</v>
      </c>
      <c r="C170">
        <v>37950</v>
      </c>
      <c r="D170">
        <v>34.299999999999997</v>
      </c>
      <c r="E170">
        <v>24</v>
      </c>
    </row>
    <row r="171" spans="1:5">
      <c r="A171">
        <v>68</v>
      </c>
      <c r="B171">
        <v>32</v>
      </c>
      <c r="C171">
        <v>45206</v>
      </c>
      <c r="D171">
        <v>32.4</v>
      </c>
      <c r="E171">
        <v>17</v>
      </c>
    </row>
    <row r="172" spans="1:5">
      <c r="A172">
        <v>80</v>
      </c>
      <c r="B172">
        <v>48</v>
      </c>
      <c r="C172">
        <v>79312</v>
      </c>
      <c r="D172">
        <v>32.1</v>
      </c>
      <c r="E172">
        <v>37</v>
      </c>
    </row>
    <row r="173" spans="1:5">
      <c r="A173">
        <v>84</v>
      </c>
      <c r="B173">
        <v>32</v>
      </c>
      <c r="C173">
        <v>37345</v>
      </c>
      <c r="D173">
        <v>31.4</v>
      </c>
      <c r="E173">
        <v>22</v>
      </c>
    </row>
    <row r="174" spans="1:5">
      <c r="A174">
        <v>35</v>
      </c>
      <c r="B174">
        <v>27</v>
      </c>
      <c r="C174">
        <v>46226</v>
      </c>
      <c r="D174">
        <v>30.4</v>
      </c>
      <c r="E174">
        <v>36</v>
      </c>
    </row>
    <row r="175" spans="1:5">
      <c r="A175">
        <v>84</v>
      </c>
      <c r="B175">
        <v>24</v>
      </c>
      <c r="C175">
        <v>70024</v>
      </c>
      <c r="D175">
        <v>33.9</v>
      </c>
      <c r="E175">
        <v>34</v>
      </c>
    </row>
    <row r="176" spans="1:5">
      <c r="A176">
        <v>78</v>
      </c>
      <c r="B176">
        <v>16</v>
      </c>
      <c r="C176">
        <v>54982</v>
      </c>
      <c r="D176">
        <v>35.6</v>
      </c>
      <c r="E176">
        <v>26</v>
      </c>
    </row>
    <row r="177" spans="1:5">
      <c r="A177">
        <v>80</v>
      </c>
      <c r="B177">
        <v>39</v>
      </c>
      <c r="C177">
        <v>54932</v>
      </c>
      <c r="D177">
        <v>35.9</v>
      </c>
      <c r="E177">
        <v>20</v>
      </c>
    </row>
    <row r="178" spans="1:5">
      <c r="A178">
        <v>70</v>
      </c>
      <c r="B178">
        <v>70</v>
      </c>
      <c r="C178">
        <v>34097</v>
      </c>
      <c r="D178">
        <v>33.6</v>
      </c>
      <c r="E178">
        <v>20</v>
      </c>
    </row>
    <row r="179" spans="1:5">
      <c r="A179">
        <v>76</v>
      </c>
      <c r="B179">
        <v>33</v>
      </c>
      <c r="C179">
        <v>46593</v>
      </c>
      <c r="D179">
        <v>37.9</v>
      </c>
      <c r="E179">
        <v>26</v>
      </c>
    </row>
    <row r="180" spans="1:5">
      <c r="A180">
        <v>56</v>
      </c>
      <c r="B180">
        <v>12</v>
      </c>
      <c r="C180">
        <v>51893</v>
      </c>
      <c r="D180">
        <v>40.6</v>
      </c>
      <c r="E180">
        <v>21</v>
      </c>
    </row>
    <row r="181" spans="1:5">
      <c r="A181">
        <v>65</v>
      </c>
      <c r="B181">
        <v>32</v>
      </c>
      <c r="C181">
        <v>88162</v>
      </c>
      <c r="D181">
        <v>37.700000000000003</v>
      </c>
      <c r="E181">
        <v>37</v>
      </c>
    </row>
    <row r="182" spans="1:5">
      <c r="A182">
        <v>62</v>
      </c>
      <c r="B182">
        <v>0</v>
      </c>
      <c r="C182">
        <v>89016</v>
      </c>
      <c r="D182">
        <v>36.4</v>
      </c>
      <c r="E182">
        <v>34</v>
      </c>
    </row>
    <row r="183" spans="1:5">
      <c r="A183">
        <v>66</v>
      </c>
      <c r="B183">
        <v>20</v>
      </c>
      <c r="C183">
        <v>114353</v>
      </c>
      <c r="D183">
        <v>40.9</v>
      </c>
      <c r="E183">
        <v>34</v>
      </c>
    </row>
    <row r="184" spans="1:5">
      <c r="A184">
        <v>76</v>
      </c>
      <c r="B184">
        <v>24</v>
      </c>
      <c r="C184">
        <v>75366</v>
      </c>
      <c r="D184">
        <v>35</v>
      </c>
      <c r="E184">
        <v>30</v>
      </c>
    </row>
    <row r="185" spans="1:5">
      <c r="A185">
        <v>92</v>
      </c>
      <c r="B185">
        <v>36</v>
      </c>
      <c r="C185">
        <v>48163</v>
      </c>
      <c r="D185">
        <v>26.4</v>
      </c>
      <c r="E185">
        <v>16</v>
      </c>
    </row>
    <row r="186" spans="1:5">
      <c r="A186">
        <v>112</v>
      </c>
      <c r="B186">
        <v>34</v>
      </c>
      <c r="C186">
        <v>49956</v>
      </c>
      <c r="D186">
        <v>37.1</v>
      </c>
      <c r="E186">
        <v>28</v>
      </c>
    </row>
    <row r="187" spans="1:5">
      <c r="A187">
        <v>66</v>
      </c>
      <c r="B187">
        <v>15</v>
      </c>
      <c r="C187">
        <v>45990</v>
      </c>
      <c r="D187">
        <v>30.3</v>
      </c>
      <c r="E187">
        <v>36</v>
      </c>
    </row>
    <row r="188" spans="1:5">
      <c r="A188">
        <v>70</v>
      </c>
      <c r="B188">
        <v>28</v>
      </c>
      <c r="C188">
        <v>45723</v>
      </c>
      <c r="D188">
        <v>31.3</v>
      </c>
      <c r="E188">
        <v>18</v>
      </c>
    </row>
    <row r="189" spans="1:5">
      <c r="A189">
        <v>60</v>
      </c>
      <c r="B189">
        <v>15</v>
      </c>
      <c r="C189">
        <v>43800</v>
      </c>
      <c r="D189">
        <v>29.6</v>
      </c>
      <c r="E189">
        <v>36</v>
      </c>
    </row>
    <row r="190" spans="1:5">
      <c r="A190">
        <v>86</v>
      </c>
      <c r="B190">
        <v>10</v>
      </c>
      <c r="C190">
        <v>68711</v>
      </c>
      <c r="D190">
        <v>32.9</v>
      </c>
      <c r="E190">
        <v>18</v>
      </c>
    </row>
    <row r="191" spans="1:5">
      <c r="A191">
        <v>76</v>
      </c>
      <c r="B191">
        <v>0</v>
      </c>
      <c r="C191">
        <v>65150</v>
      </c>
      <c r="D191">
        <v>40.700000000000003</v>
      </c>
      <c r="E191">
        <v>24</v>
      </c>
    </row>
    <row r="192" spans="1:5">
      <c r="A192">
        <v>68</v>
      </c>
      <c r="B192">
        <v>16</v>
      </c>
      <c r="C192">
        <v>39329</v>
      </c>
      <c r="D192">
        <v>29.3</v>
      </c>
      <c r="E192">
        <v>22</v>
      </c>
    </row>
    <row r="193" spans="1:5">
      <c r="A193">
        <v>64</v>
      </c>
      <c r="B193">
        <v>0</v>
      </c>
      <c r="C193">
        <v>63657</v>
      </c>
      <c r="D193">
        <v>37.299999999999997</v>
      </c>
      <c r="E193">
        <v>29</v>
      </c>
    </row>
    <row r="194" spans="1:5">
      <c r="A194">
        <v>52</v>
      </c>
      <c r="B194">
        <v>36</v>
      </c>
      <c r="C194">
        <v>67099</v>
      </c>
      <c r="D194">
        <v>39.799999999999997</v>
      </c>
      <c r="E194">
        <v>25</v>
      </c>
    </row>
    <row r="195" spans="1:5">
      <c r="A195">
        <v>78</v>
      </c>
      <c r="B195">
        <v>26</v>
      </c>
      <c r="C195">
        <v>75151</v>
      </c>
      <c r="D195">
        <v>33.9</v>
      </c>
      <c r="E195">
        <v>28</v>
      </c>
    </row>
    <row r="196" spans="1:5">
      <c r="A196">
        <v>64</v>
      </c>
      <c r="B196">
        <v>28</v>
      </c>
      <c r="C196">
        <v>93876</v>
      </c>
      <c r="D196">
        <v>35</v>
      </c>
      <c r="E196">
        <v>40</v>
      </c>
    </row>
    <row r="197" spans="1:5">
      <c r="A197">
        <v>82</v>
      </c>
      <c r="B197">
        <v>32</v>
      </c>
      <c r="C197">
        <v>79701</v>
      </c>
      <c r="D197">
        <v>35</v>
      </c>
      <c r="E197">
        <v>39</v>
      </c>
    </row>
    <row r="198" spans="1:5">
      <c r="A198">
        <v>86</v>
      </c>
      <c r="B198">
        <v>30</v>
      </c>
      <c r="C198">
        <v>77115</v>
      </c>
      <c r="D198">
        <v>35.9</v>
      </c>
      <c r="E198">
        <v>30</v>
      </c>
    </row>
    <row r="199" spans="1:5">
      <c r="A199">
        <v>92</v>
      </c>
      <c r="B199">
        <v>16</v>
      </c>
      <c r="C199">
        <v>52766</v>
      </c>
      <c r="D199">
        <v>33</v>
      </c>
      <c r="E199">
        <v>17</v>
      </c>
    </row>
    <row r="200" spans="1:5">
      <c r="A200">
        <v>72</v>
      </c>
      <c r="B200">
        <v>10</v>
      </c>
      <c r="C200">
        <v>32929</v>
      </c>
      <c r="D200">
        <v>30.9</v>
      </c>
      <c r="E200">
        <v>22</v>
      </c>
    </row>
    <row r="201" spans="1:5">
      <c r="A201">
        <v>90</v>
      </c>
      <c r="B201">
        <v>24</v>
      </c>
      <c r="C201">
        <v>87863</v>
      </c>
      <c r="D201">
        <v>38.5</v>
      </c>
      <c r="E201">
        <v>29</v>
      </c>
    </row>
    <row r="202" spans="1:5">
      <c r="A202">
        <v>64</v>
      </c>
      <c r="B202">
        <v>20</v>
      </c>
      <c r="C202">
        <v>73752</v>
      </c>
      <c r="D202">
        <v>40.5</v>
      </c>
      <c r="E202">
        <v>19</v>
      </c>
    </row>
    <row r="203" spans="1:5">
      <c r="A203">
        <v>80</v>
      </c>
      <c r="B203">
        <v>20</v>
      </c>
      <c r="C203">
        <v>85366</v>
      </c>
      <c r="D203">
        <v>32.1</v>
      </c>
      <c r="E203">
        <v>29</v>
      </c>
    </row>
    <row r="204" spans="1:5">
      <c r="A204">
        <v>102</v>
      </c>
      <c r="B204">
        <v>30</v>
      </c>
      <c r="C204">
        <v>39180</v>
      </c>
      <c r="D204">
        <v>34.799999999999997</v>
      </c>
      <c r="E204">
        <v>18</v>
      </c>
    </row>
    <row r="205" spans="1:5">
      <c r="A205">
        <v>70</v>
      </c>
      <c r="B205">
        <v>26</v>
      </c>
      <c r="C205">
        <v>56077</v>
      </c>
      <c r="D205">
        <v>38</v>
      </c>
      <c r="E205">
        <v>19</v>
      </c>
    </row>
    <row r="206" spans="1:5">
      <c r="A206">
        <v>62</v>
      </c>
      <c r="B206">
        <v>26</v>
      </c>
      <c r="C206">
        <v>77449</v>
      </c>
      <c r="D206">
        <v>37</v>
      </c>
      <c r="E206">
        <v>34</v>
      </c>
    </row>
    <row r="207" spans="1:5">
      <c r="A207">
        <v>68</v>
      </c>
      <c r="B207">
        <v>20</v>
      </c>
      <c r="C207">
        <v>56822</v>
      </c>
      <c r="D207">
        <v>34.700000000000003</v>
      </c>
      <c r="E207">
        <v>25</v>
      </c>
    </row>
    <row r="208" spans="1:5">
      <c r="A208">
        <v>74</v>
      </c>
      <c r="B208">
        <v>24</v>
      </c>
      <c r="C208">
        <v>80470</v>
      </c>
      <c r="D208">
        <v>36.4</v>
      </c>
      <c r="E208">
        <v>30</v>
      </c>
    </row>
    <row r="209" spans="1:5">
      <c r="A209">
        <v>84</v>
      </c>
      <c r="B209">
        <v>14</v>
      </c>
      <c r="C209">
        <v>55584</v>
      </c>
      <c r="D209">
        <v>36.799999999999997</v>
      </c>
      <c r="E209">
        <v>21</v>
      </c>
    </row>
    <row r="210" spans="1:5">
      <c r="A210">
        <v>70</v>
      </c>
      <c r="B210">
        <v>32</v>
      </c>
      <c r="C210">
        <v>78001</v>
      </c>
      <c r="D210">
        <v>32.200000000000003</v>
      </c>
      <c r="E210">
        <v>30</v>
      </c>
    </row>
    <row r="211" spans="1:5">
      <c r="A211">
        <v>96</v>
      </c>
      <c r="B211">
        <v>32</v>
      </c>
      <c r="C211">
        <v>75307</v>
      </c>
      <c r="D211">
        <v>34.799999999999997</v>
      </c>
      <c r="E211">
        <v>30</v>
      </c>
    </row>
    <row r="212" spans="1:5">
      <c r="A212">
        <v>70</v>
      </c>
      <c r="B212">
        <v>22</v>
      </c>
      <c r="C212">
        <v>76375</v>
      </c>
      <c r="D212">
        <v>36.700000000000003</v>
      </c>
      <c r="E212">
        <v>28</v>
      </c>
    </row>
    <row r="213" spans="1:5">
      <c r="A213">
        <v>76</v>
      </c>
      <c r="B213">
        <v>32</v>
      </c>
      <c r="C213">
        <v>61857</v>
      </c>
      <c r="D213">
        <v>33.799999999999997</v>
      </c>
      <c r="E213">
        <v>31</v>
      </c>
    </row>
    <row r="214" spans="1:5">
      <c r="A214">
        <v>62</v>
      </c>
      <c r="B214">
        <v>28</v>
      </c>
      <c r="C214">
        <v>61312</v>
      </c>
      <c r="D214">
        <v>34.200000000000003</v>
      </c>
      <c r="E214">
        <v>16</v>
      </c>
    </row>
    <row r="215" spans="1:5">
      <c r="A215">
        <v>92</v>
      </c>
      <c r="B215">
        <v>23</v>
      </c>
      <c r="C215">
        <v>72040</v>
      </c>
      <c r="D215">
        <v>39</v>
      </c>
      <c r="E215">
        <v>31</v>
      </c>
    </row>
    <row r="216" spans="1:5">
      <c r="A216">
        <v>60</v>
      </c>
      <c r="B216">
        <v>20</v>
      </c>
      <c r="C216">
        <v>92414</v>
      </c>
      <c r="D216">
        <v>34.9</v>
      </c>
      <c r="E216">
        <v>40</v>
      </c>
    </row>
    <row r="217" spans="1:5">
      <c r="A217">
        <v>54</v>
      </c>
      <c r="B217">
        <v>15</v>
      </c>
      <c r="C217">
        <v>92602</v>
      </c>
      <c r="D217">
        <v>39.299999999999997</v>
      </c>
      <c r="E217">
        <v>33</v>
      </c>
    </row>
    <row r="218" spans="1:5">
      <c r="A218">
        <v>110</v>
      </c>
      <c r="B218">
        <v>23</v>
      </c>
      <c r="C218">
        <v>59599</v>
      </c>
      <c r="D218">
        <v>35.6</v>
      </c>
      <c r="E218">
        <v>28</v>
      </c>
    </row>
    <row r="219" spans="1:5">
      <c r="A219">
        <v>78</v>
      </c>
      <c r="B219">
        <v>0</v>
      </c>
      <c r="C219">
        <v>72453</v>
      </c>
      <c r="D219">
        <v>36</v>
      </c>
      <c r="E219">
        <v>23</v>
      </c>
    </row>
    <row r="220" spans="1:5">
      <c r="A220">
        <v>72</v>
      </c>
      <c r="B220">
        <v>31</v>
      </c>
      <c r="C220">
        <v>67925</v>
      </c>
      <c r="D220">
        <v>41.1</v>
      </c>
      <c r="E220">
        <v>16</v>
      </c>
    </row>
    <row r="221" spans="1:5">
      <c r="A221">
        <v>74</v>
      </c>
      <c r="B221">
        <v>29</v>
      </c>
      <c r="C221">
        <v>42631</v>
      </c>
      <c r="D221">
        <v>24.7</v>
      </c>
      <c r="E221">
        <v>25</v>
      </c>
    </row>
    <row r="222" spans="1:5">
      <c r="A222">
        <v>94</v>
      </c>
      <c r="B222">
        <v>0</v>
      </c>
      <c r="C222">
        <v>75652</v>
      </c>
      <c r="D222">
        <v>40.5</v>
      </c>
      <c r="E222">
        <v>25</v>
      </c>
    </row>
    <row r="223" spans="1:5">
      <c r="A223">
        <v>80</v>
      </c>
      <c r="B223">
        <v>16</v>
      </c>
      <c r="C223">
        <v>39650</v>
      </c>
      <c r="D223">
        <v>32.9</v>
      </c>
      <c r="E223">
        <v>18</v>
      </c>
    </row>
    <row r="224" spans="1:5">
      <c r="A224">
        <v>124</v>
      </c>
      <c r="B224">
        <v>0</v>
      </c>
      <c r="C224">
        <v>48033</v>
      </c>
      <c r="D224">
        <v>30.3</v>
      </c>
      <c r="E224">
        <v>15</v>
      </c>
    </row>
    <row r="225" spans="1:5">
      <c r="A225">
        <v>46</v>
      </c>
      <c r="B225">
        <v>20</v>
      </c>
      <c r="C225">
        <v>67403</v>
      </c>
      <c r="D225">
        <v>36.200000000000003</v>
      </c>
      <c r="E225">
        <v>19</v>
      </c>
    </row>
    <row r="226" spans="1:5">
      <c r="A226">
        <v>66</v>
      </c>
      <c r="B226">
        <v>0</v>
      </c>
      <c r="C226">
        <v>80597</v>
      </c>
      <c r="D226">
        <v>32.4</v>
      </c>
      <c r="E226">
        <v>27</v>
      </c>
    </row>
    <row r="227" spans="1:5">
      <c r="A227">
        <v>63</v>
      </c>
      <c r="B227">
        <v>28</v>
      </c>
      <c r="C227">
        <v>60928</v>
      </c>
      <c r="D227">
        <v>43.5</v>
      </c>
      <c r="E227">
        <v>21</v>
      </c>
    </row>
    <row r="228" spans="1:5">
      <c r="A228">
        <v>72</v>
      </c>
      <c r="B228">
        <v>15</v>
      </c>
      <c r="C228">
        <v>73762</v>
      </c>
      <c r="D228">
        <v>41.6</v>
      </c>
      <c r="E228">
        <v>29</v>
      </c>
    </row>
    <row r="229" spans="1:5">
      <c r="A229">
        <v>76</v>
      </c>
      <c r="B229">
        <v>24</v>
      </c>
      <c r="C229">
        <v>64225</v>
      </c>
      <c r="D229">
        <v>31.4</v>
      </c>
      <c r="E229">
        <v>15</v>
      </c>
    </row>
    <row r="231" spans="1:5">
      <c r="A231" t="s">
        <v>4</v>
      </c>
    </row>
    <row r="232" spans="1:5">
      <c r="A232">
        <v>-259.9497306438754</v>
      </c>
      <c r="B232">
        <v>-2.3669115356672386</v>
      </c>
    </row>
    <row r="233" spans="1:5">
      <c r="A233">
        <v>-188.59001447667293</v>
      </c>
      <c r="B233">
        <v>-2.0061237235350715</v>
      </c>
    </row>
    <row r="234" spans="1:5">
      <c r="A234">
        <v>-178.18631097409914</v>
      </c>
      <c r="B234">
        <v>-1.8007082352059736</v>
      </c>
    </row>
    <row r="235" spans="1:5">
      <c r="A235">
        <v>-165.28886892108994</v>
      </c>
      <c r="B235">
        <v>-1.6514108613471326</v>
      </c>
    </row>
    <row r="236" spans="1:5">
      <c r="A236">
        <v>-156.29303867814616</v>
      </c>
      <c r="B236">
        <v>-1.5318456091169121</v>
      </c>
    </row>
    <row r="237" spans="1:5">
      <c r="A237">
        <v>-147.19953340426082</v>
      </c>
      <c r="B237">
        <v>-1.4308738678840611</v>
      </c>
    </row>
    <row r="238" spans="1:5">
      <c r="A238">
        <v>-145.02041517590862</v>
      </c>
      <c r="B238">
        <v>-1.3426905457098073</v>
      </c>
    </row>
    <row r="239" spans="1:5">
      <c r="A239">
        <v>-132.79622707748581</v>
      </c>
      <c r="B239">
        <v>-1.2638662790854323</v>
      </c>
    </row>
    <row r="240" spans="1:5">
      <c r="A240">
        <v>-132.58387650311681</v>
      </c>
      <c r="B240">
        <v>-1.1921973902333569</v>
      </c>
    </row>
    <row r="241" spans="1:2">
      <c r="A241">
        <v>-127.86575750152417</v>
      </c>
      <c r="B241">
        <v>-1.1261791756777488</v>
      </c>
    </row>
    <row r="242" spans="1:2">
      <c r="A242">
        <v>-124.49165008442088</v>
      </c>
      <c r="B242">
        <v>-1.0647357756769957</v>
      </c>
    </row>
    <row r="243" spans="1:2">
      <c r="A243">
        <v>-123.01638449295081</v>
      </c>
      <c r="B243">
        <v>-1.007069565696844</v>
      </c>
    </row>
    <row r="244" spans="1:2">
      <c r="A244">
        <v>-118.43130685295759</v>
      </c>
      <c r="B244">
        <v>-0.95257159496302291</v>
      </c>
    </row>
    <row r="245" spans="1:2">
      <c r="A245">
        <v>-110.84406523151279</v>
      </c>
      <c r="B245">
        <v>-0.900765518860694</v>
      </c>
    </row>
    <row r="246" spans="1:2">
      <c r="A246">
        <v>-110.14775516515914</v>
      </c>
      <c r="B246">
        <v>-0.85127099341835111</v>
      </c>
    </row>
    <row r="247" spans="1:2">
      <c r="A247">
        <v>-109.34302779136598</v>
      </c>
      <c r="B247">
        <v>-0.80377892422808705</v>
      </c>
    </row>
    <row r="248" spans="1:2">
      <c r="A248">
        <v>-105.10972631445526</v>
      </c>
      <c r="B248">
        <v>-0.75803422638737739</v>
      </c>
    </row>
    <row r="249" spans="1:2">
      <c r="A249">
        <v>-104.76168920771437</v>
      </c>
      <c r="B249">
        <v>-0.71382350560787522</v>
      </c>
    </row>
    <row r="250" spans="1:2">
      <c r="A250">
        <v>-100.1917272771777</v>
      </c>
      <c r="B250">
        <v>-0.67096605792932884</v>
      </c>
    </row>
    <row r="251" spans="1:2">
      <c r="A251">
        <v>-96.94553992837433</v>
      </c>
      <c r="B251">
        <v>-0.62930716412636234</v>
      </c>
    </row>
    <row r="252" spans="1:2">
      <c r="A252">
        <v>-78.522240753183667</v>
      </c>
      <c r="B252">
        <v>-0.58871300604753007</v>
      </c>
    </row>
    <row r="253" spans="1:2">
      <c r="A253">
        <v>-66.833182556014549</v>
      </c>
      <c r="B253">
        <v>-0.54906675180769393</v>
      </c>
    </row>
    <row r="254" spans="1:2">
      <c r="A254">
        <v>-63.936796215120808</v>
      </c>
      <c r="B254">
        <v>-0.51026549793017306</v>
      </c>
    </row>
    <row r="255" spans="1:2">
      <c r="A255">
        <v>-54.966669760617265</v>
      </c>
      <c r="B255">
        <v>-0.47221784945203604</v>
      </c>
    </row>
    <row r="256" spans="1:2">
      <c r="A256">
        <v>-49.508934138266227</v>
      </c>
      <c r="B256">
        <v>-0.43484198148043174</v>
      </c>
    </row>
    <row r="257" spans="1:2">
      <c r="A257">
        <v>-43.817663256975038</v>
      </c>
      <c r="B257">
        <v>-0.39806406850726872</v>
      </c>
    </row>
    <row r="258" spans="1:2">
      <c r="A258">
        <v>-30.562241430859501</v>
      </c>
      <c r="B258">
        <v>-0.36181699764906894</v>
      </c>
    </row>
    <row r="259" spans="1:2">
      <c r="A259">
        <v>-29.70568021844656</v>
      </c>
      <c r="B259">
        <v>-0.32603930312779328</v>
      </c>
    </row>
    <row r="260" spans="1:2">
      <c r="A260">
        <v>-28.821116025843139</v>
      </c>
      <c r="B260">
        <v>-0.29067427449912897</v>
      </c>
    </row>
    <row r="261" spans="1:2">
      <c r="A261">
        <v>-21.382919046942618</v>
      </c>
      <c r="B261">
        <v>-0.25566920218287226</v>
      </c>
    </row>
    <row r="262" spans="1:2">
      <c r="A262">
        <v>-20.809630247130656</v>
      </c>
      <c r="B262">
        <v>-0.22097473197364204</v>
      </c>
    </row>
    <row r="263" spans="1:2">
      <c r="A263">
        <v>-18.033685890819072</v>
      </c>
      <c r="B263">
        <v>-0.18654430623872015</v>
      </c>
    </row>
    <row r="264" spans="1:2">
      <c r="A264">
        <v>-16.473229427411866</v>
      </c>
      <c r="B264">
        <v>-0.15233367401592207</v>
      </c>
    </row>
    <row r="265" spans="1:2">
      <c r="A265">
        <v>-15.5268611118384</v>
      </c>
      <c r="B265">
        <v>-0.11830045560782071</v>
      </c>
    </row>
    <row r="266" spans="1:2">
      <c r="A266">
        <v>-12.583202480795933</v>
      </c>
      <c r="B266">
        <v>-8.4403749811161166E-2</v>
      </c>
    </row>
    <row r="267" spans="1:2">
      <c r="A267">
        <v>-11.599189948491471</v>
      </c>
      <c r="B267">
        <v>-5.0603773821742956E-2</v>
      </c>
    </row>
    <row r="268" spans="1:2">
      <c r="A268">
        <v>-10.641619741945703</v>
      </c>
      <c r="B268">
        <v>-1.6861527257184476E-2</v>
      </c>
    </row>
    <row r="269" spans="1:2">
      <c r="A269">
        <v>-6.4663288735301307</v>
      </c>
      <c r="B269">
        <v>1.6861527257184199E-2</v>
      </c>
    </row>
    <row r="270" spans="1:2">
      <c r="A270">
        <v>6.6082090725618059</v>
      </c>
      <c r="B270">
        <v>5.0603773821742665E-2</v>
      </c>
    </row>
    <row r="271" spans="1:2">
      <c r="A271">
        <v>10.102638902655599</v>
      </c>
      <c r="B271">
        <v>8.4403749811160889E-2</v>
      </c>
    </row>
    <row r="272" spans="1:2">
      <c r="A272">
        <v>10.155669158168564</v>
      </c>
      <c r="B272">
        <v>0.11830045560782043</v>
      </c>
    </row>
    <row r="273" spans="1:2">
      <c r="A273">
        <v>11.542432410291326</v>
      </c>
      <c r="B273">
        <v>0.15233367401592179</v>
      </c>
    </row>
    <row r="274" spans="1:2">
      <c r="A274">
        <v>13.479255723311155</v>
      </c>
      <c r="B274">
        <v>0.18654430623871987</v>
      </c>
    </row>
    <row r="275" spans="1:2">
      <c r="A275">
        <v>15.021396684328749</v>
      </c>
      <c r="B275">
        <v>0.22097473197364204</v>
      </c>
    </row>
    <row r="276" spans="1:2">
      <c r="A276">
        <v>18.966379811640309</v>
      </c>
      <c r="B276">
        <v>0.25566920218287192</v>
      </c>
    </row>
    <row r="277" spans="1:2">
      <c r="A277">
        <v>19.212202527873956</v>
      </c>
      <c r="B277">
        <v>0.29067427449912864</v>
      </c>
    </row>
    <row r="278" spans="1:2">
      <c r="A278">
        <v>19.593828773788857</v>
      </c>
      <c r="B278">
        <v>0.32603930312779328</v>
      </c>
    </row>
    <row r="279" spans="1:2">
      <c r="A279">
        <v>19.741984430387959</v>
      </c>
      <c r="B279">
        <v>0.36181699764906872</v>
      </c>
    </row>
    <row r="280" spans="1:2">
      <c r="A280">
        <v>23.747078135429433</v>
      </c>
      <c r="B280">
        <v>0.3980640685072685</v>
      </c>
    </row>
    <row r="281" spans="1:2">
      <c r="A281">
        <v>25.17362173870049</v>
      </c>
      <c r="B281">
        <v>0.43484198148043174</v>
      </c>
    </row>
    <row r="282" spans="1:2">
      <c r="A282">
        <v>28.919438687171692</v>
      </c>
      <c r="B282">
        <v>0.4722178494520356</v>
      </c>
    </row>
    <row r="283" spans="1:2">
      <c r="A283">
        <v>38.469756450399473</v>
      </c>
      <c r="B283">
        <v>0.51026549793017262</v>
      </c>
    </row>
    <row r="284" spans="1:2">
      <c r="A284">
        <v>50.983178841704841</v>
      </c>
      <c r="B284">
        <v>0.54906675180769393</v>
      </c>
    </row>
    <row r="285" spans="1:2">
      <c r="A285">
        <v>53.035706828263926</v>
      </c>
      <c r="B285">
        <v>0.58871300604752985</v>
      </c>
    </row>
    <row r="286" spans="1:2">
      <c r="A286">
        <v>61.102903905991866</v>
      </c>
      <c r="B286">
        <v>0.62930716412636212</v>
      </c>
    </row>
    <row r="287" spans="1:2">
      <c r="A287">
        <v>63.120495354779507</v>
      </c>
      <c r="B287">
        <v>0.67096605792932884</v>
      </c>
    </row>
    <row r="288" spans="1:2">
      <c r="A288">
        <v>63.838015371795052</v>
      </c>
      <c r="B288">
        <v>0.71382350560787478</v>
      </c>
    </row>
    <row r="289" spans="1:2">
      <c r="A289">
        <v>71.083353972822806</v>
      </c>
      <c r="B289">
        <v>0.75803422638737739</v>
      </c>
    </row>
    <row r="290" spans="1:2">
      <c r="A290">
        <v>71.328164837458417</v>
      </c>
      <c r="B290">
        <v>0.80377892422808683</v>
      </c>
    </row>
    <row r="291" spans="1:2">
      <c r="A291">
        <v>75.182885892887043</v>
      </c>
      <c r="B291">
        <v>0.85127099341835066</v>
      </c>
    </row>
    <row r="292" spans="1:2">
      <c r="A292">
        <v>75.280252546907718</v>
      </c>
      <c r="B292">
        <v>0.900765518860694</v>
      </c>
    </row>
    <row r="293" spans="1:2">
      <c r="A293">
        <v>81.320655435702633</v>
      </c>
      <c r="B293">
        <v>0.95257159496302224</v>
      </c>
    </row>
    <row r="294" spans="1:2">
      <c r="A294">
        <v>81.635102553611659</v>
      </c>
      <c r="B294">
        <v>1.0070695656968436</v>
      </c>
    </row>
    <row r="295" spans="1:2">
      <c r="A295">
        <v>105.5764644419562</v>
      </c>
      <c r="B295">
        <v>1.0647357756769957</v>
      </c>
    </row>
    <row r="296" spans="1:2">
      <c r="A296">
        <v>115.02538442929404</v>
      </c>
      <c r="B296">
        <v>1.1261791756777484</v>
      </c>
    </row>
    <row r="297" spans="1:2">
      <c r="A297">
        <v>122.22338041684225</v>
      </c>
      <c r="B297">
        <v>1.1921973902333565</v>
      </c>
    </row>
    <row r="298" spans="1:2">
      <c r="A298">
        <v>150.11784901058002</v>
      </c>
      <c r="B298">
        <v>1.2638662790854323</v>
      </c>
    </row>
    <row r="299" spans="1:2">
      <c r="A299">
        <v>180.39342851669358</v>
      </c>
      <c r="B299">
        <v>1.3426905457098064</v>
      </c>
    </row>
    <row r="300" spans="1:2">
      <c r="A300">
        <v>196.26713758450819</v>
      </c>
      <c r="B300">
        <v>1.4308738678840602</v>
      </c>
    </row>
    <row r="301" spans="1:2">
      <c r="A301">
        <v>205.79931400074997</v>
      </c>
      <c r="B301">
        <v>1.5318456091169121</v>
      </c>
    </row>
    <row r="302" spans="1:2">
      <c r="A302">
        <v>234.85633376172507</v>
      </c>
      <c r="B302">
        <v>1.6514108613471321</v>
      </c>
    </row>
    <row r="303" spans="1:2">
      <c r="A303">
        <v>289.73389309919276</v>
      </c>
      <c r="B303">
        <v>1.8007082352059736</v>
      </c>
    </row>
    <row r="304" spans="1:2">
      <c r="A304">
        <v>336.09044955563638</v>
      </c>
      <c r="B304">
        <v>2.0061237235350715</v>
      </c>
    </row>
    <row r="305" spans="1:2">
      <c r="A305">
        <v>372.51959396068435</v>
      </c>
      <c r="B305">
        <v>2.3669115356672332</v>
      </c>
    </row>
  </sheetData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81DB-7F9A-405F-BF16-6DBC1FA6F16B}">
  <dimension ref="A1:I97"/>
  <sheetViews>
    <sheetView tabSelected="1" workbookViewId="0"/>
  </sheetViews>
  <sheetFormatPr defaultColWidth="8.90625" defaultRowHeight="12.5"/>
  <cols>
    <col min="1" max="16384" width="8.90625" style="15"/>
  </cols>
  <sheetData>
    <row r="1" spans="1:9" ht="13">
      <c r="A1" s="29"/>
      <c r="F1" s="16"/>
      <c r="G1" s="16"/>
      <c r="H1" s="16"/>
      <c r="I1" s="16"/>
    </row>
    <row r="2" spans="1:9">
      <c r="F2" s="16"/>
      <c r="G2" s="16"/>
      <c r="H2" s="16"/>
      <c r="I2" s="16"/>
    </row>
    <row r="3" spans="1:9">
      <c r="F3" s="16"/>
      <c r="G3" s="16"/>
      <c r="H3" s="16"/>
      <c r="I3" s="16"/>
    </row>
    <row r="4" spans="1:9">
      <c r="F4" s="16"/>
      <c r="G4" s="16"/>
      <c r="H4" s="16"/>
      <c r="I4" s="16"/>
    </row>
    <row r="5" spans="1:9">
      <c r="F5" s="16"/>
      <c r="G5" s="16"/>
      <c r="H5" s="16"/>
      <c r="I5" s="16"/>
    </row>
    <row r="6" spans="1:9">
      <c r="F6" s="16"/>
      <c r="G6" s="16"/>
      <c r="H6" s="16"/>
      <c r="I6" s="16"/>
    </row>
    <row r="7" spans="1:9">
      <c r="F7" s="16"/>
      <c r="G7" s="16"/>
      <c r="H7" s="16"/>
      <c r="I7" s="16"/>
    </row>
    <row r="8" spans="1:9">
      <c r="F8" s="16"/>
      <c r="G8" s="16"/>
      <c r="H8" s="16"/>
      <c r="I8" s="16"/>
    </row>
    <row r="9" spans="1:9">
      <c r="F9" s="16"/>
      <c r="G9" s="16"/>
      <c r="H9" s="16"/>
      <c r="I9" s="16"/>
    </row>
    <row r="10" spans="1:9">
      <c r="F10" s="16"/>
      <c r="G10" s="16"/>
      <c r="H10" s="16"/>
      <c r="I10" s="16"/>
    </row>
    <row r="11" spans="1:9">
      <c r="F11" s="16"/>
      <c r="G11" s="16"/>
      <c r="H11" s="16"/>
      <c r="I11" s="16"/>
    </row>
    <row r="12" spans="1:9">
      <c r="F12" s="16"/>
      <c r="G12" s="16"/>
      <c r="H12" s="16"/>
      <c r="I12" s="16"/>
    </row>
    <row r="13" spans="1:9">
      <c r="F13" s="16"/>
      <c r="G13" s="16"/>
      <c r="H13" s="16"/>
      <c r="I13" s="16"/>
    </row>
    <row r="14" spans="1:9">
      <c r="F14" s="16"/>
      <c r="G14" s="16"/>
      <c r="H14" s="16"/>
      <c r="I14" s="16"/>
    </row>
    <row r="15" spans="1:9">
      <c r="F15" s="16"/>
      <c r="G15" s="16"/>
      <c r="H15" s="16"/>
      <c r="I15" s="16"/>
    </row>
    <row r="16" spans="1:9">
      <c r="F16" s="16"/>
      <c r="G16" s="16"/>
      <c r="H16" s="16"/>
      <c r="I16" s="16"/>
    </row>
    <row r="17" spans="1:9">
      <c r="F17" s="16"/>
      <c r="G17" s="16"/>
      <c r="H17" s="16"/>
      <c r="I17" s="16"/>
    </row>
    <row r="18" spans="1:9">
      <c r="A18" s="12" t="s">
        <v>34</v>
      </c>
      <c r="B18" s="12"/>
      <c r="C18" s="13">
        <f>Data!J83-1.5*Data!J89</f>
        <v>350.39349749999985</v>
      </c>
      <c r="F18" s="16"/>
      <c r="G18" s="16"/>
      <c r="H18" s="16"/>
      <c r="I18" s="16"/>
    </row>
    <row r="19" spans="1:9">
      <c r="A19" s="12" t="s">
        <v>35</v>
      </c>
      <c r="B19" s="12"/>
      <c r="C19" s="13">
        <f>Data!J86+1.5*Data!J89</f>
        <v>1755.9510375000002</v>
      </c>
      <c r="F19" s="16"/>
      <c r="G19" s="16"/>
      <c r="H19" s="16"/>
      <c r="I19" s="16"/>
    </row>
    <row r="20" spans="1:9">
      <c r="F20" s="16"/>
      <c r="G20" s="16"/>
      <c r="H20" s="16"/>
      <c r="I20" s="16"/>
    </row>
    <row r="21" spans="1:9" ht="13">
      <c r="A21" s="29"/>
      <c r="F21" s="16"/>
      <c r="G21" s="16"/>
      <c r="H21" s="16"/>
      <c r="I21" s="16"/>
    </row>
    <row r="22" spans="1:9">
      <c r="F22" s="16"/>
      <c r="G22" s="16"/>
      <c r="H22" s="16"/>
      <c r="I22" s="16"/>
    </row>
    <row r="23" spans="1:9">
      <c r="F23" s="16"/>
      <c r="G23" s="16"/>
      <c r="H23" s="16"/>
      <c r="I23" s="16"/>
    </row>
    <row r="24" spans="1:9">
      <c r="F24" s="16"/>
      <c r="G24" s="16"/>
      <c r="H24" s="16"/>
      <c r="I24" s="16"/>
    </row>
    <row r="25" spans="1:9">
      <c r="F25" s="16"/>
      <c r="G25" s="16"/>
      <c r="H25" s="16"/>
      <c r="I25" s="16"/>
    </row>
    <row r="26" spans="1:9">
      <c r="F26" s="16"/>
      <c r="G26" s="16"/>
      <c r="H26" s="16"/>
      <c r="I26" s="16"/>
    </row>
    <row r="27" spans="1:9">
      <c r="F27" s="16"/>
      <c r="G27" s="16"/>
      <c r="H27" s="16"/>
      <c r="I27" s="16"/>
    </row>
    <row r="28" spans="1:9">
      <c r="F28" s="16"/>
      <c r="G28" s="16"/>
      <c r="H28" s="16"/>
      <c r="I28" s="16"/>
    </row>
    <row r="29" spans="1:9">
      <c r="F29" s="16"/>
      <c r="G29" s="16"/>
      <c r="H29" s="16"/>
      <c r="I29" s="16"/>
    </row>
    <row r="30" spans="1:9">
      <c r="F30" s="16"/>
      <c r="G30" s="16"/>
      <c r="H30" s="16"/>
      <c r="I30" s="16"/>
    </row>
    <row r="31" spans="1:9">
      <c r="F31" s="16"/>
      <c r="G31" s="16"/>
      <c r="H31" s="16"/>
      <c r="I31" s="16"/>
    </row>
    <row r="32" spans="1:9">
      <c r="F32" s="16"/>
      <c r="G32" s="16"/>
      <c r="H32" s="16"/>
      <c r="I32" s="16"/>
    </row>
    <row r="33" spans="1:9">
      <c r="F33" s="16"/>
      <c r="G33" s="16"/>
      <c r="H33" s="16"/>
      <c r="I33" s="16"/>
    </row>
    <row r="34" spans="1:9">
      <c r="F34" s="16"/>
      <c r="G34" s="16"/>
      <c r="H34" s="16"/>
      <c r="I34" s="16"/>
    </row>
    <row r="35" spans="1:9">
      <c r="F35" s="16"/>
      <c r="G35" s="16"/>
      <c r="H35" s="16"/>
      <c r="I35" s="16"/>
    </row>
    <row r="36" spans="1:9">
      <c r="F36" s="16"/>
      <c r="G36" s="16"/>
      <c r="H36" s="16"/>
      <c r="I36" s="16"/>
    </row>
    <row r="37" spans="1:9">
      <c r="F37" s="16"/>
      <c r="G37" s="16"/>
      <c r="H37" s="16"/>
      <c r="I37" s="16"/>
    </row>
    <row r="38" spans="1:9">
      <c r="F38" s="16"/>
      <c r="G38" s="16"/>
      <c r="H38" s="16"/>
      <c r="I38" s="16"/>
    </row>
    <row r="39" spans="1:9">
      <c r="F39" s="16"/>
      <c r="G39" s="16"/>
      <c r="H39" s="16"/>
      <c r="I39" s="16"/>
    </row>
    <row r="40" spans="1:9">
      <c r="F40" s="16"/>
      <c r="G40" s="16"/>
      <c r="H40" s="16"/>
      <c r="I40" s="16"/>
    </row>
    <row r="41" spans="1:9" ht="13">
      <c r="A41" s="29" t="s">
        <v>36</v>
      </c>
      <c r="F41" s="16"/>
      <c r="G41" s="16"/>
      <c r="H41" s="16"/>
      <c r="I41" s="16"/>
    </row>
    <row r="42" spans="1:9">
      <c r="F42" s="16"/>
      <c r="G42" s="16"/>
      <c r="H42" s="16"/>
      <c r="I42" s="16"/>
    </row>
    <row r="43" spans="1:9">
      <c r="F43" s="16"/>
      <c r="G43" s="16"/>
      <c r="H43" s="16"/>
      <c r="I43" s="16"/>
    </row>
    <row r="44" spans="1:9">
      <c r="F44" s="16"/>
      <c r="G44" s="16"/>
      <c r="H44" s="16"/>
      <c r="I44" s="16"/>
    </row>
    <row r="45" spans="1:9">
      <c r="F45" s="16"/>
      <c r="G45" s="16"/>
      <c r="H45" s="16"/>
      <c r="I45" s="16"/>
    </row>
    <row r="46" spans="1:9">
      <c r="F46" s="16"/>
      <c r="G46" s="16"/>
      <c r="H46" s="16"/>
      <c r="I46" s="16"/>
    </row>
    <row r="47" spans="1:9">
      <c r="F47" s="16"/>
      <c r="G47" s="16"/>
      <c r="H47" s="16"/>
      <c r="I47" s="16"/>
    </row>
    <row r="48" spans="1:9">
      <c r="F48" s="16"/>
      <c r="G48" s="16"/>
      <c r="H48" s="16"/>
      <c r="I48" s="16"/>
    </row>
    <row r="49" spans="6:9">
      <c r="F49" s="16"/>
      <c r="G49" s="16"/>
      <c r="H49" s="16"/>
      <c r="I49" s="16"/>
    </row>
    <row r="50" spans="6:9">
      <c r="F50" s="16"/>
      <c r="G50" s="16"/>
      <c r="H50" s="16"/>
      <c r="I50" s="16"/>
    </row>
    <row r="51" spans="6:9">
      <c r="F51" s="16"/>
      <c r="G51" s="16"/>
      <c r="H51" s="16"/>
      <c r="I51" s="16"/>
    </row>
    <row r="52" spans="6:9">
      <c r="F52" s="16"/>
      <c r="G52" s="16"/>
      <c r="H52" s="16"/>
      <c r="I52" s="16"/>
    </row>
    <row r="53" spans="6:9">
      <c r="F53" s="16"/>
      <c r="G53" s="16"/>
      <c r="H53" s="16"/>
      <c r="I53" s="16"/>
    </row>
    <row r="54" spans="6:9">
      <c r="F54" s="16"/>
      <c r="G54" s="16"/>
      <c r="H54" s="16"/>
      <c r="I54" s="16"/>
    </row>
    <row r="55" spans="6:9">
      <c r="F55" s="16"/>
      <c r="G55" s="16"/>
      <c r="H55" s="16"/>
      <c r="I55" s="16"/>
    </row>
    <row r="56" spans="6:9">
      <c r="F56" s="16"/>
      <c r="G56" s="16"/>
      <c r="H56" s="16"/>
      <c r="I56" s="16"/>
    </row>
    <row r="57" spans="6:9">
      <c r="F57" s="16"/>
      <c r="G57" s="16"/>
      <c r="H57" s="16"/>
      <c r="I57" s="16"/>
    </row>
    <row r="58" spans="6:9">
      <c r="F58" s="16"/>
      <c r="G58" s="16"/>
      <c r="H58" s="16"/>
      <c r="I58" s="16"/>
    </row>
    <row r="59" spans="6:9">
      <c r="F59" s="16"/>
      <c r="G59" s="16"/>
      <c r="H59" s="16"/>
      <c r="I59" s="16"/>
    </row>
    <row r="60" spans="6:9">
      <c r="F60" s="16"/>
      <c r="G60" s="16"/>
      <c r="H60" s="16"/>
      <c r="I60" s="16"/>
    </row>
    <row r="61" spans="6:9">
      <c r="F61" s="16"/>
      <c r="G61" s="16"/>
      <c r="H61" s="16"/>
      <c r="I61" s="16"/>
    </row>
    <row r="62" spans="6:9">
      <c r="F62" s="16"/>
      <c r="G62" s="16"/>
      <c r="H62" s="16"/>
      <c r="I62" s="16"/>
    </row>
    <row r="63" spans="6:9">
      <c r="F63" s="16"/>
      <c r="G63" s="16"/>
      <c r="H63" s="16"/>
      <c r="I63" s="16"/>
    </row>
    <row r="64" spans="6:9">
      <c r="F64" s="16"/>
      <c r="G64" s="16"/>
      <c r="H64" s="16"/>
      <c r="I64" s="16"/>
    </row>
    <row r="65" spans="1:9">
      <c r="F65" s="16"/>
      <c r="G65" s="16"/>
      <c r="H65" s="16"/>
      <c r="I65" s="16"/>
    </row>
    <row r="66" spans="1:9">
      <c r="F66" s="16"/>
      <c r="G66" s="16"/>
      <c r="H66" s="16"/>
      <c r="I66" s="16"/>
    </row>
    <row r="67" spans="1:9">
      <c r="F67" s="16"/>
      <c r="G67" s="16"/>
      <c r="H67" s="16"/>
      <c r="I67" s="16"/>
    </row>
    <row r="68" spans="1:9">
      <c r="F68" s="16"/>
      <c r="G68" s="16"/>
      <c r="H68" s="16"/>
      <c r="I68" s="16"/>
    </row>
    <row r="69" spans="1:9">
      <c r="F69" s="16"/>
      <c r="G69" s="16"/>
      <c r="H69" s="16"/>
      <c r="I69" s="16"/>
    </row>
    <row r="70" spans="1:9">
      <c r="F70" s="16"/>
      <c r="G70" s="16"/>
      <c r="H70" s="16"/>
      <c r="I70" s="16"/>
    </row>
    <row r="71" spans="1:9">
      <c r="F71" s="16"/>
      <c r="G71" s="16"/>
      <c r="H71" s="16"/>
      <c r="I71" s="16"/>
    </row>
    <row r="72" spans="1:9">
      <c r="F72" s="16"/>
      <c r="G72" s="16"/>
      <c r="H72" s="16"/>
      <c r="I72" s="16"/>
    </row>
    <row r="73" spans="1:9">
      <c r="F73" s="16"/>
      <c r="G73" s="16"/>
      <c r="H73" s="16"/>
      <c r="I73" s="16"/>
    </row>
    <row r="74" spans="1:9">
      <c r="F74" s="16"/>
      <c r="G74" s="16"/>
      <c r="H74" s="16"/>
      <c r="I74" s="16"/>
    </row>
    <row r="75" spans="1:9">
      <c r="F75" s="16"/>
      <c r="G75" s="16"/>
      <c r="H75" s="16"/>
      <c r="I75" s="16"/>
    </row>
    <row r="76" spans="1:9">
      <c r="F76" s="16"/>
      <c r="G76" s="16"/>
      <c r="H76" s="16"/>
      <c r="I76" s="16"/>
    </row>
    <row r="77" spans="1:9">
      <c r="F77" s="16"/>
      <c r="G77" s="16"/>
      <c r="H77" s="16"/>
      <c r="I77" s="16"/>
    </row>
    <row r="78" spans="1:9">
      <c r="F78" s="16"/>
      <c r="G78" s="16"/>
      <c r="H78" s="16"/>
      <c r="I78" s="16"/>
    </row>
    <row r="79" spans="1:9" ht="14">
      <c r="A79" s="30" t="s">
        <v>37</v>
      </c>
      <c r="F79" s="16"/>
      <c r="G79" s="16"/>
      <c r="H79" s="16"/>
      <c r="I79" s="16"/>
    </row>
    <row r="80" spans="1:9">
      <c r="F80" s="16"/>
      <c r="G80" s="16"/>
      <c r="H80" s="16"/>
      <c r="I80" s="16"/>
    </row>
    <row r="81" spans="6:9">
      <c r="F81" s="16"/>
      <c r="G81" s="16"/>
      <c r="H81" s="16"/>
      <c r="I81" s="16"/>
    </row>
    <row r="82" spans="6:9">
      <c r="F82" s="16"/>
      <c r="G82" s="16"/>
      <c r="H82" s="16"/>
      <c r="I82" s="16"/>
    </row>
    <row r="83" spans="6:9">
      <c r="F83" s="16"/>
      <c r="G83" s="16"/>
      <c r="H83" s="16"/>
      <c r="I83" s="16"/>
    </row>
    <row r="84" spans="6:9">
      <c r="F84" s="16"/>
      <c r="G84" s="16"/>
      <c r="H84" s="16"/>
      <c r="I84" s="16"/>
    </row>
    <row r="85" spans="6:9">
      <c r="F85" s="16"/>
      <c r="G85" s="16"/>
      <c r="H85" s="16"/>
      <c r="I85" s="16"/>
    </row>
    <row r="86" spans="6:9">
      <c r="F86" s="16"/>
      <c r="G86" s="16"/>
      <c r="H86" s="16"/>
      <c r="I86" s="16"/>
    </row>
    <row r="87" spans="6:9">
      <c r="F87" s="16"/>
      <c r="G87" s="16"/>
      <c r="H87" s="16"/>
      <c r="I87" s="16"/>
    </row>
    <row r="88" spans="6:9">
      <c r="F88" s="16"/>
      <c r="G88" s="16"/>
      <c r="H88" s="16"/>
      <c r="I88" s="16"/>
    </row>
    <row r="89" spans="6:9">
      <c r="F89" s="16"/>
      <c r="G89" s="16"/>
      <c r="H89" s="16"/>
      <c r="I89" s="16"/>
    </row>
    <row r="90" spans="6:9">
      <c r="F90" s="16"/>
      <c r="G90" s="16"/>
      <c r="H90" s="16"/>
      <c r="I90" s="16"/>
    </row>
    <row r="91" spans="6:9">
      <c r="F91" s="16"/>
      <c r="G91" s="16"/>
      <c r="H91" s="16"/>
      <c r="I91" s="16"/>
    </row>
    <row r="92" spans="6:9">
      <c r="F92" s="16"/>
      <c r="G92" s="16"/>
      <c r="H92" s="16"/>
      <c r="I92" s="16"/>
    </row>
    <row r="93" spans="6:9">
      <c r="F93" s="16"/>
      <c r="G93" s="16"/>
      <c r="H93" s="16"/>
      <c r="I93" s="16"/>
    </row>
    <row r="94" spans="6:9">
      <c r="F94" s="16"/>
      <c r="G94" s="16"/>
      <c r="H94" s="16"/>
      <c r="I94" s="16"/>
    </row>
    <row r="95" spans="6:9">
      <c r="F95" s="16"/>
      <c r="G95" s="16"/>
      <c r="H95" s="16"/>
      <c r="I95" s="16"/>
    </row>
    <row r="96" spans="6:9">
      <c r="F96" s="16"/>
      <c r="G96" s="16"/>
      <c r="H96" s="16"/>
      <c r="I96" s="16"/>
    </row>
    <row r="97" spans="6:9">
      <c r="F97" s="16"/>
      <c r="G97" s="16"/>
      <c r="H97" s="16"/>
      <c r="I97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showGridLines="0" topLeftCell="A76" zoomScaleNormal="100" workbookViewId="0">
      <selection activeCell="A92" sqref="A92:XFD191"/>
    </sheetView>
  </sheetViews>
  <sheetFormatPr defaultColWidth="9.1796875" defaultRowHeight="12.5"/>
  <cols>
    <col min="1" max="1" width="10.1796875" style="1" customWidth="1"/>
    <col min="2" max="2" width="11.1796875" style="1" bestFit="1" customWidth="1"/>
    <col min="3" max="3" width="16" style="1" bestFit="1" customWidth="1"/>
    <col min="4" max="4" width="16.81640625" style="1" bestFit="1" customWidth="1"/>
    <col min="5" max="5" width="15.1796875" style="1" bestFit="1" customWidth="1"/>
    <col min="6" max="6" width="12" style="3" bestFit="1" customWidth="1"/>
    <col min="7" max="7" width="16" style="3" customWidth="1"/>
    <col min="8" max="8" width="11.1796875" style="3" customWidth="1"/>
    <col min="9" max="9" width="14.81640625" style="3" bestFit="1" customWidth="1"/>
    <col min="10" max="10" width="15.453125" style="1" customWidth="1"/>
    <col min="11" max="16384" width="9.1796875" style="1"/>
  </cols>
  <sheetData>
    <row r="1" spans="1:10" ht="15.5">
      <c r="A1" s="15"/>
      <c r="B1" s="7" t="s">
        <v>5</v>
      </c>
      <c r="C1" s="7"/>
      <c r="D1" s="7"/>
      <c r="E1" s="7"/>
      <c r="F1" s="16"/>
      <c r="G1" s="16"/>
      <c r="H1" s="16"/>
      <c r="I1" s="16"/>
      <c r="J1" s="15"/>
    </row>
    <row r="3" spans="1:10" ht="29.25" customHeight="1">
      <c r="A3" s="15"/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15"/>
    </row>
    <row r="4" spans="1:10" ht="13">
      <c r="A4" s="15"/>
      <c r="B4" s="4"/>
      <c r="C4" s="5"/>
      <c r="D4" s="5"/>
      <c r="E4" s="6"/>
      <c r="F4" s="2"/>
      <c r="G4" s="2"/>
      <c r="H4" s="2"/>
      <c r="I4" s="2"/>
      <c r="J4" s="15"/>
    </row>
    <row r="5" spans="1:10" ht="26">
      <c r="A5" s="9" t="s">
        <v>14</v>
      </c>
      <c r="B5" s="9" t="s">
        <v>15</v>
      </c>
      <c r="C5" s="9" t="s">
        <v>16</v>
      </c>
      <c r="D5" s="9" t="s">
        <v>17</v>
      </c>
      <c r="E5" s="9" t="s">
        <v>18</v>
      </c>
      <c r="F5" s="9" t="s">
        <v>19</v>
      </c>
      <c r="G5" s="9" t="s">
        <v>20</v>
      </c>
      <c r="H5" s="9" t="s">
        <v>21</v>
      </c>
      <c r="I5" s="9" t="s">
        <v>22</v>
      </c>
      <c r="J5" s="26" t="s">
        <v>23</v>
      </c>
    </row>
    <row r="6" spans="1:10">
      <c r="A6" s="17">
        <v>1</v>
      </c>
      <c r="B6" s="10">
        <v>2354</v>
      </c>
      <c r="C6" s="18">
        <v>6.81</v>
      </c>
      <c r="D6" s="19">
        <v>-8.31</v>
      </c>
      <c r="E6" s="20">
        <v>2.0699999999999998</v>
      </c>
      <c r="F6" s="21">
        <v>701.97</v>
      </c>
      <c r="G6" s="22">
        <v>45177</v>
      </c>
      <c r="H6" s="23">
        <v>34.4</v>
      </c>
      <c r="I6" s="24">
        <v>31</v>
      </c>
      <c r="J6" s="27">
        <f t="shared" ref="J6:J37" si="0">B6*F6/1000</f>
        <v>1652.4373800000001</v>
      </c>
    </row>
    <row r="7" spans="1:10">
      <c r="A7" s="17">
        <v>2</v>
      </c>
      <c r="B7" s="10">
        <v>2604</v>
      </c>
      <c r="C7" s="18">
        <v>7.57</v>
      </c>
      <c r="D7" s="19">
        <v>-4.01</v>
      </c>
      <c r="E7" s="20">
        <v>2.54</v>
      </c>
      <c r="F7" s="21">
        <v>209.93</v>
      </c>
      <c r="G7" s="22">
        <v>51888</v>
      </c>
      <c r="H7" s="23">
        <v>41.2</v>
      </c>
      <c r="I7" s="24">
        <v>20</v>
      </c>
      <c r="J7" s="27">
        <f t="shared" si="0"/>
        <v>546.65771999999993</v>
      </c>
    </row>
    <row r="8" spans="1:10">
      <c r="A8" s="17">
        <v>3</v>
      </c>
      <c r="B8" s="10">
        <v>2453</v>
      </c>
      <c r="C8" s="18">
        <v>6.89</v>
      </c>
      <c r="D8" s="19">
        <v>-3.94</v>
      </c>
      <c r="E8" s="20">
        <v>1.66</v>
      </c>
      <c r="F8" s="21">
        <v>364.92</v>
      </c>
      <c r="G8" s="22">
        <v>51379</v>
      </c>
      <c r="H8" s="23">
        <v>40.299999999999997</v>
      </c>
      <c r="I8" s="24">
        <v>24</v>
      </c>
      <c r="J8" s="27">
        <f t="shared" si="0"/>
        <v>895.14876000000004</v>
      </c>
    </row>
    <row r="9" spans="1:10">
      <c r="A9" s="17">
        <v>4</v>
      </c>
      <c r="B9" s="10">
        <v>2340</v>
      </c>
      <c r="C9" s="18">
        <v>7.13</v>
      </c>
      <c r="D9" s="19">
        <v>-3.39</v>
      </c>
      <c r="E9" s="20">
        <v>2.06</v>
      </c>
      <c r="F9" s="21">
        <v>443.04</v>
      </c>
      <c r="G9" s="22">
        <v>66081</v>
      </c>
      <c r="H9" s="23">
        <v>35.4</v>
      </c>
      <c r="I9" s="24">
        <v>29</v>
      </c>
      <c r="J9" s="27">
        <f t="shared" si="0"/>
        <v>1036.7136</v>
      </c>
    </row>
    <row r="10" spans="1:10">
      <c r="A10" s="17">
        <v>5</v>
      </c>
      <c r="B10" s="10">
        <v>2500</v>
      </c>
      <c r="C10" s="18">
        <v>7.04</v>
      </c>
      <c r="D10" s="19">
        <v>-3.3</v>
      </c>
      <c r="E10" s="20">
        <v>2.48</v>
      </c>
      <c r="F10" s="21">
        <v>399.2</v>
      </c>
      <c r="G10" s="22">
        <v>50999</v>
      </c>
      <c r="H10" s="23">
        <v>31.5</v>
      </c>
      <c r="I10" s="24">
        <v>18</v>
      </c>
      <c r="J10" s="27">
        <f t="shared" si="0"/>
        <v>998</v>
      </c>
    </row>
    <row r="11" spans="1:10">
      <c r="A11" s="17">
        <v>6</v>
      </c>
      <c r="B11" s="10">
        <v>2806</v>
      </c>
      <c r="C11" s="18">
        <v>6.93</v>
      </c>
      <c r="D11" s="19">
        <v>-1.94</v>
      </c>
      <c r="E11" s="20">
        <v>2.96</v>
      </c>
      <c r="F11" s="21">
        <v>264.64</v>
      </c>
      <c r="G11" s="22">
        <v>41562</v>
      </c>
      <c r="H11" s="23">
        <v>36.299999999999997</v>
      </c>
      <c r="I11" s="24">
        <v>30</v>
      </c>
      <c r="J11" s="27">
        <f t="shared" si="0"/>
        <v>742.57983999999999</v>
      </c>
    </row>
    <row r="12" spans="1:10">
      <c r="A12" s="17">
        <v>7</v>
      </c>
      <c r="B12" s="10">
        <v>2250</v>
      </c>
      <c r="C12" s="18">
        <v>7.11</v>
      </c>
      <c r="D12" s="19">
        <v>-0.77</v>
      </c>
      <c r="E12" s="20">
        <v>2.2799999999999998</v>
      </c>
      <c r="F12" s="21">
        <v>571.59</v>
      </c>
      <c r="G12" s="22">
        <v>44196</v>
      </c>
      <c r="H12" s="23">
        <v>35.1</v>
      </c>
      <c r="I12" s="24">
        <v>14</v>
      </c>
      <c r="J12" s="27">
        <f t="shared" si="0"/>
        <v>1286.0775000000001</v>
      </c>
    </row>
    <row r="13" spans="1:10">
      <c r="A13" s="17">
        <v>8</v>
      </c>
      <c r="B13" s="10">
        <v>2400</v>
      </c>
      <c r="C13" s="18">
        <v>7.13</v>
      </c>
      <c r="D13" s="19">
        <v>-0.37</v>
      </c>
      <c r="E13" s="20">
        <v>2.34</v>
      </c>
      <c r="F13" s="21">
        <v>642.25</v>
      </c>
      <c r="G13" s="22">
        <v>50975</v>
      </c>
      <c r="H13" s="23">
        <v>37.6</v>
      </c>
      <c r="I13" s="24">
        <v>33</v>
      </c>
      <c r="J13" s="27">
        <f t="shared" si="0"/>
        <v>1541.4</v>
      </c>
    </row>
    <row r="14" spans="1:10">
      <c r="A14" s="17">
        <v>9</v>
      </c>
      <c r="B14" s="10">
        <v>2709</v>
      </c>
      <c r="C14" s="18">
        <v>6.58</v>
      </c>
      <c r="D14" s="19">
        <v>-0.25</v>
      </c>
      <c r="E14" s="20">
        <v>2.2000000000000002</v>
      </c>
      <c r="F14" s="21">
        <v>461.45</v>
      </c>
      <c r="G14" s="22">
        <v>72808</v>
      </c>
      <c r="H14" s="23">
        <v>34.9</v>
      </c>
      <c r="I14" s="24">
        <v>28</v>
      </c>
      <c r="J14" s="27">
        <f t="shared" si="0"/>
        <v>1250.0680500000001</v>
      </c>
    </row>
    <row r="15" spans="1:10">
      <c r="A15" s="17">
        <v>10</v>
      </c>
      <c r="B15" s="10">
        <v>1990</v>
      </c>
      <c r="C15" s="18">
        <v>6.77</v>
      </c>
      <c r="D15" s="19">
        <v>-0.17</v>
      </c>
      <c r="E15" s="20">
        <v>2.34</v>
      </c>
      <c r="F15" s="21">
        <v>638.82000000000005</v>
      </c>
      <c r="G15" s="22">
        <v>79070</v>
      </c>
      <c r="H15" s="23">
        <v>34.799999999999997</v>
      </c>
      <c r="I15" s="24">
        <v>29</v>
      </c>
      <c r="J15" s="27">
        <f t="shared" si="0"/>
        <v>1271.2518</v>
      </c>
    </row>
    <row r="16" spans="1:10">
      <c r="A16" s="17">
        <v>11</v>
      </c>
      <c r="B16" s="10">
        <v>2392</v>
      </c>
      <c r="C16" s="18">
        <v>6.66</v>
      </c>
      <c r="D16" s="19">
        <v>0.47</v>
      </c>
      <c r="E16" s="20">
        <v>2.09</v>
      </c>
      <c r="F16" s="21">
        <v>484.38</v>
      </c>
      <c r="G16" s="22">
        <v>78497</v>
      </c>
      <c r="H16" s="23">
        <v>36.200000000000003</v>
      </c>
      <c r="I16" s="24">
        <v>39</v>
      </c>
      <c r="J16" s="27">
        <f t="shared" si="0"/>
        <v>1158.63696</v>
      </c>
    </row>
    <row r="17" spans="1:10">
      <c r="A17" s="17">
        <v>12</v>
      </c>
      <c r="B17" s="10">
        <v>2408</v>
      </c>
      <c r="C17" s="18">
        <v>7.03</v>
      </c>
      <c r="D17" s="19">
        <v>0.55000000000000004</v>
      </c>
      <c r="E17" s="20">
        <v>2.4700000000000002</v>
      </c>
      <c r="F17" s="21">
        <v>581.09</v>
      </c>
      <c r="G17" s="22">
        <v>41245</v>
      </c>
      <c r="H17" s="23">
        <v>32.200000000000003</v>
      </c>
      <c r="I17" s="24">
        <v>23</v>
      </c>
      <c r="J17" s="27">
        <f t="shared" si="0"/>
        <v>1399.2647199999999</v>
      </c>
    </row>
    <row r="18" spans="1:10">
      <c r="A18" s="17">
        <v>13</v>
      </c>
      <c r="B18" s="10">
        <v>2627</v>
      </c>
      <c r="C18" s="18">
        <v>7.03</v>
      </c>
      <c r="D18" s="19">
        <v>0.77</v>
      </c>
      <c r="E18" s="20">
        <v>2.04</v>
      </c>
      <c r="F18" s="21">
        <v>267.70999999999998</v>
      </c>
      <c r="G18" s="22">
        <v>33003</v>
      </c>
      <c r="H18" s="23">
        <v>30.9</v>
      </c>
      <c r="I18" s="24">
        <v>22</v>
      </c>
      <c r="J18" s="27">
        <f t="shared" si="0"/>
        <v>703.27416999999991</v>
      </c>
    </row>
    <row r="19" spans="1:10">
      <c r="A19" s="17">
        <v>14</v>
      </c>
      <c r="B19" s="10">
        <v>2500</v>
      </c>
      <c r="C19" s="18">
        <v>7</v>
      </c>
      <c r="D19" s="19">
        <v>1.92</v>
      </c>
      <c r="E19" s="20">
        <v>2.02</v>
      </c>
      <c r="F19" s="21">
        <v>572.84</v>
      </c>
      <c r="G19" s="22">
        <v>90988</v>
      </c>
      <c r="H19" s="23">
        <v>37.700000000000003</v>
      </c>
      <c r="I19" s="24">
        <v>37</v>
      </c>
      <c r="J19" s="27">
        <f t="shared" si="0"/>
        <v>1432.1</v>
      </c>
    </row>
    <row r="20" spans="1:10">
      <c r="A20" s="17">
        <v>15</v>
      </c>
      <c r="B20" s="10">
        <v>1986</v>
      </c>
      <c r="C20" s="18">
        <v>7.38</v>
      </c>
      <c r="D20" s="19">
        <v>2.0499999999999998</v>
      </c>
      <c r="E20" s="20">
        <v>2.0099999999999998</v>
      </c>
      <c r="F20" s="21">
        <v>586.48</v>
      </c>
      <c r="G20" s="22">
        <v>37950</v>
      </c>
      <c r="H20" s="23">
        <v>34.299999999999997</v>
      </c>
      <c r="I20" s="24">
        <v>24</v>
      </c>
      <c r="J20" s="27">
        <f t="shared" si="0"/>
        <v>1164.74928</v>
      </c>
    </row>
    <row r="21" spans="1:10">
      <c r="A21" s="17">
        <v>16</v>
      </c>
      <c r="B21" s="10">
        <v>2500</v>
      </c>
      <c r="C21" s="18">
        <v>7.18</v>
      </c>
      <c r="D21" s="19">
        <v>2.12</v>
      </c>
      <c r="E21" s="20">
        <v>2.64</v>
      </c>
      <c r="F21" s="21">
        <v>368.73</v>
      </c>
      <c r="G21" s="22">
        <v>45206</v>
      </c>
      <c r="H21" s="23">
        <v>32.4</v>
      </c>
      <c r="I21" s="24">
        <v>17</v>
      </c>
      <c r="J21" s="27">
        <f t="shared" si="0"/>
        <v>921.82500000000005</v>
      </c>
    </row>
    <row r="22" spans="1:10">
      <c r="A22" s="17">
        <v>17</v>
      </c>
      <c r="B22" s="10">
        <v>2668</v>
      </c>
      <c r="C22" s="18">
        <v>7.35</v>
      </c>
      <c r="D22" s="19">
        <v>2.84</v>
      </c>
      <c r="E22" s="20">
        <v>2.2200000000000002</v>
      </c>
      <c r="F22" s="21">
        <v>351.47</v>
      </c>
      <c r="G22" s="22">
        <v>79312</v>
      </c>
      <c r="H22" s="23">
        <v>32.1</v>
      </c>
      <c r="I22" s="24">
        <v>37</v>
      </c>
      <c r="J22" s="27">
        <f t="shared" si="0"/>
        <v>937.72196000000008</v>
      </c>
    </row>
    <row r="23" spans="1:10">
      <c r="A23" s="17">
        <v>18</v>
      </c>
      <c r="B23" s="10">
        <v>2517</v>
      </c>
      <c r="C23" s="18">
        <v>6.95</v>
      </c>
      <c r="D23" s="19">
        <v>2.88</v>
      </c>
      <c r="E23" s="20">
        <v>2.0699999999999998</v>
      </c>
      <c r="F23" s="21">
        <v>458.24</v>
      </c>
      <c r="G23" s="22">
        <v>37345</v>
      </c>
      <c r="H23" s="23">
        <v>31.4</v>
      </c>
      <c r="I23" s="24">
        <v>22</v>
      </c>
      <c r="J23" s="27">
        <f t="shared" si="0"/>
        <v>1153.3900800000001</v>
      </c>
    </row>
    <row r="24" spans="1:10">
      <c r="A24" s="17">
        <v>19</v>
      </c>
      <c r="B24" s="14">
        <v>1251</v>
      </c>
      <c r="C24" s="18">
        <v>7.02</v>
      </c>
      <c r="D24" s="19">
        <v>3.96</v>
      </c>
      <c r="E24" s="20">
        <v>1.94</v>
      </c>
      <c r="F24" s="25">
        <v>987.12</v>
      </c>
      <c r="G24" s="22">
        <v>46226</v>
      </c>
      <c r="H24" s="23">
        <v>30.4</v>
      </c>
      <c r="I24" s="24">
        <v>36</v>
      </c>
      <c r="J24" s="27">
        <f t="shared" si="0"/>
        <v>1234.8871200000001</v>
      </c>
    </row>
    <row r="25" spans="1:10">
      <c r="A25" s="17">
        <v>20</v>
      </c>
      <c r="B25" s="10">
        <v>2998</v>
      </c>
      <c r="C25" s="18">
        <v>6.85</v>
      </c>
      <c r="D25" s="19">
        <v>4.04</v>
      </c>
      <c r="E25" s="20">
        <v>2.17</v>
      </c>
      <c r="F25" s="21">
        <v>357.45</v>
      </c>
      <c r="G25" s="22">
        <v>70024</v>
      </c>
      <c r="H25" s="23">
        <v>33.9</v>
      </c>
      <c r="I25" s="24">
        <v>34</v>
      </c>
      <c r="J25" s="27">
        <f t="shared" si="0"/>
        <v>1071.6351</v>
      </c>
    </row>
    <row r="26" spans="1:10">
      <c r="A26" s="17">
        <v>21</v>
      </c>
      <c r="B26" s="10">
        <v>2625</v>
      </c>
      <c r="C26" s="18">
        <v>7.16</v>
      </c>
      <c r="D26" s="19">
        <v>4.05</v>
      </c>
      <c r="E26" s="20">
        <v>0.72</v>
      </c>
      <c r="F26" s="21">
        <v>405.77</v>
      </c>
      <c r="G26" s="22">
        <v>54982</v>
      </c>
      <c r="H26" s="23">
        <v>35.6</v>
      </c>
      <c r="I26" s="24">
        <v>26</v>
      </c>
      <c r="J26" s="27">
        <f t="shared" si="0"/>
        <v>1065.14625</v>
      </c>
    </row>
    <row r="27" spans="1:10">
      <c r="A27" s="17">
        <v>22</v>
      </c>
      <c r="B27" s="10">
        <v>2300</v>
      </c>
      <c r="C27" s="18">
        <v>6.99</v>
      </c>
      <c r="D27" s="19">
        <v>4.05</v>
      </c>
      <c r="E27" s="20">
        <v>2</v>
      </c>
      <c r="F27" s="21">
        <v>680.8</v>
      </c>
      <c r="G27" s="22">
        <v>54932</v>
      </c>
      <c r="H27" s="23">
        <v>35.9</v>
      </c>
      <c r="I27" s="24">
        <v>20</v>
      </c>
      <c r="J27" s="27">
        <f t="shared" si="0"/>
        <v>1565.84</v>
      </c>
    </row>
    <row r="28" spans="1:10">
      <c r="A28" s="17">
        <v>23</v>
      </c>
      <c r="B28" s="10">
        <v>2761</v>
      </c>
      <c r="C28" s="18">
        <v>7.28</v>
      </c>
      <c r="D28" s="19">
        <v>4.24</v>
      </c>
      <c r="E28" s="20">
        <v>1.81</v>
      </c>
      <c r="F28" s="21">
        <v>368.02</v>
      </c>
      <c r="G28" s="22">
        <v>34097</v>
      </c>
      <c r="H28" s="23">
        <v>33.6</v>
      </c>
      <c r="I28" s="24">
        <v>20</v>
      </c>
      <c r="J28" s="27">
        <f t="shared" si="0"/>
        <v>1016.10322</v>
      </c>
    </row>
    <row r="29" spans="1:10">
      <c r="A29" s="17">
        <v>24</v>
      </c>
      <c r="B29" s="10">
        <v>2764</v>
      </c>
      <c r="C29" s="18">
        <v>7.07</v>
      </c>
      <c r="D29" s="19">
        <v>4.58</v>
      </c>
      <c r="E29" s="20">
        <v>2.13</v>
      </c>
      <c r="F29" s="21">
        <v>303.95</v>
      </c>
      <c r="G29" s="22">
        <v>46593</v>
      </c>
      <c r="H29" s="23">
        <v>37.9</v>
      </c>
      <c r="I29" s="24">
        <v>26</v>
      </c>
      <c r="J29" s="27">
        <f t="shared" si="0"/>
        <v>840.11779999999987</v>
      </c>
    </row>
    <row r="30" spans="1:10">
      <c r="A30" s="17">
        <v>25</v>
      </c>
      <c r="B30" s="10">
        <v>2430</v>
      </c>
      <c r="C30" s="18">
        <v>7.05</v>
      </c>
      <c r="D30" s="19">
        <v>5.09</v>
      </c>
      <c r="E30" s="20">
        <v>2.5</v>
      </c>
      <c r="F30" s="21">
        <v>393.9</v>
      </c>
      <c r="G30" s="22">
        <v>51893</v>
      </c>
      <c r="H30" s="23">
        <v>40.6</v>
      </c>
      <c r="I30" s="24">
        <v>21</v>
      </c>
      <c r="J30" s="27">
        <f t="shared" si="0"/>
        <v>957.17700000000002</v>
      </c>
    </row>
    <row r="31" spans="1:10">
      <c r="A31" s="17">
        <v>26</v>
      </c>
      <c r="B31" s="10">
        <v>2154</v>
      </c>
      <c r="C31" s="18">
        <v>6.54</v>
      </c>
      <c r="D31" s="19">
        <v>5.14</v>
      </c>
      <c r="E31" s="20">
        <v>2.63</v>
      </c>
      <c r="F31" s="21">
        <v>562.12</v>
      </c>
      <c r="G31" s="22">
        <v>88162</v>
      </c>
      <c r="H31" s="23">
        <v>37.700000000000003</v>
      </c>
      <c r="I31" s="24">
        <v>37</v>
      </c>
      <c r="J31" s="27">
        <f t="shared" si="0"/>
        <v>1210.80648</v>
      </c>
    </row>
    <row r="32" spans="1:10">
      <c r="A32" s="17">
        <v>27</v>
      </c>
      <c r="B32" s="10">
        <v>2400</v>
      </c>
      <c r="C32" s="18">
        <v>6.7</v>
      </c>
      <c r="D32" s="19">
        <v>5.48</v>
      </c>
      <c r="E32" s="20">
        <v>1.95</v>
      </c>
      <c r="F32" s="21">
        <v>494.88</v>
      </c>
      <c r="G32" s="22">
        <v>89016</v>
      </c>
      <c r="H32" s="23">
        <v>36.4</v>
      </c>
      <c r="I32" s="24">
        <v>34</v>
      </c>
      <c r="J32" s="27">
        <f t="shared" si="0"/>
        <v>1187.712</v>
      </c>
    </row>
    <row r="33" spans="1:10">
      <c r="A33" s="17">
        <v>28</v>
      </c>
      <c r="B33" s="10">
        <v>2430</v>
      </c>
      <c r="C33" s="18">
        <v>6.91</v>
      </c>
      <c r="D33" s="19">
        <v>5.86</v>
      </c>
      <c r="E33" s="20">
        <v>2.04</v>
      </c>
      <c r="F33" s="21">
        <v>310.07</v>
      </c>
      <c r="G33" s="22">
        <v>114353</v>
      </c>
      <c r="H33" s="23">
        <v>40.9</v>
      </c>
      <c r="I33" s="24">
        <v>34</v>
      </c>
      <c r="J33" s="27">
        <f t="shared" si="0"/>
        <v>753.4701</v>
      </c>
    </row>
    <row r="34" spans="1:10">
      <c r="A34" s="17">
        <v>29</v>
      </c>
      <c r="B34" s="10">
        <v>2549</v>
      </c>
      <c r="C34" s="18">
        <v>7.58</v>
      </c>
      <c r="D34" s="19">
        <v>5.91</v>
      </c>
      <c r="E34" s="20">
        <v>1.41</v>
      </c>
      <c r="F34" s="21">
        <v>373.46</v>
      </c>
      <c r="G34" s="22">
        <v>75366</v>
      </c>
      <c r="H34" s="23">
        <v>35</v>
      </c>
      <c r="I34" s="24">
        <v>30</v>
      </c>
      <c r="J34" s="27">
        <f t="shared" si="0"/>
        <v>951.94953999999996</v>
      </c>
    </row>
    <row r="35" spans="1:10">
      <c r="A35" s="17">
        <v>30</v>
      </c>
      <c r="B35" s="10">
        <v>2500</v>
      </c>
      <c r="C35" s="18">
        <v>7.03</v>
      </c>
      <c r="D35" s="19">
        <v>5.98</v>
      </c>
      <c r="E35" s="20">
        <v>2.0499999999999998</v>
      </c>
      <c r="F35" s="21">
        <v>235.81</v>
      </c>
      <c r="G35" s="22">
        <v>48163</v>
      </c>
      <c r="H35" s="23">
        <v>26.4</v>
      </c>
      <c r="I35" s="24">
        <v>16</v>
      </c>
      <c r="J35" s="27">
        <f t="shared" si="0"/>
        <v>589.52499999999998</v>
      </c>
    </row>
    <row r="36" spans="1:10">
      <c r="A36" s="17">
        <v>31</v>
      </c>
      <c r="B36" s="10">
        <v>3653</v>
      </c>
      <c r="C36" s="18">
        <v>6.84</v>
      </c>
      <c r="D36" s="19">
        <v>6.08</v>
      </c>
      <c r="E36" s="20">
        <v>2.13</v>
      </c>
      <c r="F36" s="21">
        <v>413.08</v>
      </c>
      <c r="G36" s="22">
        <v>49956</v>
      </c>
      <c r="H36" s="23">
        <v>37.1</v>
      </c>
      <c r="I36" s="24">
        <v>28</v>
      </c>
      <c r="J36" s="27">
        <f t="shared" si="0"/>
        <v>1508.9812400000001</v>
      </c>
    </row>
    <row r="37" spans="1:10">
      <c r="A37" s="17">
        <v>32</v>
      </c>
      <c r="B37" s="10">
        <v>2440</v>
      </c>
      <c r="C37" s="18">
        <v>6.94</v>
      </c>
      <c r="D37" s="19">
        <v>6.08</v>
      </c>
      <c r="E37" s="20">
        <v>2.08</v>
      </c>
      <c r="F37" s="21">
        <v>625.22</v>
      </c>
      <c r="G37" s="22">
        <v>45990</v>
      </c>
      <c r="H37" s="23">
        <v>30.3</v>
      </c>
      <c r="I37" s="24">
        <v>36</v>
      </c>
      <c r="J37" s="27">
        <f t="shared" si="0"/>
        <v>1525.5368000000001</v>
      </c>
    </row>
    <row r="38" spans="1:10">
      <c r="A38" s="17">
        <v>33</v>
      </c>
      <c r="B38" s="10">
        <v>2600</v>
      </c>
      <c r="C38" s="18">
        <v>7.07</v>
      </c>
      <c r="D38" s="19">
        <v>6.13</v>
      </c>
      <c r="E38" s="20">
        <v>2.73</v>
      </c>
      <c r="F38" s="21">
        <v>274.3</v>
      </c>
      <c r="G38" s="22">
        <v>45723</v>
      </c>
      <c r="H38" s="23">
        <v>31.3</v>
      </c>
      <c r="I38" s="24">
        <v>18</v>
      </c>
      <c r="J38" s="27">
        <f t="shared" ref="J38:J69" si="1">B38*F38/1000</f>
        <v>713.18</v>
      </c>
    </row>
    <row r="39" spans="1:10">
      <c r="A39" s="17">
        <v>34</v>
      </c>
      <c r="B39" s="10">
        <v>2160</v>
      </c>
      <c r="C39" s="18">
        <v>7</v>
      </c>
      <c r="D39" s="19">
        <v>6.27</v>
      </c>
      <c r="E39" s="20">
        <v>1.95</v>
      </c>
      <c r="F39" s="21">
        <v>542.62</v>
      </c>
      <c r="G39" s="22">
        <v>43800</v>
      </c>
      <c r="H39" s="23">
        <v>29.6</v>
      </c>
      <c r="I39" s="24">
        <v>36</v>
      </c>
      <c r="J39" s="27">
        <f t="shared" si="1"/>
        <v>1172.0591999999999</v>
      </c>
    </row>
    <row r="40" spans="1:10">
      <c r="A40" s="17">
        <v>35</v>
      </c>
      <c r="B40" s="10">
        <v>2800</v>
      </c>
      <c r="C40" s="18">
        <v>7.08</v>
      </c>
      <c r="D40" s="19">
        <v>6.57</v>
      </c>
      <c r="E40" s="20">
        <v>2.04</v>
      </c>
      <c r="F40" s="21">
        <v>178.56</v>
      </c>
      <c r="G40" s="22">
        <v>68711</v>
      </c>
      <c r="H40" s="23">
        <v>32.9</v>
      </c>
      <c r="I40" s="24">
        <v>18</v>
      </c>
      <c r="J40" s="27">
        <f t="shared" si="1"/>
        <v>499.96800000000002</v>
      </c>
    </row>
    <row r="41" spans="1:10">
      <c r="A41" s="17">
        <v>36</v>
      </c>
      <c r="B41" s="10">
        <v>2757</v>
      </c>
      <c r="C41" s="18">
        <v>6.75</v>
      </c>
      <c r="D41" s="19">
        <v>6.9</v>
      </c>
      <c r="E41" s="20">
        <v>1.62</v>
      </c>
      <c r="F41" s="21">
        <v>375.33</v>
      </c>
      <c r="G41" s="22">
        <v>65150</v>
      </c>
      <c r="H41" s="23">
        <v>40.700000000000003</v>
      </c>
      <c r="I41" s="24">
        <v>24</v>
      </c>
      <c r="J41" s="27">
        <f t="shared" si="1"/>
        <v>1034.7848099999999</v>
      </c>
    </row>
    <row r="42" spans="1:10">
      <c r="A42" s="17">
        <v>37</v>
      </c>
      <c r="B42" s="10">
        <v>2450</v>
      </c>
      <c r="C42" s="18">
        <v>6.81</v>
      </c>
      <c r="D42" s="19">
        <v>6.94</v>
      </c>
      <c r="E42" s="20">
        <v>1.95</v>
      </c>
      <c r="F42" s="21">
        <v>329.09</v>
      </c>
      <c r="G42" s="22">
        <v>39329</v>
      </c>
      <c r="H42" s="23">
        <v>29.3</v>
      </c>
      <c r="I42" s="24">
        <v>22</v>
      </c>
      <c r="J42" s="27">
        <f t="shared" si="1"/>
        <v>806.27049999999986</v>
      </c>
    </row>
    <row r="43" spans="1:10">
      <c r="A43" s="17">
        <v>38</v>
      </c>
      <c r="B43" s="10">
        <v>2400</v>
      </c>
      <c r="C43" s="18">
        <v>7.64</v>
      </c>
      <c r="D43" s="19">
        <v>7.12</v>
      </c>
      <c r="E43" s="20">
        <v>1.64</v>
      </c>
      <c r="F43" s="21">
        <v>297.37</v>
      </c>
      <c r="G43" s="22">
        <v>63657</v>
      </c>
      <c r="H43" s="23">
        <v>37.299999999999997</v>
      </c>
      <c r="I43" s="24">
        <v>29</v>
      </c>
      <c r="J43" s="27">
        <f t="shared" si="1"/>
        <v>713.68799999999999</v>
      </c>
    </row>
    <row r="44" spans="1:10">
      <c r="A44" s="17">
        <v>39</v>
      </c>
      <c r="B44" s="10">
        <v>2270</v>
      </c>
      <c r="C44" s="18">
        <v>6.62</v>
      </c>
      <c r="D44" s="19">
        <v>7.39</v>
      </c>
      <c r="E44" s="20">
        <v>1.78</v>
      </c>
      <c r="F44" s="21">
        <v>323.17</v>
      </c>
      <c r="G44" s="22">
        <v>67099</v>
      </c>
      <c r="H44" s="23">
        <v>39.799999999999997</v>
      </c>
      <c r="I44" s="24">
        <v>25</v>
      </c>
      <c r="J44" s="27">
        <f t="shared" si="1"/>
        <v>733.59590000000003</v>
      </c>
    </row>
    <row r="45" spans="1:10">
      <c r="A45" s="17">
        <v>40</v>
      </c>
      <c r="B45" s="10">
        <v>2800</v>
      </c>
      <c r="C45" s="18">
        <v>6.76</v>
      </c>
      <c r="D45" s="19">
        <v>7.67</v>
      </c>
      <c r="E45" s="20">
        <v>2.23</v>
      </c>
      <c r="F45" s="21">
        <v>468.84</v>
      </c>
      <c r="G45" s="22">
        <v>75151</v>
      </c>
      <c r="H45" s="23">
        <v>33.9</v>
      </c>
      <c r="I45" s="24">
        <v>28</v>
      </c>
      <c r="J45" s="27">
        <f t="shared" si="1"/>
        <v>1312.752</v>
      </c>
    </row>
    <row r="46" spans="1:10">
      <c r="A46" s="17">
        <v>41</v>
      </c>
      <c r="B46" s="10">
        <v>2520</v>
      </c>
      <c r="C46" s="18">
        <v>7.11</v>
      </c>
      <c r="D46" s="19">
        <v>7.91</v>
      </c>
      <c r="E46" s="20">
        <v>2.15</v>
      </c>
      <c r="F46" s="21">
        <v>352.57</v>
      </c>
      <c r="G46" s="22">
        <v>93876</v>
      </c>
      <c r="H46" s="23">
        <v>35</v>
      </c>
      <c r="I46" s="24">
        <v>40</v>
      </c>
      <c r="J46" s="27">
        <f t="shared" si="1"/>
        <v>888.47640000000001</v>
      </c>
    </row>
    <row r="47" spans="1:10">
      <c r="A47" s="17">
        <v>42</v>
      </c>
      <c r="B47" s="10">
        <v>2487</v>
      </c>
      <c r="C47" s="18">
        <v>7.05</v>
      </c>
      <c r="D47" s="19">
        <v>8.08</v>
      </c>
      <c r="E47" s="20">
        <v>2.83</v>
      </c>
      <c r="F47" s="21">
        <v>380.34</v>
      </c>
      <c r="G47" s="22">
        <v>79701</v>
      </c>
      <c r="H47" s="23">
        <v>35</v>
      </c>
      <c r="I47" s="24">
        <v>39</v>
      </c>
      <c r="J47" s="27">
        <f t="shared" si="1"/>
        <v>945.90557999999999</v>
      </c>
    </row>
    <row r="48" spans="1:10">
      <c r="A48" s="17">
        <v>43</v>
      </c>
      <c r="B48" s="10">
        <v>2629</v>
      </c>
      <c r="C48" s="18">
        <v>6.9</v>
      </c>
      <c r="D48" s="19">
        <v>8.27</v>
      </c>
      <c r="E48" s="20">
        <v>2.37</v>
      </c>
      <c r="F48" s="21">
        <v>398.12</v>
      </c>
      <c r="G48" s="22">
        <v>77115</v>
      </c>
      <c r="H48" s="23">
        <v>35.9</v>
      </c>
      <c r="I48" s="24">
        <v>30</v>
      </c>
      <c r="J48" s="27">
        <f t="shared" si="1"/>
        <v>1046.6574800000001</v>
      </c>
    </row>
    <row r="49" spans="1:10">
      <c r="A49" s="17">
        <v>44</v>
      </c>
      <c r="B49" s="10">
        <v>3200</v>
      </c>
      <c r="C49" s="18">
        <v>7.17</v>
      </c>
      <c r="D49" s="19">
        <v>8.5399999999999991</v>
      </c>
      <c r="E49" s="20">
        <v>3.07</v>
      </c>
      <c r="F49" s="21">
        <v>312.14999999999998</v>
      </c>
      <c r="G49" s="22">
        <v>52766</v>
      </c>
      <c r="H49" s="23">
        <v>33</v>
      </c>
      <c r="I49" s="24">
        <v>17</v>
      </c>
      <c r="J49" s="27">
        <f t="shared" si="1"/>
        <v>998.87999999999988</v>
      </c>
    </row>
    <row r="50" spans="1:10">
      <c r="A50" s="17">
        <v>45</v>
      </c>
      <c r="B50" s="10">
        <v>2335</v>
      </c>
      <c r="C50" s="18">
        <v>6.75</v>
      </c>
      <c r="D50" s="19">
        <v>8.58</v>
      </c>
      <c r="E50" s="20">
        <v>2.19</v>
      </c>
      <c r="F50" s="21">
        <v>452.16</v>
      </c>
      <c r="G50" s="22">
        <v>32929</v>
      </c>
      <c r="H50" s="23">
        <v>30.9</v>
      </c>
      <c r="I50" s="24">
        <v>22</v>
      </c>
      <c r="J50" s="27">
        <f t="shared" si="1"/>
        <v>1055.7936000000002</v>
      </c>
    </row>
    <row r="51" spans="1:10">
      <c r="A51" s="17">
        <v>46</v>
      </c>
      <c r="B51" s="10">
        <v>2500</v>
      </c>
      <c r="C51" s="18">
        <v>7.45</v>
      </c>
      <c r="D51" s="19">
        <v>8.7200000000000006</v>
      </c>
      <c r="E51" s="20">
        <v>1.28</v>
      </c>
      <c r="F51" s="21">
        <v>698.64</v>
      </c>
      <c r="G51" s="22">
        <v>87863</v>
      </c>
      <c r="H51" s="23">
        <v>38.5</v>
      </c>
      <c r="I51" s="24">
        <v>29</v>
      </c>
      <c r="J51" s="27">
        <f t="shared" si="1"/>
        <v>1746.6</v>
      </c>
    </row>
    <row r="52" spans="1:10">
      <c r="A52" s="17">
        <v>47</v>
      </c>
      <c r="B52" s="10">
        <v>2449</v>
      </c>
      <c r="C52" s="18">
        <v>7</v>
      </c>
      <c r="D52" s="19">
        <v>8.75</v>
      </c>
      <c r="E52" s="20">
        <v>1.76</v>
      </c>
      <c r="F52" s="21">
        <v>367.19</v>
      </c>
      <c r="G52" s="22">
        <v>73752</v>
      </c>
      <c r="H52" s="23">
        <v>40.5</v>
      </c>
      <c r="I52" s="24">
        <v>19</v>
      </c>
      <c r="J52" s="27">
        <f t="shared" si="1"/>
        <v>899.24830999999995</v>
      </c>
    </row>
    <row r="53" spans="1:10">
      <c r="A53" s="17">
        <v>48</v>
      </c>
      <c r="B53" s="10">
        <v>2625</v>
      </c>
      <c r="C53" s="18">
        <v>6.96</v>
      </c>
      <c r="D53" s="19">
        <v>8.7899999999999991</v>
      </c>
      <c r="E53" s="20">
        <v>2.5099999999999998</v>
      </c>
      <c r="F53" s="21">
        <v>431.93</v>
      </c>
      <c r="G53" s="22">
        <v>85366</v>
      </c>
      <c r="H53" s="23">
        <v>32.1</v>
      </c>
      <c r="I53" s="24">
        <v>29</v>
      </c>
      <c r="J53" s="27">
        <f t="shared" si="1"/>
        <v>1133.8162500000001</v>
      </c>
    </row>
    <row r="54" spans="1:10">
      <c r="A54" s="17">
        <v>49</v>
      </c>
      <c r="B54" s="10">
        <v>3150</v>
      </c>
      <c r="C54" s="18">
        <v>7.3</v>
      </c>
      <c r="D54" s="19">
        <v>8.9</v>
      </c>
      <c r="E54" s="20">
        <v>1.9</v>
      </c>
      <c r="F54" s="21">
        <v>367.06</v>
      </c>
      <c r="G54" s="22">
        <v>39180</v>
      </c>
      <c r="H54" s="23">
        <v>34.799999999999997</v>
      </c>
      <c r="I54" s="24">
        <v>18</v>
      </c>
      <c r="J54" s="27">
        <f t="shared" si="1"/>
        <v>1156.239</v>
      </c>
    </row>
    <row r="55" spans="1:10">
      <c r="A55" s="17">
        <v>50</v>
      </c>
      <c r="B55" s="10">
        <v>2625</v>
      </c>
      <c r="C55" s="18">
        <v>6.96</v>
      </c>
      <c r="D55" s="19">
        <v>9.1199999999999992</v>
      </c>
      <c r="E55" s="20">
        <v>1.98</v>
      </c>
      <c r="F55" s="21">
        <v>400.53</v>
      </c>
      <c r="G55" s="22">
        <v>56077</v>
      </c>
      <c r="H55" s="23">
        <v>38</v>
      </c>
      <c r="I55" s="24">
        <v>19</v>
      </c>
      <c r="J55" s="27">
        <f t="shared" si="1"/>
        <v>1051.3912499999999</v>
      </c>
    </row>
    <row r="56" spans="1:10">
      <c r="A56" s="17">
        <v>51</v>
      </c>
      <c r="B56" s="10">
        <v>2741</v>
      </c>
      <c r="C56" s="18">
        <v>6.71</v>
      </c>
      <c r="D56" s="19">
        <v>9.4700000000000006</v>
      </c>
      <c r="E56" s="20">
        <v>2.41</v>
      </c>
      <c r="F56" s="21">
        <v>414.36</v>
      </c>
      <c r="G56" s="22">
        <v>77449</v>
      </c>
      <c r="H56" s="23">
        <v>37</v>
      </c>
      <c r="I56" s="24">
        <v>34</v>
      </c>
      <c r="J56" s="27">
        <f t="shared" si="1"/>
        <v>1135.7607600000001</v>
      </c>
    </row>
    <row r="57" spans="1:10">
      <c r="A57" s="17">
        <v>52</v>
      </c>
      <c r="B57" s="10">
        <v>2500</v>
      </c>
      <c r="C57" s="18">
        <v>6.82</v>
      </c>
      <c r="D57" s="19">
        <v>10.17</v>
      </c>
      <c r="E57" s="20">
        <v>2.17</v>
      </c>
      <c r="F57" s="21">
        <v>481.11</v>
      </c>
      <c r="G57" s="22">
        <v>56822</v>
      </c>
      <c r="H57" s="23">
        <v>34.700000000000003</v>
      </c>
      <c r="I57" s="24">
        <v>25</v>
      </c>
      <c r="J57" s="27">
        <f t="shared" si="1"/>
        <v>1202.7750000000001</v>
      </c>
    </row>
    <row r="58" spans="1:10">
      <c r="A58" s="17">
        <v>53</v>
      </c>
      <c r="B58" s="10">
        <v>2450</v>
      </c>
      <c r="C58" s="18">
        <v>6.58</v>
      </c>
      <c r="D58" s="19">
        <v>10.66</v>
      </c>
      <c r="E58" s="20">
        <v>2.16</v>
      </c>
      <c r="F58" s="21">
        <v>538.05999999999995</v>
      </c>
      <c r="G58" s="22">
        <v>80470</v>
      </c>
      <c r="H58" s="23">
        <v>36.4</v>
      </c>
      <c r="I58" s="24">
        <v>30</v>
      </c>
      <c r="J58" s="27">
        <f t="shared" si="1"/>
        <v>1318.2469999999998</v>
      </c>
    </row>
    <row r="59" spans="1:10">
      <c r="A59" s="17">
        <v>54</v>
      </c>
      <c r="B59" s="10">
        <v>2986</v>
      </c>
      <c r="C59" s="18">
        <v>7.56</v>
      </c>
      <c r="D59" s="19">
        <v>10.97</v>
      </c>
      <c r="E59" s="20">
        <v>0.28999999999999998</v>
      </c>
      <c r="F59" s="21">
        <v>330.48</v>
      </c>
      <c r="G59" s="22">
        <v>55584</v>
      </c>
      <c r="H59" s="23">
        <v>36.799999999999997</v>
      </c>
      <c r="I59" s="24">
        <v>21</v>
      </c>
      <c r="J59" s="27">
        <f t="shared" si="1"/>
        <v>986.81328000000008</v>
      </c>
    </row>
    <row r="60" spans="1:10">
      <c r="A60" s="17">
        <v>55</v>
      </c>
      <c r="B60" s="10">
        <v>2967</v>
      </c>
      <c r="C60" s="18">
        <v>6.98</v>
      </c>
      <c r="D60" s="19">
        <v>11.34</v>
      </c>
      <c r="E60" s="20">
        <v>1.85</v>
      </c>
      <c r="F60" s="21">
        <v>249.93</v>
      </c>
      <c r="G60" s="22">
        <v>78001</v>
      </c>
      <c r="H60" s="23">
        <v>32.200000000000003</v>
      </c>
      <c r="I60" s="24">
        <v>30</v>
      </c>
      <c r="J60" s="27">
        <f t="shared" si="1"/>
        <v>741.54231000000004</v>
      </c>
    </row>
    <row r="61" spans="1:10">
      <c r="A61" s="17">
        <v>56</v>
      </c>
      <c r="B61" s="10">
        <v>3000</v>
      </c>
      <c r="C61" s="18">
        <v>7.28</v>
      </c>
      <c r="D61" s="19">
        <v>11.45</v>
      </c>
      <c r="E61" s="20">
        <v>1.88</v>
      </c>
      <c r="F61" s="21">
        <v>291.87</v>
      </c>
      <c r="G61" s="22">
        <v>75307</v>
      </c>
      <c r="H61" s="23">
        <v>34.799999999999997</v>
      </c>
      <c r="I61" s="24">
        <v>30</v>
      </c>
      <c r="J61" s="27">
        <f t="shared" si="1"/>
        <v>875.61</v>
      </c>
    </row>
    <row r="62" spans="1:10">
      <c r="A62" s="17">
        <v>57</v>
      </c>
      <c r="B62" s="10">
        <v>2500</v>
      </c>
      <c r="C62" s="18">
        <v>6.76</v>
      </c>
      <c r="D62" s="19">
        <v>11.51</v>
      </c>
      <c r="E62" s="20">
        <v>2.19</v>
      </c>
      <c r="F62" s="21">
        <v>517.4</v>
      </c>
      <c r="G62" s="22">
        <v>76375</v>
      </c>
      <c r="H62" s="23">
        <v>36.700000000000003</v>
      </c>
      <c r="I62" s="24">
        <v>28</v>
      </c>
      <c r="J62" s="27">
        <f t="shared" si="1"/>
        <v>1293.5</v>
      </c>
    </row>
    <row r="63" spans="1:10">
      <c r="A63" s="17">
        <v>58</v>
      </c>
      <c r="B63" s="10">
        <v>2600</v>
      </c>
      <c r="C63" s="18">
        <v>6.92</v>
      </c>
      <c r="D63" s="19">
        <v>11.73</v>
      </c>
      <c r="E63" s="20">
        <v>2.56</v>
      </c>
      <c r="F63" s="21">
        <v>551.58000000000004</v>
      </c>
      <c r="G63" s="22">
        <v>61857</v>
      </c>
      <c r="H63" s="23">
        <v>33.799999999999997</v>
      </c>
      <c r="I63" s="24">
        <v>31</v>
      </c>
      <c r="J63" s="27">
        <f t="shared" si="1"/>
        <v>1434.1079999999999</v>
      </c>
    </row>
    <row r="64" spans="1:10">
      <c r="A64" s="17">
        <v>59</v>
      </c>
      <c r="B64" s="10">
        <v>2800</v>
      </c>
      <c r="C64" s="18">
        <v>6.73</v>
      </c>
      <c r="D64" s="19">
        <v>11.83</v>
      </c>
      <c r="E64" s="20">
        <v>2.16</v>
      </c>
      <c r="F64" s="21">
        <v>386.81</v>
      </c>
      <c r="G64" s="22">
        <v>61312</v>
      </c>
      <c r="H64" s="23">
        <v>34.200000000000003</v>
      </c>
      <c r="I64" s="24">
        <v>16</v>
      </c>
      <c r="J64" s="27">
        <f t="shared" si="1"/>
        <v>1083.068</v>
      </c>
    </row>
    <row r="65" spans="1:10">
      <c r="A65" s="17">
        <v>60</v>
      </c>
      <c r="B65" s="10">
        <v>2986</v>
      </c>
      <c r="C65" s="18">
        <v>6.91</v>
      </c>
      <c r="D65" s="19">
        <v>11.95</v>
      </c>
      <c r="E65" s="20">
        <v>2.1</v>
      </c>
      <c r="F65" s="21">
        <v>427.5</v>
      </c>
      <c r="G65" s="22">
        <v>72040</v>
      </c>
      <c r="H65" s="23">
        <v>39</v>
      </c>
      <c r="I65" s="24">
        <v>31</v>
      </c>
      <c r="J65" s="27">
        <f t="shared" si="1"/>
        <v>1276.5150000000001</v>
      </c>
    </row>
    <row r="66" spans="1:10">
      <c r="A66" s="17">
        <v>61</v>
      </c>
      <c r="B66" s="10">
        <v>2223</v>
      </c>
      <c r="C66" s="18">
        <v>6.77</v>
      </c>
      <c r="D66" s="19">
        <v>12.47</v>
      </c>
      <c r="E66" s="20">
        <v>1.98</v>
      </c>
      <c r="F66" s="21">
        <v>453.94</v>
      </c>
      <c r="G66" s="22">
        <v>92414</v>
      </c>
      <c r="H66" s="23">
        <v>34.9</v>
      </c>
      <c r="I66" s="24">
        <v>40</v>
      </c>
      <c r="J66" s="27">
        <f t="shared" si="1"/>
        <v>1009.10862</v>
      </c>
    </row>
    <row r="67" spans="1:10">
      <c r="A67" s="17">
        <v>62</v>
      </c>
      <c r="B67" s="10">
        <v>2300</v>
      </c>
      <c r="C67" s="18">
        <v>7.33</v>
      </c>
      <c r="D67" s="19">
        <v>12.8</v>
      </c>
      <c r="E67" s="20">
        <v>0.87</v>
      </c>
      <c r="F67" s="21">
        <v>512.46</v>
      </c>
      <c r="G67" s="22">
        <v>92602</v>
      </c>
      <c r="H67" s="23">
        <v>39.299999999999997</v>
      </c>
      <c r="I67" s="24">
        <v>33</v>
      </c>
      <c r="J67" s="27">
        <f t="shared" si="1"/>
        <v>1178.6579999999999</v>
      </c>
    </row>
    <row r="68" spans="1:10">
      <c r="A68" s="17">
        <v>63</v>
      </c>
      <c r="B68" s="10">
        <v>3799</v>
      </c>
      <c r="C68" s="18">
        <v>7.87</v>
      </c>
      <c r="D68" s="19">
        <v>13.78</v>
      </c>
      <c r="E68" s="20">
        <v>1.07</v>
      </c>
      <c r="F68" s="21">
        <v>345.27</v>
      </c>
      <c r="G68" s="22">
        <v>59599</v>
      </c>
      <c r="H68" s="23">
        <v>35.6</v>
      </c>
      <c r="I68" s="24">
        <v>28</v>
      </c>
      <c r="J68" s="27">
        <f t="shared" si="1"/>
        <v>1311.68073</v>
      </c>
    </row>
    <row r="69" spans="1:10">
      <c r="A69" s="17">
        <v>64</v>
      </c>
      <c r="B69" s="10">
        <v>2700</v>
      </c>
      <c r="C69" s="18">
        <v>6.95</v>
      </c>
      <c r="D69" s="19">
        <v>14.09</v>
      </c>
      <c r="E69" s="20">
        <v>3.38</v>
      </c>
      <c r="F69" s="21">
        <v>234.04</v>
      </c>
      <c r="G69" s="22">
        <v>72453</v>
      </c>
      <c r="H69" s="23">
        <v>36</v>
      </c>
      <c r="I69" s="24">
        <v>23</v>
      </c>
      <c r="J69" s="27">
        <f t="shared" si="1"/>
        <v>631.90800000000002</v>
      </c>
    </row>
    <row r="70" spans="1:10">
      <c r="A70" s="17">
        <v>65</v>
      </c>
      <c r="B70" s="10">
        <v>2650</v>
      </c>
      <c r="C70" s="18">
        <v>7.33</v>
      </c>
      <c r="D70" s="19">
        <v>14.23</v>
      </c>
      <c r="E70" s="20">
        <v>1.17</v>
      </c>
      <c r="F70" s="21">
        <v>348.33</v>
      </c>
      <c r="G70" s="22">
        <v>67925</v>
      </c>
      <c r="H70" s="23">
        <v>41.1</v>
      </c>
      <c r="I70" s="24">
        <v>16</v>
      </c>
      <c r="J70" s="27">
        <f t="shared" ref="J70:J79" si="2">B70*F70/1000</f>
        <v>923.07449999999994</v>
      </c>
    </row>
    <row r="71" spans="1:10">
      <c r="A71" s="17">
        <v>66</v>
      </c>
      <c r="B71" s="10">
        <v>2500</v>
      </c>
      <c r="C71" s="18">
        <v>6.95</v>
      </c>
      <c r="D71" s="19">
        <v>14.6</v>
      </c>
      <c r="E71" s="20">
        <v>2.14</v>
      </c>
      <c r="F71" s="21">
        <v>348.47</v>
      </c>
      <c r="G71" s="22">
        <v>42631</v>
      </c>
      <c r="H71" s="23">
        <v>24.7</v>
      </c>
      <c r="I71" s="24">
        <v>25</v>
      </c>
      <c r="J71" s="27">
        <f t="shared" si="2"/>
        <v>871.17500000000007</v>
      </c>
    </row>
    <row r="72" spans="1:10">
      <c r="A72" s="17">
        <v>67</v>
      </c>
      <c r="B72" s="10">
        <v>2994</v>
      </c>
      <c r="C72" s="18">
        <v>7.21</v>
      </c>
      <c r="D72" s="19">
        <v>14.88</v>
      </c>
      <c r="E72" s="20">
        <v>0.93</v>
      </c>
      <c r="F72" s="21">
        <v>294.95</v>
      </c>
      <c r="G72" s="22">
        <v>75652</v>
      </c>
      <c r="H72" s="23">
        <v>40.5</v>
      </c>
      <c r="I72" s="24">
        <v>25</v>
      </c>
      <c r="J72" s="27">
        <f t="shared" si="2"/>
        <v>883.08029999999997</v>
      </c>
    </row>
    <row r="73" spans="1:10">
      <c r="A73" s="17">
        <v>68</v>
      </c>
      <c r="B73" s="10">
        <v>2718</v>
      </c>
      <c r="C73" s="18">
        <v>7.25</v>
      </c>
      <c r="D73" s="19">
        <v>15.42</v>
      </c>
      <c r="E73" s="20">
        <v>2.2200000000000002</v>
      </c>
      <c r="F73" s="21">
        <v>361.14</v>
      </c>
      <c r="G73" s="22">
        <v>39650</v>
      </c>
      <c r="H73" s="23">
        <v>32.9</v>
      </c>
      <c r="I73" s="24">
        <v>18</v>
      </c>
      <c r="J73" s="27">
        <f t="shared" si="2"/>
        <v>981.57852000000003</v>
      </c>
    </row>
    <row r="74" spans="1:10">
      <c r="A74" s="17">
        <v>69</v>
      </c>
      <c r="B74" s="10">
        <v>3700</v>
      </c>
      <c r="C74" s="18">
        <v>7.65</v>
      </c>
      <c r="D74" s="19">
        <v>16.18</v>
      </c>
      <c r="E74" s="20">
        <v>1.68</v>
      </c>
      <c r="F74" s="21">
        <v>467.71</v>
      </c>
      <c r="G74" s="22">
        <v>48033</v>
      </c>
      <c r="H74" s="23">
        <v>30.3</v>
      </c>
      <c r="I74" s="24">
        <v>15</v>
      </c>
      <c r="J74" s="27">
        <f t="shared" si="2"/>
        <v>1730.527</v>
      </c>
    </row>
    <row r="75" spans="1:10">
      <c r="A75" s="17">
        <v>70</v>
      </c>
      <c r="B75" s="10">
        <v>2000</v>
      </c>
      <c r="C75" s="18">
        <v>6.93</v>
      </c>
      <c r="D75" s="19">
        <v>17.23</v>
      </c>
      <c r="E75" s="20">
        <v>2.41</v>
      </c>
      <c r="F75" s="21">
        <v>403.78</v>
      </c>
      <c r="G75" s="22">
        <v>67403</v>
      </c>
      <c r="H75" s="23">
        <v>36.200000000000003</v>
      </c>
      <c r="I75" s="24">
        <v>19</v>
      </c>
      <c r="J75" s="27">
        <f t="shared" si="2"/>
        <v>807.56</v>
      </c>
    </row>
    <row r="76" spans="1:10">
      <c r="A76" s="17">
        <v>71</v>
      </c>
      <c r="B76" s="10">
        <v>2400</v>
      </c>
      <c r="C76" s="18">
        <v>6.79</v>
      </c>
      <c r="D76" s="19">
        <v>18.43</v>
      </c>
      <c r="E76" s="20">
        <v>2.81</v>
      </c>
      <c r="F76" s="21">
        <v>245.74</v>
      </c>
      <c r="G76" s="22">
        <v>80597</v>
      </c>
      <c r="H76" s="23">
        <v>32.4</v>
      </c>
      <c r="I76" s="24">
        <v>27</v>
      </c>
      <c r="J76" s="27">
        <f t="shared" si="2"/>
        <v>589.77599999999995</v>
      </c>
    </row>
    <row r="77" spans="1:10">
      <c r="A77" s="17">
        <v>72</v>
      </c>
      <c r="B77" s="10">
        <v>2450</v>
      </c>
      <c r="C77" s="18">
        <v>7.37</v>
      </c>
      <c r="D77" s="19">
        <v>20.76</v>
      </c>
      <c r="E77" s="20">
        <v>1.0900000000000001</v>
      </c>
      <c r="F77" s="21">
        <v>339.94</v>
      </c>
      <c r="G77" s="22">
        <v>60928</v>
      </c>
      <c r="H77" s="23">
        <v>43.5</v>
      </c>
      <c r="I77" s="24">
        <v>21</v>
      </c>
      <c r="J77" s="27">
        <f t="shared" si="2"/>
        <v>832.85299999999995</v>
      </c>
    </row>
    <row r="78" spans="1:10">
      <c r="A78" s="17">
        <v>73</v>
      </c>
      <c r="B78" s="10">
        <v>2575</v>
      </c>
      <c r="C78" s="18">
        <v>6.76</v>
      </c>
      <c r="D78" s="19">
        <v>25.54</v>
      </c>
      <c r="E78" s="20">
        <v>0.64</v>
      </c>
      <c r="F78" s="21">
        <v>400.82</v>
      </c>
      <c r="G78" s="22">
        <v>73762</v>
      </c>
      <c r="H78" s="23">
        <v>41.6</v>
      </c>
      <c r="I78" s="24">
        <v>29</v>
      </c>
      <c r="J78" s="27">
        <f t="shared" si="2"/>
        <v>1032.1115</v>
      </c>
    </row>
    <row r="79" spans="1:10">
      <c r="A79" s="17">
        <v>74</v>
      </c>
      <c r="B79" s="10">
        <v>2400</v>
      </c>
      <c r="C79" s="18">
        <v>7.97</v>
      </c>
      <c r="D79" s="19">
        <v>28.81</v>
      </c>
      <c r="E79" s="20">
        <v>1.77</v>
      </c>
      <c r="F79" s="21">
        <v>326.54000000000002</v>
      </c>
      <c r="G79" s="22">
        <v>64225</v>
      </c>
      <c r="H79" s="23">
        <v>31.4</v>
      </c>
      <c r="I79" s="24">
        <v>15</v>
      </c>
      <c r="J79" s="27">
        <f t="shared" si="2"/>
        <v>783.69600000000003</v>
      </c>
    </row>
    <row r="81" spans="1:10" ht="14">
      <c r="A81" s="11" t="s">
        <v>24</v>
      </c>
      <c r="B81" s="15"/>
      <c r="C81" s="15"/>
      <c r="D81" s="15"/>
      <c r="E81" s="15"/>
      <c r="F81" s="16"/>
      <c r="G81" s="16"/>
      <c r="H81" s="16"/>
      <c r="I81" s="16"/>
      <c r="J81" s="15"/>
    </row>
    <row r="82" spans="1:10" ht="13">
      <c r="A82" s="28" t="s">
        <v>25</v>
      </c>
      <c r="B82" s="27">
        <f t="shared" ref="B82:J82" si="3">MIN(B6:B79)</f>
        <v>1251</v>
      </c>
      <c r="C82" s="27">
        <f t="shared" si="3"/>
        <v>6.54</v>
      </c>
      <c r="D82" s="27">
        <f t="shared" si="3"/>
        <v>-8.31</v>
      </c>
      <c r="E82" s="27">
        <f t="shared" si="3"/>
        <v>0.28999999999999998</v>
      </c>
      <c r="F82" s="27">
        <f t="shared" si="3"/>
        <v>178.56</v>
      </c>
      <c r="G82" s="27">
        <f t="shared" si="3"/>
        <v>32929</v>
      </c>
      <c r="H82" s="27">
        <f t="shared" si="3"/>
        <v>24.7</v>
      </c>
      <c r="I82" s="27">
        <f t="shared" si="3"/>
        <v>14</v>
      </c>
      <c r="J82" s="27">
        <f t="shared" si="3"/>
        <v>499.96800000000002</v>
      </c>
    </row>
    <row r="83" spans="1:10" ht="13">
      <c r="A83" s="28" t="s">
        <v>26</v>
      </c>
      <c r="B83" s="27">
        <f t="shared" ref="B83:J83" si="4">QUARTILE(B6:B79,1)</f>
        <v>2400</v>
      </c>
      <c r="C83" s="27">
        <f t="shared" si="4"/>
        <v>6.8250000000000002</v>
      </c>
      <c r="D83" s="27">
        <f t="shared" si="4"/>
        <v>3.98</v>
      </c>
      <c r="E83" s="27">
        <f t="shared" si="4"/>
        <v>1.8574999999999999</v>
      </c>
      <c r="F83" s="27">
        <f t="shared" si="4"/>
        <v>332.84500000000003</v>
      </c>
      <c r="G83" s="27">
        <f t="shared" si="4"/>
        <v>46953</v>
      </c>
      <c r="H83" s="27">
        <f t="shared" si="4"/>
        <v>32.524999999999999</v>
      </c>
      <c r="I83" s="27">
        <f t="shared" si="4"/>
        <v>20.25</v>
      </c>
      <c r="J83" s="27">
        <f t="shared" si="4"/>
        <v>877.477575</v>
      </c>
    </row>
    <row r="84" spans="1:10" ht="13">
      <c r="A84" s="28" t="s">
        <v>27</v>
      </c>
      <c r="B84" s="27">
        <f t="shared" ref="B84:J84" si="5">MEDIAN(B6:B79)</f>
        <v>2500</v>
      </c>
      <c r="C84" s="27">
        <f t="shared" si="5"/>
        <v>7</v>
      </c>
      <c r="D84" s="27">
        <f t="shared" si="5"/>
        <v>7.03</v>
      </c>
      <c r="E84" s="27">
        <f t="shared" si="5"/>
        <v>2.0750000000000002</v>
      </c>
      <c r="F84" s="27">
        <f t="shared" si="5"/>
        <v>396.01</v>
      </c>
      <c r="G84" s="27">
        <f t="shared" si="5"/>
        <v>62757</v>
      </c>
      <c r="H84" s="27">
        <f t="shared" si="5"/>
        <v>35</v>
      </c>
      <c r="I84" s="27">
        <f t="shared" si="5"/>
        <v>26.5</v>
      </c>
      <c r="J84" s="27">
        <f t="shared" si="5"/>
        <v>1035.7492050000001</v>
      </c>
    </row>
    <row r="85" spans="1:10" ht="13">
      <c r="A85" s="28" t="s">
        <v>28</v>
      </c>
      <c r="B85" s="27">
        <f t="shared" ref="B85:J85" si="6">AVERAGE(B6:B79)</f>
        <v>2580.4729729729729</v>
      </c>
      <c r="C85" s="27">
        <f t="shared" si="6"/>
        <v>7.0440540540540528</v>
      </c>
      <c r="D85" s="27">
        <f t="shared" si="6"/>
        <v>7.4140540540540538</v>
      </c>
      <c r="E85" s="27">
        <f t="shared" si="6"/>
        <v>2.0264864864864864</v>
      </c>
      <c r="F85" s="27">
        <f t="shared" si="6"/>
        <v>420.30540540540545</v>
      </c>
      <c r="G85" s="27">
        <f t="shared" si="6"/>
        <v>62807.7027027027</v>
      </c>
      <c r="H85" s="27">
        <f t="shared" si="6"/>
        <v>35.201351351351356</v>
      </c>
      <c r="I85" s="27">
        <f t="shared" si="6"/>
        <v>26.310810810810811</v>
      </c>
      <c r="J85" s="27">
        <f t="shared" si="6"/>
        <v>1059.3813144594594</v>
      </c>
    </row>
    <row r="86" spans="1:10" ht="13">
      <c r="A86" s="28" t="s">
        <v>29</v>
      </c>
      <c r="B86" s="27">
        <f t="shared" ref="B86:J86" si="7">QUARTILE(B6:B79,3)</f>
        <v>2735.25</v>
      </c>
      <c r="C86" s="27">
        <f t="shared" si="7"/>
        <v>7.1775000000000002</v>
      </c>
      <c r="D86" s="27">
        <f t="shared" si="7"/>
        <v>11.422499999999999</v>
      </c>
      <c r="E86" s="27">
        <f t="shared" si="7"/>
        <v>2.3249999999999997</v>
      </c>
      <c r="F86" s="27">
        <f t="shared" si="7"/>
        <v>483.5625</v>
      </c>
      <c r="G86" s="27">
        <f t="shared" si="7"/>
        <v>76194.25</v>
      </c>
      <c r="H86" s="27">
        <f t="shared" si="7"/>
        <v>37.524999999999999</v>
      </c>
      <c r="I86" s="27">
        <f t="shared" si="7"/>
        <v>30.75</v>
      </c>
      <c r="J86" s="27">
        <f t="shared" si="7"/>
        <v>1228.8669600000001</v>
      </c>
    </row>
    <row r="87" spans="1:10" ht="13">
      <c r="A87" s="28" t="s">
        <v>30</v>
      </c>
      <c r="B87" s="27">
        <f t="shared" ref="B87:J87" si="8">MAX(B6:B79)</f>
        <v>3799</v>
      </c>
      <c r="C87" s="27">
        <f t="shared" si="8"/>
        <v>7.97</v>
      </c>
      <c r="D87" s="27">
        <f t="shared" si="8"/>
        <v>28.81</v>
      </c>
      <c r="E87" s="27">
        <f t="shared" si="8"/>
        <v>3.38</v>
      </c>
      <c r="F87" s="27">
        <f t="shared" si="8"/>
        <v>987.12</v>
      </c>
      <c r="G87" s="27">
        <f t="shared" si="8"/>
        <v>114353</v>
      </c>
      <c r="H87" s="27">
        <f t="shared" si="8"/>
        <v>43.5</v>
      </c>
      <c r="I87" s="27">
        <f t="shared" si="8"/>
        <v>40</v>
      </c>
      <c r="J87" s="27">
        <f t="shared" si="8"/>
        <v>1746.6</v>
      </c>
    </row>
    <row r="88" spans="1:10" ht="13">
      <c r="A88" s="28" t="s">
        <v>31</v>
      </c>
      <c r="B88" s="27">
        <f t="shared" ref="B88:J88" si="9">STDEVP(B6:B79)</f>
        <v>372.37717811790418</v>
      </c>
      <c r="C88" s="27">
        <f t="shared" si="9"/>
        <v>0.29524574701799394</v>
      </c>
      <c r="D88" s="27">
        <f t="shared" si="9"/>
        <v>6.5798163777301362</v>
      </c>
      <c r="E88" s="27">
        <f t="shared" si="9"/>
        <v>0.54862588156729697</v>
      </c>
      <c r="F88" s="27">
        <f t="shared" si="9"/>
        <v>136.30907513946431</v>
      </c>
      <c r="G88" s="27">
        <f t="shared" si="9"/>
        <v>17782.886653252477</v>
      </c>
      <c r="H88" s="27">
        <f t="shared" si="9"/>
        <v>3.6297752608281018</v>
      </c>
      <c r="I88" s="27">
        <f t="shared" si="9"/>
        <v>6.9572549644154282</v>
      </c>
      <c r="J88" s="27">
        <f t="shared" si="9"/>
        <v>278.52225049357708</v>
      </c>
    </row>
    <row r="89" spans="1:10" ht="13">
      <c r="A89" s="28" t="s">
        <v>32</v>
      </c>
      <c r="B89" s="27">
        <f t="shared" ref="B89:J89" si="10">B86-B83</f>
        <v>335.25</v>
      </c>
      <c r="C89" s="27">
        <f t="shared" si="10"/>
        <v>0.35250000000000004</v>
      </c>
      <c r="D89" s="27">
        <f t="shared" si="10"/>
        <v>7.442499999999999</v>
      </c>
      <c r="E89" s="27">
        <f t="shared" si="10"/>
        <v>0.4674999999999998</v>
      </c>
      <c r="F89" s="27">
        <f t="shared" si="10"/>
        <v>150.71749999999997</v>
      </c>
      <c r="G89" s="27">
        <f t="shared" si="10"/>
        <v>29241.25</v>
      </c>
      <c r="H89" s="27">
        <f t="shared" si="10"/>
        <v>5</v>
      </c>
      <c r="I89" s="27">
        <f t="shared" si="10"/>
        <v>10.5</v>
      </c>
      <c r="J89" s="27">
        <f t="shared" si="10"/>
        <v>351.38938500000006</v>
      </c>
    </row>
    <row r="90" spans="1:10" ht="13">
      <c r="A90" s="28" t="s">
        <v>33</v>
      </c>
      <c r="B90" s="27">
        <f t="shared" ref="B90:J90" si="11">SKEW(B6:B79)</f>
        <v>0.52717083718975521</v>
      </c>
      <c r="C90" s="27">
        <f t="shared" si="11"/>
        <v>0.90363150325205666</v>
      </c>
      <c r="D90" s="27">
        <f t="shared" si="11"/>
        <v>0.49374747107285516</v>
      </c>
      <c r="E90" s="27">
        <f t="shared" si="11"/>
        <v>-0.75689111370514184</v>
      </c>
      <c r="F90" s="27">
        <f t="shared" si="11"/>
        <v>1.2358965499515793</v>
      </c>
      <c r="G90" s="27">
        <f t="shared" si="11"/>
        <v>0.29783801178636127</v>
      </c>
      <c r="H90" s="27">
        <f t="shared" si="11"/>
        <v>-0.16699582233494648</v>
      </c>
      <c r="I90" s="27">
        <f t="shared" si="11"/>
        <v>0.14054419559431464</v>
      </c>
      <c r="J90" s="27">
        <f t="shared" si="11"/>
        <v>0.36141333138942944</v>
      </c>
    </row>
  </sheetData>
  <phoneticPr fontId="4" type="noConversion"/>
  <printOptions gridLines="1"/>
  <pageMargins left="0.75" right="0.75" top="1" bottom="1" header="0.5" footer="0.5"/>
  <pageSetup orientation="landscape" horizontalDpi="0" verticalDpi="0" r:id="rId1"/>
  <headerFooter alignWithMargins="0">
    <oddFooter>&amp;LNoodles Database - Page &amp;P of &amp;N&amp;CPrinted &amp;D&amp;RDoane/Seward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da832f-3ecf-443d-91e7-99457f1877f8" xsi:nil="true"/>
    <Comments xmlns="c3da832f-3ecf-443d-91e7-99457f1877f8" xsi:nil="true"/>
    <Links xmlns="c3da832f-3ecf-443d-91e7-99457f1877f8" xsi:nil="true"/>
    <lcf76f155ced4ddcb4097134ff3c332f xmlns="c3da832f-3ecf-443d-91e7-99457f1877f8">
      <Terms xmlns="http://schemas.microsoft.com/office/infopath/2007/PartnerControls"/>
    </lcf76f155ced4ddcb4097134ff3c332f>
    <TaxCatchAll xmlns="b06b1bca-4aad-41ab-bd2f-6e8d6f0c12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98F2D86927094FB725CCED44C41431" ma:contentTypeVersion="21" ma:contentTypeDescription="Create a new document." ma:contentTypeScope="" ma:versionID="58d9dbebab0cf4353b197705c66a18c3">
  <xsd:schema xmlns:xsd="http://www.w3.org/2001/XMLSchema" xmlns:xs="http://www.w3.org/2001/XMLSchema" xmlns:p="http://schemas.microsoft.com/office/2006/metadata/properties" xmlns:ns2="c3da832f-3ecf-443d-91e7-99457f1877f8" xmlns:ns3="b06b1bca-4aad-41ab-bd2f-6e8d6f0c1215" targetNamespace="http://schemas.microsoft.com/office/2006/metadata/properties" ma:root="true" ma:fieldsID="7136f64149389b8600c90a8027b04bd3" ns2:_="" ns3:_="">
    <xsd:import namespace="c3da832f-3ecf-443d-91e7-99457f1877f8"/>
    <xsd:import namespace="b06b1bca-4aad-41ab-bd2f-6e8d6f0c12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Comment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_Flow_SignoffStatu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ink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da832f-3ecf-443d-91e7-99457f187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Comments" ma:index="13" nillable="true" ma:displayName="Comments" ma:description="5/3 Please map objectives, add notes, and provide suggested times" ma:internalName="Comments">
      <xsd:simpleType>
        <xsd:restriction base="dms:Note">
          <xsd:maxLength value="255"/>
        </xsd:restriction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18" nillable="true" ma:displayName="Sign-off status" ma:internalName="_x0024_Resources_x003a_core_x002c_Signoff_Status_x003b_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inks" ma:index="23" nillable="true" ma:displayName="Links" ma:format="Dropdown" ma:internalName="Links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4b78067e-a800-4cb2-917b-0a8270c590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6b1bca-4aad-41ab-bd2f-6e8d6f0c121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e2fdee8a-6f33-40dd-b6ff-712cc2b4115d}" ma:internalName="TaxCatchAll" ma:showField="CatchAllData" ma:web="b06b1bca-4aad-41ab-bd2f-6e8d6f0c12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CC2180-64EB-4C61-A0E2-7422254B15BF}">
  <ds:schemaRefs>
    <ds:schemaRef ds:uri="http://schemas.microsoft.com/office/2006/metadata/properties"/>
    <ds:schemaRef ds:uri="http://schemas.microsoft.com/office/infopath/2007/PartnerControls"/>
    <ds:schemaRef ds:uri="c3da832f-3ecf-443d-91e7-99457f1877f8"/>
    <ds:schemaRef ds:uri="b06b1bca-4aad-41ab-bd2f-6e8d6f0c1215"/>
  </ds:schemaRefs>
</ds:datastoreItem>
</file>

<file path=customXml/itemProps2.xml><?xml version="1.0" encoding="utf-8"?>
<ds:datastoreItem xmlns:ds="http://schemas.openxmlformats.org/officeDocument/2006/customXml" ds:itemID="{EB779904-F590-4A50-9BA1-31EF8F912E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BC1778-FE5A-4337-9804-4DCEAD5D3E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da832f-3ecf-443d-91e7-99457f1877f8"/>
    <ds:schemaRef ds:uri="b06b1bca-4aad-41ab-bd2f-6e8d6f0c1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ChartDataSheet_</vt:lpstr>
      <vt:lpstr>Charts</vt:lpstr>
      <vt:lpstr>Data</vt:lpstr>
      <vt:lpstr>Data!Print_Titles</vt:lpstr>
    </vt:vector>
  </TitlesOfParts>
  <Manager/>
  <Company>The McGraw-Hill Companies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Noodles &amp; Co. Data (74 restaurants,45 variables)</dc:title>
  <dc:subject>Databases - ASBE 2/e</dc:subject>
  <dc:creator>David P. Doane</dc:creator>
  <cp:keywords/>
  <dc:description>Copyright (c) 2008 by McGraw-Hill.  This material is intended solely for educational use by licensed users of LearningStats. It may not be copied or resold for profit.</dc:description>
  <cp:lastModifiedBy>Catherine Lahart</cp:lastModifiedBy>
  <cp:revision/>
  <dcterms:created xsi:type="dcterms:W3CDTF">2007-03-19T12:20:58Z</dcterms:created>
  <dcterms:modified xsi:type="dcterms:W3CDTF">2023-01-26T21:25:59Z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0x0101007398F2D86927094FB725CCED44C41431</vt:lpwstr>
  </property>
  <property fmtid="{D5CDD505-2E9C-101B-9397-08002B2CF9AE}" pid="3" name="MediaServiceImageTags">
    <vt:lpwstr/>
  </property>
</Properties>
</file>