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ase\OneDrive\Desktop\Информатика\lab5\"/>
    </mc:Choice>
  </mc:AlternateContent>
  <xr:revisionPtr revIDLastSave="0" documentId="13_ncr:1_{67580108-093A-43B4-A3C5-6C877B66A2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51" i="1" l="1"/>
  <c r="BC53" i="1" s="1"/>
  <c r="BC50" i="1"/>
  <c r="BC43" i="1"/>
  <c r="BC45" i="1" s="1"/>
  <c r="BC42" i="1"/>
  <c r="BC35" i="1"/>
  <c r="BC34" i="1"/>
  <c r="BC37" i="1" s="1"/>
  <c r="BC27" i="1"/>
  <c r="BC26" i="1"/>
  <c r="BC19" i="1"/>
  <c r="BC18" i="1"/>
  <c r="BC11" i="1"/>
  <c r="BC10" i="1"/>
  <c r="BC3" i="1"/>
  <c r="BC2" i="1"/>
  <c r="AU51" i="1"/>
  <c r="AU49" i="1" s="1"/>
  <c r="AT53" i="1" s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U50" i="1"/>
  <c r="AU53" i="1" s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U43" i="1"/>
  <c r="AT43" i="1"/>
  <c r="AT41" i="1" s="1"/>
  <c r="AS45" i="1" s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U42" i="1"/>
  <c r="AU45" i="1" s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U41" i="1"/>
  <c r="AT45" i="1" s="1"/>
  <c r="AU37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U33" i="1"/>
  <c r="AT33" i="1" s="1"/>
  <c r="BC29" i="1"/>
  <c r="AU29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U25" i="1"/>
  <c r="AT29" i="1" s="1"/>
  <c r="AT25" i="1"/>
  <c r="AS25" i="1" s="1"/>
  <c r="AR29" i="1" s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U18" i="1"/>
  <c r="AU21" i="1" s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U17" i="1"/>
  <c r="AT21" i="1" s="1"/>
  <c r="AT17" i="1"/>
  <c r="AS21" i="1" s="1"/>
  <c r="AS17" i="1"/>
  <c r="AR21" i="1" s="1"/>
  <c r="AR17" i="1"/>
  <c r="AQ17" i="1" s="1"/>
  <c r="AP21" i="1" s="1"/>
  <c r="AU13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U10" i="1"/>
  <c r="AU9" i="1" s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BC5" i="1"/>
  <c r="AU2" i="1"/>
  <c r="AU5" i="1" s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BC21" i="1" l="1"/>
  <c r="BC13" i="1"/>
  <c r="AR25" i="1"/>
  <c r="AR41" i="1"/>
  <c r="AT13" i="1"/>
  <c r="AT9" i="1"/>
  <c r="AP17" i="1"/>
  <c r="AO21" i="1" s="1"/>
  <c r="AS41" i="1"/>
  <c r="AR45" i="1" s="1"/>
  <c r="AO17" i="1"/>
  <c r="AN21" i="1" s="1"/>
  <c r="AS33" i="1"/>
  <c r="AR37" i="1" s="1"/>
  <c r="AS37" i="1"/>
  <c r="AR33" i="1"/>
  <c r="AT49" i="1"/>
  <c r="AS53" i="1" s="1"/>
  <c r="AM23" i="1"/>
  <c r="AU1" i="1"/>
  <c r="AT5" i="1" s="1"/>
  <c r="AS29" i="1"/>
  <c r="AT37" i="1"/>
  <c r="AN17" i="1" l="1"/>
  <c r="AM47" i="1"/>
  <c r="AQ41" i="1"/>
  <c r="AQ25" i="1"/>
  <c r="AM31" i="1"/>
  <c r="AS9" i="1"/>
  <c r="AS13" i="1"/>
  <c r="AS49" i="1"/>
  <c r="AM39" i="1"/>
  <c r="AQ33" i="1"/>
  <c r="AT1" i="1"/>
  <c r="AP37" i="1" l="1"/>
  <c r="AP33" i="1"/>
  <c r="AR53" i="1"/>
  <c r="AR49" i="1"/>
  <c r="AR13" i="1"/>
  <c r="AR9" i="1"/>
  <c r="AP29" i="1"/>
  <c r="AP25" i="1"/>
  <c r="AP45" i="1"/>
  <c r="AP41" i="1"/>
  <c r="AS5" i="1"/>
  <c r="AS1" i="1"/>
  <c r="AM21" i="1"/>
  <c r="AI23" i="1" s="1"/>
  <c r="AM17" i="1"/>
  <c r="AL17" i="1" s="1"/>
  <c r="AR5" i="1" l="1"/>
  <c r="AR1" i="1"/>
  <c r="AO45" i="1"/>
  <c r="AO41" i="1"/>
  <c r="AO29" i="1"/>
  <c r="AO25" i="1"/>
  <c r="AM15" i="1"/>
  <c r="AQ9" i="1"/>
  <c r="AM55" i="1"/>
  <c r="AQ49" i="1"/>
  <c r="AK21" i="1"/>
  <c r="AK17" i="1"/>
  <c r="AO37" i="1"/>
  <c r="AO33" i="1"/>
  <c r="AP13" i="1" l="1"/>
  <c r="AP9" i="1"/>
  <c r="AN29" i="1"/>
  <c r="AN25" i="1"/>
  <c r="AJ21" i="1"/>
  <c r="AJ17" i="1"/>
  <c r="AN45" i="1"/>
  <c r="AN41" i="1"/>
  <c r="AP53" i="1"/>
  <c r="AP49" i="1"/>
  <c r="AN37" i="1"/>
  <c r="AN33" i="1"/>
  <c r="AM7" i="1"/>
  <c r="AQ1" i="1"/>
  <c r="AM37" i="1" l="1"/>
  <c r="AI39" i="1" s="1"/>
  <c r="AM33" i="1"/>
  <c r="AL33" i="1" s="1"/>
  <c r="AO53" i="1"/>
  <c r="AO49" i="1"/>
  <c r="AM29" i="1"/>
  <c r="AI31" i="1" s="1"/>
  <c r="AM25" i="1"/>
  <c r="AL25" i="1" s="1"/>
  <c r="AM45" i="1"/>
  <c r="AI47" i="1" s="1"/>
  <c r="AM41" i="1"/>
  <c r="AL41" i="1" s="1"/>
  <c r="AO13" i="1"/>
  <c r="AO9" i="1"/>
  <c r="AI17" i="1"/>
  <c r="AI21" i="1"/>
  <c r="AP5" i="1"/>
  <c r="AP1" i="1"/>
  <c r="AK29" i="1" l="1"/>
  <c r="AK25" i="1"/>
  <c r="AN53" i="1"/>
  <c r="AN49" i="1"/>
  <c r="AH21" i="1"/>
  <c r="AH17" i="1"/>
  <c r="AG17" i="1" s="1"/>
  <c r="AN13" i="1"/>
  <c r="AN9" i="1"/>
  <c r="AO5" i="1"/>
  <c r="AO1" i="1"/>
  <c r="AK37" i="1"/>
  <c r="AK33" i="1"/>
  <c r="AK41" i="1"/>
  <c r="AK45" i="1"/>
  <c r="AJ33" i="1" l="1"/>
  <c r="AJ37" i="1"/>
  <c r="AF17" i="1"/>
  <c r="AF21" i="1"/>
  <c r="AN5" i="1"/>
  <c r="AN1" i="1"/>
  <c r="AM53" i="1"/>
  <c r="AI55" i="1" s="1"/>
  <c r="AM49" i="1"/>
  <c r="AL49" i="1" s="1"/>
  <c r="AJ25" i="1"/>
  <c r="AJ29" i="1"/>
  <c r="AM13" i="1"/>
  <c r="AI15" i="1" s="1"/>
  <c r="AM9" i="1"/>
  <c r="AL9" i="1" s="1"/>
  <c r="AJ41" i="1"/>
  <c r="AJ45" i="1"/>
  <c r="AM5" i="1" l="1"/>
  <c r="AI7" i="1" s="1"/>
  <c r="AM1" i="1"/>
  <c r="AL1" i="1" s="1"/>
  <c r="AI25" i="1"/>
  <c r="AI29" i="1"/>
  <c r="AK13" i="1"/>
  <c r="AK9" i="1"/>
  <c r="AE21" i="1"/>
  <c r="AE17" i="1"/>
  <c r="AK49" i="1"/>
  <c r="AK53" i="1"/>
  <c r="AI41" i="1"/>
  <c r="AI45" i="1"/>
  <c r="AI37" i="1"/>
  <c r="AI33" i="1"/>
  <c r="AJ13" i="1" l="1"/>
  <c r="AJ9" i="1"/>
  <c r="AJ53" i="1"/>
  <c r="AJ49" i="1"/>
  <c r="AH29" i="1"/>
  <c r="AH25" i="1"/>
  <c r="AG25" i="1" s="1"/>
  <c r="AH33" i="1"/>
  <c r="AG33" i="1" s="1"/>
  <c r="AH37" i="1"/>
  <c r="AK5" i="1"/>
  <c r="AK1" i="1"/>
  <c r="AH41" i="1"/>
  <c r="AG41" i="1" s="1"/>
  <c r="AH45" i="1"/>
  <c r="AD21" i="1"/>
  <c r="AD17" i="1"/>
  <c r="AF37" i="1" l="1"/>
  <c r="AF33" i="1"/>
  <c r="AF45" i="1"/>
  <c r="AF41" i="1"/>
  <c r="AF29" i="1"/>
  <c r="AF25" i="1"/>
  <c r="AI53" i="1"/>
  <c r="AI49" i="1"/>
  <c r="AJ5" i="1"/>
  <c r="AJ1" i="1"/>
  <c r="AC21" i="1"/>
  <c r="AC17" i="1"/>
  <c r="AE23" i="1" s="1"/>
  <c r="AI13" i="1"/>
  <c r="AI9" i="1"/>
  <c r="AE29" i="1" l="1"/>
  <c r="AE25" i="1"/>
  <c r="AW21" i="1"/>
  <c r="AU23" i="1"/>
  <c r="AQ23" i="1"/>
  <c r="AX23" i="1"/>
  <c r="AE45" i="1"/>
  <c r="AE41" i="1"/>
  <c r="AI5" i="1"/>
  <c r="AI1" i="1"/>
  <c r="AE37" i="1"/>
  <c r="AE33" i="1"/>
  <c r="AH53" i="1"/>
  <c r="AH49" i="1"/>
  <c r="AG49" i="1" s="1"/>
  <c r="AH13" i="1"/>
  <c r="AH9" i="1"/>
  <c r="AG9" i="1" s="1"/>
  <c r="AD37" i="1" l="1"/>
  <c r="AD33" i="1"/>
  <c r="AH5" i="1"/>
  <c r="AH1" i="1"/>
  <c r="AG1" i="1" s="1"/>
  <c r="AF9" i="1"/>
  <c r="AF13" i="1"/>
  <c r="AF53" i="1"/>
  <c r="AF49" i="1"/>
  <c r="AD29" i="1"/>
  <c r="AD25" i="1"/>
  <c r="AD45" i="1"/>
  <c r="AD41" i="1"/>
  <c r="AE13" i="1" l="1"/>
  <c r="AE9" i="1"/>
  <c r="AC29" i="1"/>
  <c r="AC25" i="1"/>
  <c r="AE31" i="1" s="1"/>
  <c r="AF5" i="1"/>
  <c r="AF1" i="1"/>
  <c r="AE53" i="1"/>
  <c r="AE49" i="1"/>
  <c r="AC37" i="1"/>
  <c r="AC33" i="1"/>
  <c r="AE39" i="1" s="1"/>
  <c r="AC45" i="1"/>
  <c r="AC41" i="1"/>
  <c r="AE47" i="1" s="1"/>
  <c r="AQ47" i="1" l="1"/>
  <c r="AW45" i="1"/>
  <c r="AU47" i="1"/>
  <c r="AX47" i="1"/>
  <c r="AW37" i="1"/>
  <c r="AQ39" i="1"/>
  <c r="AU39" i="1"/>
  <c r="AX39" i="1"/>
  <c r="AD53" i="1"/>
  <c r="AD49" i="1"/>
  <c r="AW29" i="1"/>
  <c r="AU31" i="1"/>
  <c r="AQ31" i="1"/>
  <c r="AX31" i="1"/>
  <c r="AD13" i="1"/>
  <c r="AD9" i="1"/>
  <c r="AE1" i="1"/>
  <c r="AE5" i="1"/>
  <c r="AC13" i="1" l="1"/>
  <c r="AC9" i="1"/>
  <c r="AE15" i="1" s="1"/>
  <c r="AC53" i="1"/>
  <c r="AC49" i="1"/>
  <c r="AE55" i="1" s="1"/>
  <c r="AD5" i="1"/>
  <c r="AD1" i="1"/>
  <c r="AC5" i="1" l="1"/>
  <c r="AC1" i="1"/>
  <c r="AE7" i="1" s="1"/>
  <c r="AU55" i="1"/>
  <c r="AQ55" i="1"/>
  <c r="AW53" i="1"/>
  <c r="AX55" i="1"/>
  <c r="AW13" i="1"/>
  <c r="AU15" i="1"/>
  <c r="AQ15" i="1"/>
  <c r="AX15" i="1"/>
  <c r="AU7" i="1" l="1"/>
  <c r="AQ7" i="1"/>
  <c r="AW5" i="1"/>
  <c r="AX7" i="1"/>
  <c r="V11" i="1" l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V15" i="1"/>
  <c r="W15" i="1"/>
  <c r="X15" i="1"/>
  <c r="Y15" i="1"/>
  <c r="W10" i="1"/>
  <c r="X10" i="1"/>
  <c r="Y10" i="1"/>
  <c r="V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R10" i="1"/>
  <c r="S10" i="1"/>
  <c r="T10" i="1"/>
  <c r="Q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M10" i="1"/>
  <c r="N10" i="1"/>
  <c r="O10" i="1"/>
  <c r="L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H10" i="1"/>
  <c r="I10" i="1"/>
  <c r="J10" i="1"/>
  <c r="G10" i="1"/>
  <c r="V5" i="1"/>
  <c r="W5" i="1"/>
  <c r="X5" i="1"/>
  <c r="Y5" i="1"/>
  <c r="V6" i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W4" i="1"/>
  <c r="X4" i="1"/>
  <c r="Y4" i="1"/>
  <c r="V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R4" i="1"/>
  <c r="S4" i="1"/>
  <c r="T4" i="1"/>
  <c r="Q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O4" i="1"/>
  <c r="M4" i="1"/>
  <c r="N4" i="1"/>
  <c r="L4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G5" i="1"/>
  <c r="G6" i="1"/>
  <c r="G7" i="1"/>
  <c r="G8" i="1"/>
  <c r="G9" i="1"/>
  <c r="G4" i="1"/>
  <c r="C9" i="1" l="1"/>
  <c r="C8" i="1"/>
  <c r="C7" i="1"/>
  <c r="C6" i="1"/>
  <c r="C5" i="1"/>
  <c r="C11" i="1" s="1"/>
  <c r="C4" i="1"/>
  <c r="C14" i="1" l="1"/>
  <c r="C12" i="1"/>
  <c r="C10" i="1"/>
  <c r="C15" i="1"/>
  <c r="C13" i="1"/>
</calcChain>
</file>

<file path=xl/sharedStrings.xml><?xml version="1.0" encoding="utf-8"?>
<sst xmlns="http://schemas.openxmlformats.org/spreadsheetml/2006/main" count="397" uniqueCount="82">
  <si>
    <t>A=</t>
  </si>
  <si>
    <t>C=</t>
  </si>
  <si>
    <t>.</t>
  </si>
  <si>
    <t>X1 =</t>
  </si>
  <si>
    <t>A =</t>
  </si>
  <si>
    <t>B1 =</t>
  </si>
  <si>
    <t>X2 =</t>
  </si>
  <si>
    <t>C =</t>
  </si>
  <si>
    <t>B2 =</t>
  </si>
  <si>
    <t>X3 =</t>
  </si>
  <si>
    <t>A + C =</t>
  </si>
  <si>
    <t>B3 =</t>
  </si>
  <si>
    <t>X4 =</t>
  </si>
  <si>
    <t>A + C + C =</t>
  </si>
  <si>
    <t>B4 =</t>
  </si>
  <si>
    <t>X5 =</t>
  </si>
  <si>
    <t>C - A =</t>
  </si>
  <si>
    <t>B5 =</t>
  </si>
  <si>
    <t>X6 =</t>
  </si>
  <si>
    <t>65536 - X4 =</t>
  </si>
  <si>
    <t>B6 =</t>
  </si>
  <si>
    <t>X7 =</t>
  </si>
  <si>
    <t>-X1 =</t>
  </si>
  <si>
    <t>B7 =</t>
  </si>
  <si>
    <t>-B1=</t>
  </si>
  <si>
    <t>X8 =</t>
  </si>
  <si>
    <t>-X2 =</t>
  </si>
  <si>
    <t xml:space="preserve">B8 = </t>
  </si>
  <si>
    <t>-B2=</t>
  </si>
  <si>
    <t>X9 =</t>
  </si>
  <si>
    <t>B9 =</t>
  </si>
  <si>
    <t>-B3=</t>
  </si>
  <si>
    <t>X10 =</t>
  </si>
  <si>
    <t>-X4 =</t>
  </si>
  <si>
    <t>B10 =</t>
  </si>
  <si>
    <t>-B4=</t>
  </si>
  <si>
    <t>X11 =</t>
  </si>
  <si>
    <t>-X5 =</t>
  </si>
  <si>
    <t>B11 =</t>
  </si>
  <si>
    <t>-B5=</t>
  </si>
  <si>
    <t xml:space="preserve">X12 = </t>
  </si>
  <si>
    <t>-X6 =</t>
  </si>
  <si>
    <t>B12 =</t>
  </si>
  <si>
    <t>-B6=</t>
  </si>
  <si>
    <t>В14</t>
  </si>
  <si>
    <t>перенос</t>
  </si>
  <si>
    <t>+</t>
  </si>
  <si>
    <r>
      <t>B1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</si>
  <si>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</si>
  <si>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-------</t>
  </si>
  <si>
    <t>---</t>
  </si>
  <si>
    <t>Комментарии</t>
  </si>
  <si>
    <r>
      <t>X1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</si>
  <si>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При сложении двух положительных слагаемых получено положительное число. Результат выполнения операции верный и корректный, совпадает с суммой десятичных эквивалентов.</t>
  </si>
  <si>
    <r>
      <t>X2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</si>
  <si>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=</t>
  </si>
  <si>
    <t>------</t>
  </si>
  <si>
    <t>------------</t>
  </si>
  <si>
    <r>
      <t>(2)</t>
    </r>
    <r>
      <rPr>
        <sz val="11"/>
        <color theme="1"/>
        <rFont val="Calibri"/>
        <family val="2"/>
        <scheme val="minor"/>
      </rPr>
      <t>=</t>
    </r>
  </si>
  <si>
    <t>(10)</t>
  </si>
  <si>
    <t>CF=</t>
  </si>
  <si>
    <t>PF=</t>
  </si>
  <si>
    <t>AF=</t>
  </si>
  <si>
    <t>ZF=</t>
  </si>
  <si>
    <t>SF=</t>
  </si>
  <si>
    <t>OF=</t>
  </si>
  <si>
    <t>При сложении двух положительных слагаемых получено отрциательное число. Результат выполнения операции неверный и некорректный, не совпадает с суммой десятичных эквивалентов.</t>
  </si>
  <si>
    <r>
      <t>B3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</si>
  <si>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</si>
  <si>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При сложении положительного слагаемого с отрицательным получено положительное число. Результат выполнения операции верный и корректный, совпадает с суммой десятичных эквивалентов.</t>
  </si>
  <si>
    <r>
      <t>B7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</si>
  <si>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</si>
  <si>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При сложении двух отрицательных слагаемых получено отрицательное число. Результат выполнения операции верный и корректный, совпадает с суммой десятичных эквивалентов.</t>
  </si>
  <si>
    <r>
      <t>B8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</si>
  <si>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</si>
  <si>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При сложении двух отрицательных слагаемых получено положительное число. Результат выполнения операции неверный, не совпадает с суммой десятичных эквивалентов.</t>
  </si>
  <si>
    <r>
      <t>B9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</si>
  <si>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X9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</si>
  <si>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При сложении отрицательного слагаемого с положительным получено отрицательное число. Результат выполнения операции верный, совпадает с суммой десятичных эквивалентов.</t>
  </si>
  <si>
    <t>При сложении отрицательного слагаемого с положительным получено положительное число. Результат выполнения операции верный, совпадает с суммой десятичных эквивалентов.</t>
  </si>
  <si>
    <r>
      <t>B11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</si>
  <si>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X11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</si>
</sst>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7"/>
      <color rgb="FF000000"/>
      <name val="Calibri"/>
      <family val="2"/>
      <charset val="204"/>
      <scheme val="minor"/>
    </font>
    <font>
      <sz val="9"/>
      <color theme="2" tint="-0.499984740745262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 Light"/>
      <family val="2"/>
      <charset val="204"/>
      <scheme val="major"/>
    </font>
    <font>
      <i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5" fillId="0" borderId="0" xfId="0" quotePrefix="1" applyFont="1"/>
    <xf numFmtId="1" fontId="0" fillId="0" borderId="0" xfId="0" applyNumberFormat="1"/>
    <xf numFmtId="0" fontId="0" fillId="0" borderId="0" xfId="0" quotePrefix="1"/>
    <xf numFmtId="0" fontId="2" fillId="2" borderId="1" xfId="0" applyFont="1" applyFill="1" applyBorder="1"/>
    <xf numFmtId="0" fontId="6" fillId="0" borderId="0" xfId="0" applyFont="1"/>
    <xf numFmtId="0" fontId="4" fillId="0" borderId="0" xfId="0" applyFont="1" applyAlignment="1">
      <alignment vertical="center"/>
    </xf>
    <xf numFmtId="0" fontId="4" fillId="0" borderId="0" xfId="0" quotePrefix="1" applyFont="1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 wrapText="1"/>
    </xf>
  </cellXfs>
  <cellStyles count="1">
    <cellStyle name="Обычный" xfId="0" builtinId="0"/>
  </cellStyles>
  <dxfs count="2">
    <dxf>
      <font>
        <color rgb="FFFF0000"/>
      </font>
      <fill>
        <patternFill>
          <bgColor theme="0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5"/>
  <sheetViews>
    <sheetView tabSelected="1" view="pageLayout" zoomScaleNormal="100" workbookViewId="0">
      <selection activeCell="F30" sqref="E30:S31"/>
    </sheetView>
  </sheetViews>
  <sheetFormatPr defaultRowHeight="14.4" x14ac:dyDescent="0.3"/>
  <cols>
    <col min="1" max="1" width="5.21875" customWidth="1"/>
    <col min="2" max="2" width="10.33203125" customWidth="1"/>
    <col min="4" max="4" width="3.109375" customWidth="1"/>
    <col min="5" max="5" width="8.88671875" style="2"/>
    <col min="7" max="7" width="2.44140625" customWidth="1"/>
    <col min="8" max="8" width="2" customWidth="1"/>
    <col min="9" max="9" width="2.88671875" customWidth="1"/>
    <col min="10" max="10" width="2.109375" customWidth="1"/>
    <col min="11" max="11" width="2" customWidth="1"/>
    <col min="12" max="12" width="2.88671875" customWidth="1"/>
    <col min="13" max="13" width="2.21875" customWidth="1"/>
    <col min="14" max="14" width="3.21875" customWidth="1"/>
    <col min="15" max="15" width="2.21875" customWidth="1"/>
    <col min="16" max="16" width="2" customWidth="1"/>
    <col min="17" max="17" width="2.6640625" customWidth="1"/>
    <col min="18" max="18" width="2.33203125" customWidth="1"/>
    <col min="19" max="21" width="2.109375" customWidth="1"/>
    <col min="22" max="22" width="2.5546875" customWidth="1"/>
    <col min="23" max="23" width="1.77734375" customWidth="1"/>
    <col min="24" max="24" width="2.33203125" customWidth="1"/>
    <col min="25" max="25" width="2.5546875" customWidth="1"/>
    <col min="26" max="26" width="7.33203125" customWidth="1"/>
    <col min="27" max="28" width="5.33203125" customWidth="1"/>
    <col min="29" max="29" width="1.77734375" customWidth="1"/>
    <col min="30" max="30" width="2.33203125" customWidth="1"/>
    <col min="31" max="31" width="1.77734375" customWidth="1"/>
    <col min="32" max="32" width="2.109375" customWidth="1"/>
    <col min="33" max="33" width="1.6640625" customWidth="1"/>
    <col min="34" max="34" width="2" customWidth="1"/>
    <col min="35" max="35" width="1.77734375" customWidth="1"/>
    <col min="36" max="36" width="1.88671875" customWidth="1"/>
    <col min="37" max="37" width="1.77734375" customWidth="1"/>
    <col min="38" max="38" width="1.44140625" customWidth="1"/>
    <col min="39" max="39" width="2" customWidth="1"/>
    <col min="40" max="41" width="1.77734375" customWidth="1"/>
    <col min="42" max="42" width="1.6640625" customWidth="1"/>
    <col min="43" max="43" width="1.88671875" customWidth="1"/>
    <col min="44" max="44" width="2.44140625" customWidth="1"/>
    <col min="45" max="45" width="2.21875" customWidth="1"/>
    <col min="46" max="46" width="2.44140625" customWidth="1"/>
    <col min="47" max="47" width="2.21875" customWidth="1"/>
    <col min="48" max="48" width="3.6640625" customWidth="1"/>
    <col min="49" max="49" width="7.77734375" customWidth="1"/>
    <col min="50" max="50" width="2.77734375" customWidth="1"/>
    <col min="51" max="51" width="2.5546875" customWidth="1"/>
    <col min="52" max="52" width="2.6640625" customWidth="1"/>
    <col min="53" max="53" width="4.88671875" customWidth="1"/>
    <col min="54" max="54" width="2.21875" customWidth="1"/>
    <col min="55" max="55" width="6.5546875" customWidth="1"/>
    <col min="57" max="57" width="36.44140625" customWidth="1"/>
  </cols>
  <sheetData>
    <row r="1" spans="1:57" ht="15.6" x14ac:dyDescent="0.3">
      <c r="A1" t="s">
        <v>44</v>
      </c>
      <c r="B1" s="2" t="s">
        <v>0</v>
      </c>
      <c r="C1" s="1">
        <v>5232</v>
      </c>
      <c r="Z1" s="4" t="s">
        <v>45</v>
      </c>
      <c r="AC1" s="5">
        <f t="shared" ref="AC1:AS1" si="0">TRUNC((AC2+AC3+AD1)/2)</f>
        <v>0</v>
      </c>
      <c r="AD1" s="5">
        <f t="shared" si="0"/>
        <v>0</v>
      </c>
      <c r="AE1" s="5">
        <f t="shared" si="0"/>
        <v>0</v>
      </c>
      <c r="AF1" s="5">
        <f t="shared" si="0"/>
        <v>0</v>
      </c>
      <c r="AG1" s="5">
        <f>AH1</f>
        <v>0</v>
      </c>
      <c r="AH1" s="5">
        <f t="shared" si="0"/>
        <v>0</v>
      </c>
      <c r="AI1" s="5">
        <f t="shared" si="0"/>
        <v>1</v>
      </c>
      <c r="AJ1" s="5">
        <f t="shared" si="0"/>
        <v>0</v>
      </c>
      <c r="AK1" s="5">
        <f t="shared" si="0"/>
        <v>0</v>
      </c>
      <c r="AL1" s="5">
        <f>AM1</f>
        <v>1</v>
      </c>
      <c r="AM1" s="5">
        <f t="shared" si="0"/>
        <v>1</v>
      </c>
      <c r="AN1" s="5">
        <f t="shared" si="0"/>
        <v>1</v>
      </c>
      <c r="AO1" s="5">
        <f t="shared" si="0"/>
        <v>1</v>
      </c>
      <c r="AP1" s="5">
        <f t="shared" si="0"/>
        <v>0</v>
      </c>
      <c r="AQ1" s="5">
        <f>AR1</f>
        <v>0</v>
      </c>
      <c r="AR1" s="5">
        <f t="shared" si="0"/>
        <v>0</v>
      </c>
      <c r="AS1" s="5">
        <f t="shared" si="0"/>
        <v>0</v>
      </c>
      <c r="AT1" s="5">
        <f>TRUNC((AT2+AT3+AU1)/2)</f>
        <v>0</v>
      </c>
      <c r="AU1" s="5">
        <f>TRUNC((AU2+AU3)/2)</f>
        <v>0</v>
      </c>
      <c r="BE1" s="11" t="s">
        <v>51</v>
      </c>
    </row>
    <row r="2" spans="1:57" ht="16.2" customHeight="1" x14ac:dyDescent="0.35">
      <c r="B2" s="2" t="s">
        <v>1</v>
      </c>
      <c r="C2" s="1">
        <v>18094</v>
      </c>
      <c r="Z2" s="14" t="s">
        <v>46</v>
      </c>
      <c r="AA2" s="6" t="s">
        <v>47</v>
      </c>
      <c r="AB2" s="7"/>
      <c r="AC2" s="8">
        <f>VALUE(G4)</f>
        <v>0</v>
      </c>
      <c r="AD2" s="8">
        <f t="shared" ref="AD2:AS3" si="1">H4</f>
        <v>0</v>
      </c>
      <c r="AE2" s="8">
        <f t="shared" si="1"/>
        <v>0</v>
      </c>
      <c r="AF2" s="8">
        <f t="shared" si="1"/>
        <v>1</v>
      </c>
      <c r="AG2" s="8" t="str">
        <f t="shared" si="1"/>
        <v>.</v>
      </c>
      <c r="AH2" s="8">
        <f t="shared" si="1"/>
        <v>0</v>
      </c>
      <c r="AI2" s="8">
        <f t="shared" si="1"/>
        <v>1</v>
      </c>
      <c r="AJ2" s="8">
        <f t="shared" si="1"/>
        <v>0</v>
      </c>
      <c r="AK2" s="8">
        <f t="shared" si="1"/>
        <v>0</v>
      </c>
      <c r="AL2" s="8" t="str">
        <f t="shared" si="1"/>
        <v>.</v>
      </c>
      <c r="AM2" s="8">
        <f t="shared" si="1"/>
        <v>0</v>
      </c>
      <c r="AN2" s="8">
        <f t="shared" si="1"/>
        <v>1</v>
      </c>
      <c r="AO2" s="8">
        <f t="shared" si="1"/>
        <v>1</v>
      </c>
      <c r="AP2" s="8">
        <f t="shared" si="1"/>
        <v>1</v>
      </c>
      <c r="AQ2" s="8" t="str">
        <f t="shared" si="1"/>
        <v>.</v>
      </c>
      <c r="AR2" s="8">
        <f t="shared" si="1"/>
        <v>0</v>
      </c>
      <c r="AS2" s="8">
        <f t="shared" si="1"/>
        <v>0</v>
      </c>
      <c r="AT2" s="8">
        <f t="shared" ref="AN2:AU3" si="2">X4</f>
        <v>0</v>
      </c>
      <c r="AU2" s="8">
        <f t="shared" si="2"/>
        <v>0</v>
      </c>
      <c r="AZ2" s="14" t="s">
        <v>46</v>
      </c>
      <c r="BA2" s="6" t="s">
        <v>52</v>
      </c>
      <c r="BC2">
        <f>C4</f>
        <v>5232</v>
      </c>
      <c r="BE2" s="15" t="s">
        <v>53</v>
      </c>
    </row>
    <row r="3" spans="1:57" ht="15.6" x14ac:dyDescent="0.35">
      <c r="B3" s="2"/>
      <c r="Z3" s="14"/>
      <c r="AA3" s="6" t="s">
        <v>48</v>
      </c>
      <c r="AB3" s="7"/>
      <c r="AC3" s="8">
        <f>G5</f>
        <v>0</v>
      </c>
      <c r="AD3" s="8">
        <f t="shared" si="1"/>
        <v>1</v>
      </c>
      <c r="AE3" s="8">
        <f t="shared" si="1"/>
        <v>0</v>
      </c>
      <c r="AF3" s="8">
        <f t="shared" si="1"/>
        <v>0</v>
      </c>
      <c r="AG3" s="8" t="str">
        <f t="shared" si="1"/>
        <v>.</v>
      </c>
      <c r="AH3" s="8">
        <f t="shared" si="1"/>
        <v>0</v>
      </c>
      <c r="AI3" s="8">
        <f t="shared" si="1"/>
        <v>1</v>
      </c>
      <c r="AJ3" s="8">
        <f t="shared" si="1"/>
        <v>1</v>
      </c>
      <c r="AK3" s="8">
        <f t="shared" si="1"/>
        <v>0</v>
      </c>
      <c r="AL3" s="8" t="str">
        <f t="shared" si="1"/>
        <v>.</v>
      </c>
      <c r="AM3" s="8">
        <f t="shared" si="1"/>
        <v>1</v>
      </c>
      <c r="AN3" s="8">
        <f t="shared" si="2"/>
        <v>0</v>
      </c>
      <c r="AO3" s="8">
        <f t="shared" si="2"/>
        <v>1</v>
      </c>
      <c r="AP3" s="8">
        <f t="shared" si="2"/>
        <v>0</v>
      </c>
      <c r="AQ3" s="8" t="str">
        <f t="shared" si="2"/>
        <v>.</v>
      </c>
      <c r="AR3" s="8">
        <f t="shared" si="2"/>
        <v>1</v>
      </c>
      <c r="AS3" s="8">
        <f t="shared" si="2"/>
        <v>1</v>
      </c>
      <c r="AT3" s="8">
        <f t="shared" si="2"/>
        <v>1</v>
      </c>
      <c r="AU3" s="8">
        <f t="shared" si="2"/>
        <v>0</v>
      </c>
      <c r="AV3" s="9"/>
      <c r="AZ3" s="14"/>
      <c r="BA3" s="6" t="s">
        <v>54</v>
      </c>
      <c r="BC3">
        <f>C5</f>
        <v>18094</v>
      </c>
      <c r="BE3" s="16"/>
    </row>
    <row r="4" spans="1:57" x14ac:dyDescent="0.3">
      <c r="A4" s="2" t="s">
        <v>3</v>
      </c>
      <c r="B4" s="2" t="s">
        <v>4</v>
      </c>
      <c r="C4">
        <f>C1</f>
        <v>5232</v>
      </c>
      <c r="E4" s="2" t="s">
        <v>5</v>
      </c>
      <c r="G4" s="10">
        <f>VALUE(MID(_xlfn.BASE($C4,2,16),COLUMN(A4),1))</f>
        <v>0</v>
      </c>
      <c r="H4" s="10">
        <f t="shared" ref="H4:J9" si="3">VALUE(MID(_xlfn.BASE($C4,2,16),COLUMN(B4),1))</f>
        <v>0</v>
      </c>
      <c r="I4" s="10">
        <f t="shared" si="3"/>
        <v>0</v>
      </c>
      <c r="J4" s="10">
        <f t="shared" si="3"/>
        <v>1</v>
      </c>
      <c r="K4" s="10" t="s">
        <v>2</v>
      </c>
      <c r="L4" s="10">
        <f>VALUE(MID(_xlfn.BASE($C4,2,16),COLUMN(E4),1))</f>
        <v>0</v>
      </c>
      <c r="M4" s="10">
        <f t="shared" ref="M4:N4" si="4">VALUE(MID(_xlfn.BASE($C4,2,16),COLUMN(F4),1))</f>
        <v>1</v>
      </c>
      <c r="N4" s="10">
        <f t="shared" si="4"/>
        <v>0</v>
      </c>
      <c r="O4" s="10">
        <f>VALUE(MID(_xlfn.BASE($C4,2,16),COLUMN(H4),1))</f>
        <v>0</v>
      </c>
      <c r="P4" s="10" t="s">
        <v>2</v>
      </c>
      <c r="Q4" s="10">
        <f>VALUE(MID(_xlfn.BASE($C4,2,16),COLUMN(I4),1))</f>
        <v>0</v>
      </c>
      <c r="R4" s="10">
        <f t="shared" ref="R4:T4" si="5">VALUE(MID(_xlfn.BASE($C4,2,16),COLUMN(J4),1))</f>
        <v>1</v>
      </c>
      <c r="S4" s="10">
        <f t="shared" si="5"/>
        <v>1</v>
      </c>
      <c r="T4" s="10">
        <f t="shared" si="5"/>
        <v>1</v>
      </c>
      <c r="U4" s="10" t="s">
        <v>2</v>
      </c>
      <c r="V4" s="10">
        <f>VALUE(MID(_xlfn.BASE($C4,2,16),COLUMN(M4),1))</f>
        <v>0</v>
      </c>
      <c r="W4" s="10">
        <f t="shared" ref="W4:Y4" si="6">VALUE(MID(_xlfn.BASE($C4,2,16),COLUMN(N4),1))</f>
        <v>0</v>
      </c>
      <c r="X4" s="10">
        <f t="shared" si="6"/>
        <v>0</v>
      </c>
      <c r="Y4" s="10">
        <f t="shared" si="6"/>
        <v>0</v>
      </c>
      <c r="AA4" s="9" t="s">
        <v>49</v>
      </c>
      <c r="AB4" s="9" t="s">
        <v>49</v>
      </c>
      <c r="AC4" s="9" t="s">
        <v>49</v>
      </c>
      <c r="AD4" s="9" t="s">
        <v>49</v>
      </c>
      <c r="AE4" s="9" t="s">
        <v>49</v>
      </c>
      <c r="AF4" s="9" t="s">
        <v>49</v>
      </c>
      <c r="AG4" s="9" t="s">
        <v>49</v>
      </c>
      <c r="AH4" s="9" t="s">
        <v>49</v>
      </c>
      <c r="AI4" s="9" t="s">
        <v>49</v>
      </c>
      <c r="AJ4" s="9" t="s">
        <v>49</v>
      </c>
      <c r="AK4" s="9" t="s">
        <v>49</v>
      </c>
      <c r="AL4" s="9" t="s">
        <v>49</v>
      </c>
      <c r="AM4" s="9" t="s">
        <v>49</v>
      </c>
      <c r="AN4" s="9" t="s">
        <v>49</v>
      </c>
      <c r="AO4" s="9" t="s">
        <v>49</v>
      </c>
      <c r="AP4" s="9" t="s">
        <v>49</v>
      </c>
      <c r="AQ4" s="9" t="s">
        <v>49</v>
      </c>
      <c r="AR4" s="9" t="s">
        <v>49</v>
      </c>
      <c r="AS4" s="9" t="s">
        <v>49</v>
      </c>
      <c r="AT4" s="9" t="s">
        <v>49</v>
      </c>
      <c r="AU4" s="9" t="s">
        <v>50</v>
      </c>
      <c r="AY4" t="s">
        <v>55</v>
      </c>
      <c r="BA4" s="9" t="s">
        <v>56</v>
      </c>
      <c r="BB4" s="9" t="s">
        <v>56</v>
      </c>
      <c r="BC4" s="9" t="s">
        <v>57</v>
      </c>
      <c r="BE4" s="16"/>
    </row>
    <row r="5" spans="1:57" ht="15.6" x14ac:dyDescent="0.3">
      <c r="A5" s="2" t="s">
        <v>6</v>
      </c>
      <c r="B5" s="2" t="s">
        <v>7</v>
      </c>
      <c r="C5">
        <f>C2</f>
        <v>18094</v>
      </c>
      <c r="E5" s="2" t="s">
        <v>8</v>
      </c>
      <c r="G5" s="10">
        <f t="shared" ref="G5:G9" si="7">VALUE(MID(_xlfn.BASE($C5,2,16),COLUMN(A5),1))</f>
        <v>0</v>
      </c>
      <c r="H5" s="10">
        <f t="shared" si="3"/>
        <v>1</v>
      </c>
      <c r="I5" s="10">
        <f t="shared" si="3"/>
        <v>0</v>
      </c>
      <c r="J5" s="10">
        <f t="shared" si="3"/>
        <v>0</v>
      </c>
      <c r="K5" s="10" t="s">
        <v>2</v>
      </c>
      <c r="L5" s="10">
        <f t="shared" ref="L5:L9" si="8">VALUE(MID(_xlfn.BASE($C5,2,16),COLUMN(E5),1))</f>
        <v>0</v>
      </c>
      <c r="M5" s="10">
        <f t="shared" ref="M5:M9" si="9">VALUE(MID(_xlfn.BASE($C5,2,16),COLUMN(F5),1))</f>
        <v>1</v>
      </c>
      <c r="N5" s="10">
        <f t="shared" ref="N5:N9" si="10">VALUE(MID(_xlfn.BASE($C5,2,16),COLUMN(G5),1))</f>
        <v>1</v>
      </c>
      <c r="O5" s="10">
        <f t="shared" ref="O5:O9" si="11">VALUE(MID(_xlfn.BASE($C5,2,16),COLUMN(H5),1))</f>
        <v>0</v>
      </c>
      <c r="P5" s="10" t="s">
        <v>2</v>
      </c>
      <c r="Q5" s="10">
        <f t="shared" ref="Q5:Q9" si="12">VALUE(MID(_xlfn.BASE($C5,2,16),COLUMN(I5),1))</f>
        <v>1</v>
      </c>
      <c r="R5" s="10">
        <f t="shared" ref="R5:R9" si="13">VALUE(MID(_xlfn.BASE($C5,2,16),COLUMN(J5),1))</f>
        <v>0</v>
      </c>
      <c r="S5" s="10">
        <f t="shared" ref="S5:S9" si="14">VALUE(MID(_xlfn.BASE($C5,2,16),COLUMN(K5),1))</f>
        <v>1</v>
      </c>
      <c r="T5" s="10">
        <f t="shared" ref="T5:T9" si="15">VALUE(MID(_xlfn.BASE($C5,2,16),COLUMN(L5),1))</f>
        <v>0</v>
      </c>
      <c r="U5" s="10" t="s">
        <v>2</v>
      </c>
      <c r="V5" s="10">
        <f t="shared" ref="V5:V9" si="16">VALUE(MID(_xlfn.BASE($C5,2,16),COLUMN(M5),1))</f>
        <v>1</v>
      </c>
      <c r="W5" s="10">
        <f t="shared" ref="W5:W9" si="17">VALUE(MID(_xlfn.BASE($C5,2,16),COLUMN(N5),1))</f>
        <v>1</v>
      </c>
      <c r="X5" s="10">
        <f t="shared" ref="X5:X9" si="18">VALUE(MID(_xlfn.BASE($C5,2,16),COLUMN(O5),1))</f>
        <v>1</v>
      </c>
      <c r="Y5" s="10">
        <f t="shared" ref="Y5:Y9" si="19">VALUE(MID(_xlfn.BASE($C5,2,16),COLUMN(P5),1))</f>
        <v>0</v>
      </c>
      <c r="AC5" s="8">
        <f t="shared" ref="AC5:AS5" si="20">MOD(AD1+AC2+AC3,2)</f>
        <v>0</v>
      </c>
      <c r="AD5" s="8">
        <f t="shared" si="20"/>
        <v>1</v>
      </c>
      <c r="AE5" s="8">
        <f t="shared" si="20"/>
        <v>0</v>
      </c>
      <c r="AF5" s="8">
        <f t="shared" si="20"/>
        <v>1</v>
      </c>
      <c r="AG5" s="8" t="s">
        <v>2</v>
      </c>
      <c r="AH5" s="8">
        <f t="shared" si="20"/>
        <v>1</v>
      </c>
      <c r="AI5" s="8">
        <f t="shared" si="20"/>
        <v>0</v>
      </c>
      <c r="AJ5" s="8">
        <f t="shared" si="20"/>
        <v>1</v>
      </c>
      <c r="AK5" s="8">
        <f t="shared" si="20"/>
        <v>1</v>
      </c>
      <c r="AL5" s="8" t="s">
        <v>2</v>
      </c>
      <c r="AM5" s="8">
        <f t="shared" si="20"/>
        <v>0</v>
      </c>
      <c r="AN5" s="8">
        <f t="shared" si="20"/>
        <v>0</v>
      </c>
      <c r="AO5" s="8">
        <f t="shared" si="20"/>
        <v>0</v>
      </c>
      <c r="AP5" s="8">
        <f t="shared" si="20"/>
        <v>1</v>
      </c>
      <c r="AQ5" s="8" t="s">
        <v>2</v>
      </c>
      <c r="AR5" s="8">
        <f t="shared" si="20"/>
        <v>1</v>
      </c>
      <c r="AS5" s="8">
        <f t="shared" si="20"/>
        <v>1</v>
      </c>
      <c r="AT5" s="8">
        <f>MOD(AU1+AT2+AT3,2)</f>
        <v>1</v>
      </c>
      <c r="AU5" s="8">
        <f>MOD(AU2+AU3,2)</f>
        <v>0</v>
      </c>
      <c r="AV5" s="12" t="s">
        <v>58</v>
      </c>
      <c r="AW5">
        <f>_xlfn.DECIMAL(_xlfn.CONCAT(AD5,AE5,AF5,AH5,AI5,AJ5,AK5,AM5,AN5,AO5,AP5,AR5,AS5,AT5,AU5),2)+2^15*IF(AC5=1,-1,0)</f>
        <v>23326</v>
      </c>
      <c r="AX5" s="13" t="s">
        <v>59</v>
      </c>
      <c r="BC5">
        <f>BC2+BC3</f>
        <v>23326</v>
      </c>
      <c r="BD5" s="13" t="s">
        <v>59</v>
      </c>
      <c r="BE5" s="16"/>
    </row>
    <row r="6" spans="1:57" x14ac:dyDescent="0.3">
      <c r="A6" s="2" t="s">
        <v>9</v>
      </c>
      <c r="B6" s="2" t="s">
        <v>10</v>
      </c>
      <c r="C6">
        <f>C1+C2</f>
        <v>23326</v>
      </c>
      <c r="E6" s="2" t="s">
        <v>11</v>
      </c>
      <c r="G6" s="10">
        <f t="shared" si="7"/>
        <v>0</v>
      </c>
      <c r="H6" s="10">
        <f t="shared" si="3"/>
        <v>1</v>
      </c>
      <c r="I6" s="10">
        <f t="shared" si="3"/>
        <v>0</v>
      </c>
      <c r="J6" s="10">
        <f t="shared" si="3"/>
        <v>1</v>
      </c>
      <c r="K6" s="10" t="s">
        <v>2</v>
      </c>
      <c r="L6" s="10">
        <f t="shared" si="8"/>
        <v>1</v>
      </c>
      <c r="M6" s="10">
        <f t="shared" si="9"/>
        <v>0</v>
      </c>
      <c r="N6" s="10">
        <f t="shared" si="10"/>
        <v>1</v>
      </c>
      <c r="O6" s="10">
        <f t="shared" si="11"/>
        <v>1</v>
      </c>
      <c r="P6" s="10" t="s">
        <v>2</v>
      </c>
      <c r="Q6" s="10">
        <f t="shared" si="12"/>
        <v>0</v>
      </c>
      <c r="R6" s="10">
        <f t="shared" si="13"/>
        <v>0</v>
      </c>
      <c r="S6" s="10">
        <f t="shared" si="14"/>
        <v>0</v>
      </c>
      <c r="T6" s="10">
        <f t="shared" si="15"/>
        <v>1</v>
      </c>
      <c r="U6" s="10" t="s">
        <v>2</v>
      </c>
      <c r="V6" s="10">
        <f t="shared" si="16"/>
        <v>1</v>
      </c>
      <c r="W6" s="10">
        <f t="shared" si="17"/>
        <v>1</v>
      </c>
      <c r="X6" s="10">
        <f t="shared" si="18"/>
        <v>1</v>
      </c>
      <c r="Y6" s="10">
        <f t="shared" si="19"/>
        <v>0</v>
      </c>
    </row>
    <row r="7" spans="1:57" x14ac:dyDescent="0.3">
      <c r="A7" s="2" t="s">
        <v>12</v>
      </c>
      <c r="B7" s="2" t="s">
        <v>13</v>
      </c>
      <c r="C7">
        <f>C1+C2+C2</f>
        <v>41420</v>
      </c>
      <c r="E7" s="2" t="s">
        <v>14</v>
      </c>
      <c r="G7" s="10">
        <f t="shared" si="7"/>
        <v>1</v>
      </c>
      <c r="H7" s="10">
        <f t="shared" si="3"/>
        <v>0</v>
      </c>
      <c r="I7" s="10">
        <f t="shared" si="3"/>
        <v>1</v>
      </c>
      <c r="J7" s="10">
        <f t="shared" si="3"/>
        <v>0</v>
      </c>
      <c r="K7" s="10" t="s">
        <v>2</v>
      </c>
      <c r="L7" s="10">
        <f t="shared" si="8"/>
        <v>0</v>
      </c>
      <c r="M7" s="10">
        <f t="shared" si="9"/>
        <v>0</v>
      </c>
      <c r="N7" s="10">
        <f t="shared" si="10"/>
        <v>0</v>
      </c>
      <c r="O7" s="10">
        <f t="shared" si="11"/>
        <v>1</v>
      </c>
      <c r="P7" s="10" t="s">
        <v>2</v>
      </c>
      <c r="Q7" s="10">
        <f t="shared" si="12"/>
        <v>1</v>
      </c>
      <c r="R7" s="10">
        <f t="shared" si="13"/>
        <v>1</v>
      </c>
      <c r="S7" s="10">
        <f t="shared" si="14"/>
        <v>0</v>
      </c>
      <c r="T7" s="10">
        <f t="shared" si="15"/>
        <v>0</v>
      </c>
      <c r="U7" s="10" t="s">
        <v>2</v>
      </c>
      <c r="V7" s="10">
        <f t="shared" si="16"/>
        <v>1</v>
      </c>
      <c r="W7" s="10">
        <f t="shared" si="17"/>
        <v>1</v>
      </c>
      <c r="X7" s="10">
        <f t="shared" si="18"/>
        <v>0</v>
      </c>
      <c r="Y7" s="10">
        <f t="shared" si="19"/>
        <v>0</v>
      </c>
      <c r="AC7" s="17" t="s">
        <v>60</v>
      </c>
      <c r="AD7" s="17"/>
      <c r="AE7">
        <f>AC1</f>
        <v>0</v>
      </c>
      <c r="AG7" s="17" t="s">
        <v>61</v>
      </c>
      <c r="AH7" s="17"/>
      <c r="AI7" s="8">
        <f>IF(MOD(SUM(AM5:AP5,AR5:AU5),2)=0,1,0)</f>
        <v>1</v>
      </c>
      <c r="AK7" s="17" t="s">
        <v>62</v>
      </c>
      <c r="AL7" s="17"/>
      <c r="AM7">
        <f>AR1</f>
        <v>0</v>
      </c>
      <c r="AO7" s="17" t="s">
        <v>63</v>
      </c>
      <c r="AP7" s="17"/>
      <c r="AQ7">
        <f>IF(SUM(AC5:AU5)=0,1,0)</f>
        <v>0</v>
      </c>
      <c r="AS7" s="17" t="s">
        <v>64</v>
      </c>
      <c r="AT7" s="17"/>
      <c r="AU7" s="8">
        <f>AC5</f>
        <v>0</v>
      </c>
      <c r="AW7" t="s">
        <v>65</v>
      </c>
      <c r="AX7">
        <f>IF(OR(AND(AC2+AC3=0,AC5=1),AND(AC2+AC3=2,AC5=0)),1,0)</f>
        <v>0</v>
      </c>
    </row>
    <row r="8" spans="1:57" x14ac:dyDescent="0.3">
      <c r="A8" s="2" t="s">
        <v>15</v>
      </c>
      <c r="B8" s="2" t="s">
        <v>16</v>
      </c>
      <c r="C8">
        <f>C2-C1</f>
        <v>12862</v>
      </c>
      <c r="E8" s="2" t="s">
        <v>17</v>
      </c>
      <c r="G8" s="10">
        <f t="shared" si="7"/>
        <v>0</v>
      </c>
      <c r="H8" s="10">
        <f t="shared" si="3"/>
        <v>0</v>
      </c>
      <c r="I8" s="10">
        <f t="shared" si="3"/>
        <v>1</v>
      </c>
      <c r="J8" s="10">
        <f t="shared" si="3"/>
        <v>1</v>
      </c>
      <c r="K8" s="10" t="s">
        <v>2</v>
      </c>
      <c r="L8" s="10">
        <f t="shared" si="8"/>
        <v>0</v>
      </c>
      <c r="M8" s="10">
        <f t="shared" si="9"/>
        <v>0</v>
      </c>
      <c r="N8" s="10">
        <f t="shared" si="10"/>
        <v>1</v>
      </c>
      <c r="O8" s="10">
        <f t="shared" si="11"/>
        <v>0</v>
      </c>
      <c r="P8" s="10" t="s">
        <v>2</v>
      </c>
      <c r="Q8" s="10">
        <f t="shared" si="12"/>
        <v>0</v>
      </c>
      <c r="R8" s="10">
        <f t="shared" si="13"/>
        <v>0</v>
      </c>
      <c r="S8" s="10">
        <f t="shared" si="14"/>
        <v>1</v>
      </c>
      <c r="T8" s="10">
        <f t="shared" si="15"/>
        <v>1</v>
      </c>
      <c r="U8" s="10" t="s">
        <v>2</v>
      </c>
      <c r="V8" s="10">
        <f t="shared" si="16"/>
        <v>1</v>
      </c>
      <c r="W8" s="10">
        <f t="shared" si="17"/>
        <v>1</v>
      </c>
      <c r="X8" s="10">
        <f t="shared" si="18"/>
        <v>1</v>
      </c>
      <c r="Y8" s="10">
        <f t="shared" si="19"/>
        <v>0</v>
      </c>
    </row>
    <row r="9" spans="1:57" x14ac:dyDescent="0.3">
      <c r="A9" s="2" t="s">
        <v>18</v>
      </c>
      <c r="B9" s="2" t="s">
        <v>19</v>
      </c>
      <c r="C9">
        <f>65536 - C7</f>
        <v>24116</v>
      </c>
      <c r="E9" s="2" t="s">
        <v>20</v>
      </c>
      <c r="G9" s="10">
        <f t="shared" si="7"/>
        <v>0</v>
      </c>
      <c r="H9" s="10">
        <f t="shared" si="3"/>
        <v>1</v>
      </c>
      <c r="I9" s="10">
        <f t="shared" si="3"/>
        <v>0</v>
      </c>
      <c r="J9" s="10">
        <f t="shared" si="3"/>
        <v>1</v>
      </c>
      <c r="K9" s="10" t="s">
        <v>2</v>
      </c>
      <c r="L9" s="10">
        <f t="shared" si="8"/>
        <v>1</v>
      </c>
      <c r="M9" s="10">
        <f t="shared" si="9"/>
        <v>1</v>
      </c>
      <c r="N9" s="10">
        <f t="shared" si="10"/>
        <v>1</v>
      </c>
      <c r="O9" s="10">
        <f t="shared" si="11"/>
        <v>0</v>
      </c>
      <c r="P9" s="10" t="s">
        <v>2</v>
      </c>
      <c r="Q9" s="10">
        <f t="shared" si="12"/>
        <v>0</v>
      </c>
      <c r="R9" s="10">
        <f t="shared" si="13"/>
        <v>0</v>
      </c>
      <c r="S9" s="10">
        <f t="shared" si="14"/>
        <v>1</v>
      </c>
      <c r="T9" s="10">
        <f t="shared" si="15"/>
        <v>1</v>
      </c>
      <c r="U9" s="10" t="s">
        <v>2</v>
      </c>
      <c r="V9" s="10">
        <f t="shared" si="16"/>
        <v>0</v>
      </c>
      <c r="W9" s="10">
        <f t="shared" si="17"/>
        <v>1</v>
      </c>
      <c r="X9" s="10">
        <f t="shared" si="18"/>
        <v>0</v>
      </c>
      <c r="Y9" s="10">
        <f t="shared" si="19"/>
        <v>0</v>
      </c>
      <c r="Z9" s="4" t="s">
        <v>45</v>
      </c>
      <c r="AC9" s="5">
        <f t="shared" ref="AC9:AF9" si="21">TRUNC((AC10+AC11+AD9)/2)</f>
        <v>0</v>
      </c>
      <c r="AD9" s="5">
        <f t="shared" si="21"/>
        <v>1</v>
      </c>
      <c r="AE9" s="5">
        <f t="shared" si="21"/>
        <v>0</v>
      </c>
      <c r="AF9" s="5">
        <f t="shared" si="21"/>
        <v>1</v>
      </c>
      <c r="AG9" s="5">
        <f>AH9</f>
        <v>1</v>
      </c>
      <c r="AH9" s="5">
        <f t="shared" ref="AH9:AK9" si="22">TRUNC((AH10+AH11+AI9)/2)</f>
        <v>1</v>
      </c>
      <c r="AI9" s="5">
        <f t="shared" si="22"/>
        <v>1</v>
      </c>
      <c r="AJ9" s="5">
        <f t="shared" si="22"/>
        <v>1</v>
      </c>
      <c r="AK9" s="5">
        <f t="shared" si="22"/>
        <v>0</v>
      </c>
      <c r="AL9" s="5">
        <f>AM9</f>
        <v>0</v>
      </c>
      <c r="AM9" s="5">
        <f t="shared" ref="AM9:AP9" si="23">TRUNC((AM10+AM11+AN9)/2)</f>
        <v>0</v>
      </c>
      <c r="AN9" s="5">
        <f t="shared" si="23"/>
        <v>0</v>
      </c>
      <c r="AO9" s="5">
        <f t="shared" si="23"/>
        <v>1</v>
      </c>
      <c r="AP9" s="5">
        <f t="shared" si="23"/>
        <v>1</v>
      </c>
      <c r="AQ9" s="5">
        <f>AR9</f>
        <v>1</v>
      </c>
      <c r="AR9" s="5">
        <f t="shared" ref="AR9:AS9" si="24">TRUNC((AR10+AR11+AS9)/2)</f>
        <v>1</v>
      </c>
      <c r="AS9" s="5">
        <f t="shared" si="24"/>
        <v>1</v>
      </c>
      <c r="AT9" s="5">
        <f>TRUNC((AT10+AT11+AU9)/2)</f>
        <v>1</v>
      </c>
      <c r="AU9" s="5">
        <f>TRUNC((AU10+AU11)/2)</f>
        <v>0</v>
      </c>
      <c r="BE9" s="15" t="s">
        <v>66</v>
      </c>
    </row>
    <row r="10" spans="1:57" ht="15.6" x14ac:dyDescent="0.35">
      <c r="A10" s="2" t="s">
        <v>21</v>
      </c>
      <c r="B10" s="3" t="s">
        <v>22</v>
      </c>
      <c r="C10">
        <f>-C4</f>
        <v>-5232</v>
      </c>
      <c r="E10" s="2" t="s">
        <v>23</v>
      </c>
      <c r="F10" s="3" t="s">
        <v>24</v>
      </c>
      <c r="G10" s="10">
        <f>VALUE(MID(_xlfn.BASE($C10 + POWER(2,16),2,16),COLUMN(A10),1))</f>
        <v>1</v>
      </c>
      <c r="H10" s="10">
        <f t="shared" ref="H10:J10" si="25">VALUE(MID(_xlfn.BASE($C10 + POWER(2,16),2,16),COLUMN(B10),1))</f>
        <v>1</v>
      </c>
      <c r="I10" s="10">
        <f t="shared" si="25"/>
        <v>1</v>
      </c>
      <c r="J10" s="10">
        <f t="shared" si="25"/>
        <v>0</v>
      </c>
      <c r="K10" s="10" t="s">
        <v>2</v>
      </c>
      <c r="L10" s="10">
        <f>VALUE(MID(_xlfn.BASE($C10 + POWER(2,16),2,16),COLUMN(E10),1))</f>
        <v>1</v>
      </c>
      <c r="M10" s="10">
        <f t="shared" ref="M10:O10" si="26">VALUE(MID(_xlfn.BASE($C10 + POWER(2,16),2,16),COLUMN(F10),1))</f>
        <v>0</v>
      </c>
      <c r="N10" s="10">
        <f t="shared" si="26"/>
        <v>1</v>
      </c>
      <c r="O10" s="10">
        <f t="shared" si="26"/>
        <v>1</v>
      </c>
      <c r="P10" s="10" t="s">
        <v>2</v>
      </c>
      <c r="Q10" s="10">
        <f>VALUE(MID(_xlfn.BASE($C10 + POWER(2,16),2,16),COLUMN(I10),1))</f>
        <v>1</v>
      </c>
      <c r="R10" s="10">
        <f t="shared" ref="R10:T10" si="27">VALUE(MID(_xlfn.BASE($C10 + POWER(2,16),2,16),COLUMN(J10),1))</f>
        <v>0</v>
      </c>
      <c r="S10" s="10">
        <f t="shared" si="27"/>
        <v>0</v>
      </c>
      <c r="T10" s="10">
        <f t="shared" si="27"/>
        <v>1</v>
      </c>
      <c r="U10" s="10" t="s">
        <v>2</v>
      </c>
      <c r="V10" s="10">
        <f>VALUE(MID(_xlfn.BASE($C10 + POWER(2,16),2,16),COLUMN(M10),1))</f>
        <v>0</v>
      </c>
      <c r="W10" s="10">
        <f t="shared" ref="W10:Y10" si="28">VALUE(MID(_xlfn.BASE($C10 + POWER(2,16),2,16),COLUMN(N10),1))</f>
        <v>0</v>
      </c>
      <c r="X10" s="10">
        <f t="shared" si="28"/>
        <v>0</v>
      </c>
      <c r="Y10" s="10">
        <f t="shared" si="28"/>
        <v>0</v>
      </c>
      <c r="Z10" s="14" t="s">
        <v>46</v>
      </c>
      <c r="AA10" s="6" t="s">
        <v>48</v>
      </c>
      <c r="AB10" s="7"/>
      <c r="AC10" s="8">
        <f>G5</f>
        <v>0</v>
      </c>
      <c r="AD10" s="8">
        <f t="shared" ref="AD10:AU11" si="29">H5</f>
        <v>1</v>
      </c>
      <c r="AE10" s="8">
        <f t="shared" si="29"/>
        <v>0</v>
      </c>
      <c r="AF10" s="8">
        <f t="shared" si="29"/>
        <v>0</v>
      </c>
      <c r="AG10" s="8" t="str">
        <f t="shared" si="29"/>
        <v>.</v>
      </c>
      <c r="AH10" s="8">
        <f t="shared" si="29"/>
        <v>0</v>
      </c>
      <c r="AI10" s="8">
        <f t="shared" si="29"/>
        <v>1</v>
      </c>
      <c r="AJ10" s="8">
        <f t="shared" si="29"/>
        <v>1</v>
      </c>
      <c r="AK10" s="8">
        <f t="shared" si="29"/>
        <v>0</v>
      </c>
      <c r="AL10" s="8" t="str">
        <f t="shared" si="29"/>
        <v>.</v>
      </c>
      <c r="AM10" s="8">
        <f t="shared" si="29"/>
        <v>1</v>
      </c>
      <c r="AN10" s="8">
        <f t="shared" si="29"/>
        <v>0</v>
      </c>
      <c r="AO10" s="8">
        <f t="shared" si="29"/>
        <v>1</v>
      </c>
      <c r="AP10" s="8">
        <f t="shared" si="29"/>
        <v>0</v>
      </c>
      <c r="AQ10" s="8" t="str">
        <f t="shared" si="29"/>
        <v>.</v>
      </c>
      <c r="AR10" s="8">
        <f t="shared" si="29"/>
        <v>1</v>
      </c>
      <c r="AS10" s="8">
        <f t="shared" si="29"/>
        <v>1</v>
      </c>
      <c r="AT10" s="8">
        <f t="shared" si="29"/>
        <v>1</v>
      </c>
      <c r="AU10" s="8">
        <f t="shared" si="29"/>
        <v>0</v>
      </c>
      <c r="AZ10" s="14" t="s">
        <v>46</v>
      </c>
      <c r="BA10" s="6" t="s">
        <v>54</v>
      </c>
      <c r="BC10">
        <f>C5</f>
        <v>18094</v>
      </c>
      <c r="BE10" s="15"/>
    </row>
    <row r="11" spans="1:57" ht="15.6" x14ac:dyDescent="0.35">
      <c r="A11" s="2" t="s">
        <v>25</v>
      </c>
      <c r="B11" s="3" t="s">
        <v>26</v>
      </c>
      <c r="C11">
        <f>-C5</f>
        <v>-18094</v>
      </c>
      <c r="E11" s="2" t="s">
        <v>27</v>
      </c>
      <c r="F11" s="3" t="s">
        <v>28</v>
      </c>
      <c r="G11" s="10">
        <f t="shared" ref="G11:G15" si="30">VALUE(MID(_xlfn.BASE($C11 + POWER(2,16),2,16),COLUMN(A11),1))</f>
        <v>1</v>
      </c>
      <c r="H11" s="10">
        <f t="shared" ref="H11:H15" si="31">VALUE(MID(_xlfn.BASE($C11 + POWER(2,16),2,16),COLUMN(B11),1))</f>
        <v>0</v>
      </c>
      <c r="I11" s="10">
        <f t="shared" ref="I11:I15" si="32">VALUE(MID(_xlfn.BASE($C11 + POWER(2,16),2,16),COLUMN(C11),1))</f>
        <v>1</v>
      </c>
      <c r="J11" s="10">
        <f t="shared" ref="J11:J15" si="33">VALUE(MID(_xlfn.BASE($C11 + POWER(2,16),2,16),COLUMN(D11),1))</f>
        <v>1</v>
      </c>
      <c r="K11" s="10" t="s">
        <v>2</v>
      </c>
      <c r="L11" s="10">
        <f t="shared" ref="L11:L15" si="34">VALUE(MID(_xlfn.BASE($C11 + POWER(2,16),2,16),COLUMN(E11),1))</f>
        <v>1</v>
      </c>
      <c r="M11" s="10">
        <f t="shared" ref="M11:M15" si="35">VALUE(MID(_xlfn.BASE($C11 + POWER(2,16),2,16),COLUMN(F11),1))</f>
        <v>0</v>
      </c>
      <c r="N11" s="10">
        <f t="shared" ref="N11:N15" si="36">VALUE(MID(_xlfn.BASE($C11 + POWER(2,16),2,16),COLUMN(G11),1))</f>
        <v>0</v>
      </c>
      <c r="O11" s="10">
        <f t="shared" ref="O11:O15" si="37">VALUE(MID(_xlfn.BASE($C11 + POWER(2,16),2,16),COLUMN(H11),1))</f>
        <v>1</v>
      </c>
      <c r="P11" s="10" t="s">
        <v>2</v>
      </c>
      <c r="Q11" s="10">
        <f t="shared" ref="Q11:Q15" si="38">VALUE(MID(_xlfn.BASE($C11 + POWER(2,16),2,16),COLUMN(I11),1))</f>
        <v>0</v>
      </c>
      <c r="R11" s="10">
        <f t="shared" ref="R11:R15" si="39">VALUE(MID(_xlfn.BASE($C11 + POWER(2,16),2,16),COLUMN(J11),1))</f>
        <v>1</v>
      </c>
      <c r="S11" s="10">
        <f t="shared" ref="S11:S15" si="40">VALUE(MID(_xlfn.BASE($C11 + POWER(2,16),2,16),COLUMN(K11),1))</f>
        <v>0</v>
      </c>
      <c r="T11" s="10">
        <f t="shared" ref="T11:T15" si="41">VALUE(MID(_xlfn.BASE($C11 + POWER(2,16),2,16),COLUMN(L11),1))</f>
        <v>1</v>
      </c>
      <c r="U11" s="10" t="s">
        <v>2</v>
      </c>
      <c r="V11" s="10">
        <f t="shared" ref="V11:V15" si="42">VALUE(MID(_xlfn.BASE($C11 + POWER(2,16),2,16),COLUMN(M11),1))</f>
        <v>0</v>
      </c>
      <c r="W11" s="10">
        <f t="shared" ref="W11:W15" si="43">VALUE(MID(_xlfn.BASE($C11 + POWER(2,16),2,16),COLUMN(N11),1))</f>
        <v>0</v>
      </c>
      <c r="X11" s="10">
        <f t="shared" ref="X11:X15" si="44">VALUE(MID(_xlfn.BASE($C11 + POWER(2,16),2,16),COLUMN(O11),1))</f>
        <v>1</v>
      </c>
      <c r="Y11" s="10">
        <f t="shared" ref="Y11:Y15" si="45">VALUE(MID(_xlfn.BASE($C11 + POWER(2,16),2,16),COLUMN(P11),1))</f>
        <v>0</v>
      </c>
      <c r="Z11" s="14"/>
      <c r="AA11" s="6" t="s">
        <v>67</v>
      </c>
      <c r="AB11" s="7"/>
      <c r="AC11" s="8">
        <f>G6</f>
        <v>0</v>
      </c>
      <c r="AD11" s="8">
        <f t="shared" si="29"/>
        <v>1</v>
      </c>
      <c r="AE11" s="8">
        <f t="shared" si="29"/>
        <v>0</v>
      </c>
      <c r="AF11" s="8">
        <f t="shared" si="29"/>
        <v>1</v>
      </c>
      <c r="AG11" s="8" t="str">
        <f t="shared" si="29"/>
        <v>.</v>
      </c>
      <c r="AH11" s="8">
        <f t="shared" si="29"/>
        <v>1</v>
      </c>
      <c r="AI11" s="8">
        <f t="shared" si="29"/>
        <v>0</v>
      </c>
      <c r="AJ11" s="8">
        <f t="shared" si="29"/>
        <v>1</v>
      </c>
      <c r="AK11" s="8">
        <f t="shared" si="29"/>
        <v>1</v>
      </c>
      <c r="AL11" s="8" t="str">
        <f t="shared" si="29"/>
        <v>.</v>
      </c>
      <c r="AM11" s="8">
        <f t="shared" si="29"/>
        <v>0</v>
      </c>
      <c r="AN11" s="8">
        <f t="shared" si="29"/>
        <v>0</v>
      </c>
      <c r="AO11" s="8">
        <f t="shared" si="29"/>
        <v>0</v>
      </c>
      <c r="AP11" s="8">
        <f t="shared" si="29"/>
        <v>1</v>
      </c>
      <c r="AQ11" s="8" t="str">
        <f t="shared" si="29"/>
        <v>.</v>
      </c>
      <c r="AR11" s="8">
        <f t="shared" si="29"/>
        <v>1</v>
      </c>
      <c r="AS11" s="8">
        <f t="shared" si="29"/>
        <v>1</v>
      </c>
      <c r="AT11" s="8">
        <f t="shared" si="29"/>
        <v>1</v>
      </c>
      <c r="AU11" s="8">
        <f t="shared" si="29"/>
        <v>0</v>
      </c>
      <c r="AV11" s="9"/>
      <c r="AZ11" s="14"/>
      <c r="BA11" s="6" t="s">
        <v>68</v>
      </c>
      <c r="BC11">
        <f>C6</f>
        <v>23326</v>
      </c>
      <c r="BE11" s="15"/>
    </row>
    <row r="12" spans="1:57" x14ac:dyDescent="0.3">
      <c r="A12" s="2" t="s">
        <v>29</v>
      </c>
      <c r="B12" s="3" t="s">
        <v>9</v>
      </c>
      <c r="C12">
        <f t="shared" ref="C12:C15" si="46">-C6</f>
        <v>-23326</v>
      </c>
      <c r="E12" s="2" t="s">
        <v>30</v>
      </c>
      <c r="F12" s="3" t="s">
        <v>31</v>
      </c>
      <c r="G12" s="10">
        <f t="shared" si="30"/>
        <v>1</v>
      </c>
      <c r="H12" s="10">
        <f t="shared" si="31"/>
        <v>0</v>
      </c>
      <c r="I12" s="10">
        <f t="shared" si="32"/>
        <v>1</v>
      </c>
      <c r="J12" s="10">
        <f t="shared" si="33"/>
        <v>0</v>
      </c>
      <c r="K12" s="10" t="s">
        <v>2</v>
      </c>
      <c r="L12" s="10">
        <f t="shared" si="34"/>
        <v>0</v>
      </c>
      <c r="M12" s="10">
        <f t="shared" si="35"/>
        <v>1</v>
      </c>
      <c r="N12" s="10">
        <f t="shared" si="36"/>
        <v>0</v>
      </c>
      <c r="O12" s="10">
        <f t="shared" si="37"/>
        <v>0</v>
      </c>
      <c r="P12" s="10" t="s">
        <v>2</v>
      </c>
      <c r="Q12" s="10">
        <f t="shared" si="38"/>
        <v>1</v>
      </c>
      <c r="R12" s="10">
        <f t="shared" si="39"/>
        <v>1</v>
      </c>
      <c r="S12" s="10">
        <f t="shared" si="40"/>
        <v>1</v>
      </c>
      <c r="T12" s="10">
        <f t="shared" si="41"/>
        <v>0</v>
      </c>
      <c r="U12" s="10" t="s">
        <v>2</v>
      </c>
      <c r="V12" s="10">
        <f t="shared" si="42"/>
        <v>0</v>
      </c>
      <c r="W12" s="10">
        <f t="shared" si="43"/>
        <v>0</v>
      </c>
      <c r="X12" s="10">
        <f t="shared" si="44"/>
        <v>1</v>
      </c>
      <c r="Y12" s="10">
        <f t="shared" si="45"/>
        <v>0</v>
      </c>
      <c r="AA12" s="9" t="s">
        <v>49</v>
      </c>
      <c r="AB12" s="9" t="s">
        <v>49</v>
      </c>
      <c r="AC12" s="9" t="s">
        <v>49</v>
      </c>
      <c r="AD12" s="9" t="s">
        <v>49</v>
      </c>
      <c r="AE12" s="9" t="s">
        <v>49</v>
      </c>
      <c r="AF12" s="9" t="s">
        <v>49</v>
      </c>
      <c r="AG12" s="9" t="s">
        <v>49</v>
      </c>
      <c r="AH12" s="9" t="s">
        <v>49</v>
      </c>
      <c r="AI12" s="9" t="s">
        <v>49</v>
      </c>
      <c r="AJ12" s="9" t="s">
        <v>49</v>
      </c>
      <c r="AK12" s="9" t="s">
        <v>49</v>
      </c>
      <c r="AL12" s="9" t="s">
        <v>49</v>
      </c>
      <c r="AM12" s="9" t="s">
        <v>49</v>
      </c>
      <c r="AN12" s="9" t="s">
        <v>49</v>
      </c>
      <c r="AO12" s="9" t="s">
        <v>49</v>
      </c>
      <c r="AP12" s="9" t="s">
        <v>49</v>
      </c>
      <c r="AQ12" s="9" t="s">
        <v>49</v>
      </c>
      <c r="AR12" s="9" t="s">
        <v>49</v>
      </c>
      <c r="AS12" s="9" t="s">
        <v>49</v>
      </c>
      <c r="AT12" s="9" t="s">
        <v>49</v>
      </c>
      <c r="AU12" s="9" t="s">
        <v>50</v>
      </c>
      <c r="AY12" t="s">
        <v>55</v>
      </c>
      <c r="BA12" s="9" t="s">
        <v>56</v>
      </c>
      <c r="BB12" s="9" t="s">
        <v>56</v>
      </c>
      <c r="BC12" s="9" t="s">
        <v>57</v>
      </c>
      <c r="BE12" s="15"/>
    </row>
    <row r="13" spans="1:57" ht="15.6" x14ac:dyDescent="0.3">
      <c r="A13" s="2" t="s">
        <v>32</v>
      </c>
      <c r="B13" s="3" t="s">
        <v>33</v>
      </c>
      <c r="C13">
        <f t="shared" si="46"/>
        <v>-41420</v>
      </c>
      <c r="E13" s="2" t="s">
        <v>34</v>
      </c>
      <c r="F13" s="3" t="s">
        <v>35</v>
      </c>
      <c r="G13" s="10">
        <f t="shared" si="30"/>
        <v>0</v>
      </c>
      <c r="H13" s="10">
        <f t="shared" si="31"/>
        <v>1</v>
      </c>
      <c r="I13" s="10">
        <f t="shared" si="32"/>
        <v>0</v>
      </c>
      <c r="J13" s="10">
        <f t="shared" si="33"/>
        <v>1</v>
      </c>
      <c r="K13" s="10" t="s">
        <v>2</v>
      </c>
      <c r="L13" s="10">
        <f t="shared" si="34"/>
        <v>1</v>
      </c>
      <c r="M13" s="10">
        <f t="shared" si="35"/>
        <v>1</v>
      </c>
      <c r="N13" s="10">
        <f t="shared" si="36"/>
        <v>1</v>
      </c>
      <c r="O13" s="10">
        <f t="shared" si="37"/>
        <v>0</v>
      </c>
      <c r="P13" s="10" t="s">
        <v>2</v>
      </c>
      <c r="Q13" s="10">
        <f t="shared" si="38"/>
        <v>0</v>
      </c>
      <c r="R13" s="10">
        <f t="shared" si="39"/>
        <v>0</v>
      </c>
      <c r="S13" s="10">
        <f t="shared" si="40"/>
        <v>1</v>
      </c>
      <c r="T13" s="10">
        <f t="shared" si="41"/>
        <v>1</v>
      </c>
      <c r="U13" s="10" t="s">
        <v>2</v>
      </c>
      <c r="V13" s="10">
        <f t="shared" si="42"/>
        <v>0</v>
      </c>
      <c r="W13" s="10">
        <f t="shared" si="43"/>
        <v>1</v>
      </c>
      <c r="X13" s="10">
        <f t="shared" si="44"/>
        <v>0</v>
      </c>
      <c r="Y13" s="10">
        <f t="shared" si="45"/>
        <v>0</v>
      </c>
      <c r="AC13" s="8">
        <f t="shared" ref="AC13:AF13" si="47">MOD(AD9+AC10+AC11,2)</f>
        <v>1</v>
      </c>
      <c r="AD13" s="8">
        <f t="shared" si="47"/>
        <v>0</v>
      </c>
      <c r="AE13" s="8">
        <f t="shared" si="47"/>
        <v>1</v>
      </c>
      <c r="AF13" s="8">
        <f t="shared" si="47"/>
        <v>0</v>
      </c>
      <c r="AG13" s="8" t="s">
        <v>2</v>
      </c>
      <c r="AH13" s="8">
        <f t="shared" ref="AH13:AK13" si="48">MOD(AI9+AH10+AH11,2)</f>
        <v>0</v>
      </c>
      <c r="AI13" s="8">
        <f t="shared" si="48"/>
        <v>0</v>
      </c>
      <c r="AJ13" s="8">
        <f t="shared" si="48"/>
        <v>0</v>
      </c>
      <c r="AK13" s="8">
        <f t="shared" si="48"/>
        <v>1</v>
      </c>
      <c r="AL13" s="8" t="s">
        <v>2</v>
      </c>
      <c r="AM13" s="8">
        <f t="shared" ref="AM13:AP13" si="49">MOD(AN9+AM10+AM11,2)</f>
        <v>1</v>
      </c>
      <c r="AN13" s="8">
        <f t="shared" si="49"/>
        <v>1</v>
      </c>
      <c r="AO13" s="8">
        <f t="shared" si="49"/>
        <v>0</v>
      </c>
      <c r="AP13" s="8">
        <f t="shared" si="49"/>
        <v>0</v>
      </c>
      <c r="AQ13" s="8" t="s">
        <v>2</v>
      </c>
      <c r="AR13" s="8">
        <f t="shared" ref="AR13:AS13" si="50">MOD(AS9+AR10+AR11,2)</f>
        <v>1</v>
      </c>
      <c r="AS13" s="8">
        <f t="shared" si="50"/>
        <v>1</v>
      </c>
      <c r="AT13" s="8">
        <f>MOD(AU9+AT10+AT11,2)</f>
        <v>0</v>
      </c>
      <c r="AU13" s="8">
        <f>MOD(AU10+AU11,2)</f>
        <v>0</v>
      </c>
      <c r="AV13" s="12" t="s">
        <v>58</v>
      </c>
      <c r="AW13">
        <f>_xlfn.DECIMAL(_xlfn.CONCAT(AD13,AE13,AF13,AH13,AI13,AJ13,AK13,AM13,AN13,AO13,AP13,AR13,AS13,AT13,AU13),2)+2^15*IF(AC13=1,-1,0)</f>
        <v>-24116</v>
      </c>
      <c r="AX13" s="13" t="s">
        <v>59</v>
      </c>
      <c r="BC13">
        <f>BC10+BC11</f>
        <v>41420</v>
      </c>
      <c r="BD13" s="13" t="s">
        <v>59</v>
      </c>
      <c r="BE13" s="15"/>
    </row>
    <row r="14" spans="1:57" x14ac:dyDescent="0.3">
      <c r="A14" s="2" t="s">
        <v>36</v>
      </c>
      <c r="B14" s="3" t="s">
        <v>37</v>
      </c>
      <c r="C14">
        <f t="shared" si="46"/>
        <v>-12862</v>
      </c>
      <c r="E14" s="2" t="s">
        <v>38</v>
      </c>
      <c r="F14" s="3" t="s">
        <v>39</v>
      </c>
      <c r="G14" s="10">
        <f t="shared" si="30"/>
        <v>1</v>
      </c>
      <c r="H14" s="10">
        <f t="shared" si="31"/>
        <v>1</v>
      </c>
      <c r="I14" s="10">
        <f t="shared" si="32"/>
        <v>0</v>
      </c>
      <c r="J14" s="10">
        <f t="shared" si="33"/>
        <v>0</v>
      </c>
      <c r="K14" s="10" t="s">
        <v>2</v>
      </c>
      <c r="L14" s="10">
        <f t="shared" si="34"/>
        <v>1</v>
      </c>
      <c r="M14" s="10">
        <f t="shared" si="35"/>
        <v>1</v>
      </c>
      <c r="N14" s="10">
        <f t="shared" si="36"/>
        <v>0</v>
      </c>
      <c r="O14" s="10">
        <f t="shared" si="37"/>
        <v>1</v>
      </c>
      <c r="P14" s="10" t="s">
        <v>2</v>
      </c>
      <c r="Q14" s="10">
        <f t="shared" si="38"/>
        <v>1</v>
      </c>
      <c r="R14" s="10">
        <f t="shared" si="39"/>
        <v>1</v>
      </c>
      <c r="S14" s="10">
        <f t="shared" si="40"/>
        <v>0</v>
      </c>
      <c r="T14" s="10">
        <f t="shared" si="41"/>
        <v>0</v>
      </c>
      <c r="U14" s="10" t="s">
        <v>2</v>
      </c>
      <c r="V14" s="10">
        <f t="shared" si="42"/>
        <v>0</v>
      </c>
      <c r="W14" s="10">
        <f t="shared" si="43"/>
        <v>0</v>
      </c>
      <c r="X14" s="10">
        <f t="shared" si="44"/>
        <v>1</v>
      </c>
      <c r="Y14" s="10">
        <f t="shared" si="45"/>
        <v>0</v>
      </c>
    </row>
    <row r="15" spans="1:57" x14ac:dyDescent="0.3">
      <c r="A15" s="2" t="s">
        <v>40</v>
      </c>
      <c r="B15" s="3" t="s">
        <v>41</v>
      </c>
      <c r="C15">
        <f t="shared" si="46"/>
        <v>-24116</v>
      </c>
      <c r="E15" s="2" t="s">
        <v>42</v>
      </c>
      <c r="F15" s="3" t="s">
        <v>43</v>
      </c>
      <c r="G15" s="10">
        <f t="shared" si="30"/>
        <v>1</v>
      </c>
      <c r="H15" s="10">
        <f t="shared" si="31"/>
        <v>0</v>
      </c>
      <c r="I15" s="10">
        <f t="shared" si="32"/>
        <v>1</v>
      </c>
      <c r="J15" s="10">
        <f t="shared" si="33"/>
        <v>0</v>
      </c>
      <c r="K15" s="10" t="s">
        <v>2</v>
      </c>
      <c r="L15" s="10">
        <f t="shared" si="34"/>
        <v>0</v>
      </c>
      <c r="M15" s="10">
        <f t="shared" si="35"/>
        <v>0</v>
      </c>
      <c r="N15" s="10">
        <f t="shared" si="36"/>
        <v>0</v>
      </c>
      <c r="O15" s="10">
        <f t="shared" si="37"/>
        <v>1</v>
      </c>
      <c r="P15" s="10" t="s">
        <v>2</v>
      </c>
      <c r="Q15" s="10">
        <f t="shared" si="38"/>
        <v>1</v>
      </c>
      <c r="R15" s="10">
        <f t="shared" si="39"/>
        <v>1</v>
      </c>
      <c r="S15" s="10">
        <f t="shared" si="40"/>
        <v>0</v>
      </c>
      <c r="T15" s="10">
        <f t="shared" si="41"/>
        <v>0</v>
      </c>
      <c r="U15" s="10" t="s">
        <v>2</v>
      </c>
      <c r="V15" s="10">
        <f t="shared" si="42"/>
        <v>1</v>
      </c>
      <c r="W15" s="10">
        <f t="shared" si="43"/>
        <v>1</v>
      </c>
      <c r="X15" s="10">
        <f t="shared" si="44"/>
        <v>0</v>
      </c>
      <c r="Y15" s="10">
        <f t="shared" si="45"/>
        <v>0</v>
      </c>
      <c r="AC15" s="17" t="s">
        <v>60</v>
      </c>
      <c r="AD15" s="17"/>
      <c r="AE15">
        <f>AC9</f>
        <v>0</v>
      </c>
      <c r="AG15" s="17" t="s">
        <v>61</v>
      </c>
      <c r="AH15" s="17"/>
      <c r="AI15" s="8">
        <f>IF(MOD(SUM(AM13:AP13,AR13:AU13),2)=0,1,0)</f>
        <v>1</v>
      </c>
      <c r="AK15" s="17" t="s">
        <v>62</v>
      </c>
      <c r="AL15" s="17"/>
      <c r="AM15">
        <f>AR9</f>
        <v>1</v>
      </c>
      <c r="AO15" s="17" t="s">
        <v>63</v>
      </c>
      <c r="AP15" s="17"/>
      <c r="AQ15">
        <f>IF(SUM(AC13:AU13)=0,1,0)</f>
        <v>0</v>
      </c>
      <c r="AS15" s="17" t="s">
        <v>64</v>
      </c>
      <c r="AT15" s="17"/>
      <c r="AU15" s="8">
        <f>AC13</f>
        <v>1</v>
      </c>
      <c r="AW15" t="s">
        <v>65</v>
      </c>
      <c r="AX15">
        <f>IF(OR(AND(AC10+AC11=0,AC13=1),AND(AC10+AC11=2,AC13=0)),1,0)</f>
        <v>1</v>
      </c>
    </row>
    <row r="17" spans="26:57" x14ac:dyDescent="0.3">
      <c r="Z17" s="4" t="s">
        <v>45</v>
      </c>
      <c r="AC17" s="5">
        <f t="shared" ref="AC17:AF17" si="51">TRUNC((AC18+AC19+AD17)/2)</f>
        <v>1</v>
      </c>
      <c r="AD17" s="5">
        <f t="shared" si="51"/>
        <v>1</v>
      </c>
      <c r="AE17" s="5">
        <f t="shared" si="51"/>
        <v>0</v>
      </c>
      <c r="AF17" s="5">
        <f t="shared" si="51"/>
        <v>0</v>
      </c>
      <c r="AG17" s="5">
        <f>AH17</f>
        <v>1</v>
      </c>
      <c r="AH17" s="5">
        <f t="shared" ref="AH17:AK17" si="52">TRUNC((AH18+AH19+AI17)/2)</f>
        <v>1</v>
      </c>
      <c r="AI17" s="5">
        <f t="shared" si="52"/>
        <v>1</v>
      </c>
      <c r="AJ17" s="5">
        <f t="shared" si="52"/>
        <v>1</v>
      </c>
      <c r="AK17" s="5">
        <f t="shared" si="52"/>
        <v>1</v>
      </c>
      <c r="AL17" s="5">
        <f>AM17</f>
        <v>1</v>
      </c>
      <c r="AM17" s="5">
        <f t="shared" ref="AM17:AP17" si="53">TRUNC((AM18+AM19+AN17)/2)</f>
        <v>1</v>
      </c>
      <c r="AN17" s="5">
        <f t="shared" si="53"/>
        <v>0</v>
      </c>
      <c r="AO17" s="5">
        <f t="shared" si="53"/>
        <v>0</v>
      </c>
      <c r="AP17" s="5">
        <f t="shared" si="53"/>
        <v>0</v>
      </c>
      <c r="AQ17" s="5">
        <f>AR17</f>
        <v>0</v>
      </c>
      <c r="AR17" s="5">
        <f t="shared" ref="AR17:AS17" si="54">TRUNC((AR18+AR19+AS17)/2)</f>
        <v>0</v>
      </c>
      <c r="AS17" s="5">
        <f t="shared" si="54"/>
        <v>0</v>
      </c>
      <c r="AT17" s="5">
        <f>TRUNC((AT18+AT19+AU17)/2)</f>
        <v>0</v>
      </c>
      <c r="AU17" s="5">
        <f>TRUNC((AU18+AU19)/2)</f>
        <v>0</v>
      </c>
      <c r="BE17" s="18" t="s">
        <v>69</v>
      </c>
    </row>
    <row r="18" spans="26:57" ht="15.6" x14ac:dyDescent="0.35">
      <c r="Z18" s="14" t="s">
        <v>46</v>
      </c>
      <c r="AA18" s="6" t="s">
        <v>48</v>
      </c>
      <c r="AB18" s="7"/>
      <c r="AC18" s="8">
        <f>G5</f>
        <v>0</v>
      </c>
      <c r="AD18" s="8">
        <f t="shared" ref="AD18:AU18" si="55">H5</f>
        <v>1</v>
      </c>
      <c r="AE18" s="8">
        <f t="shared" si="55"/>
        <v>0</v>
      </c>
      <c r="AF18" s="8">
        <f t="shared" si="55"/>
        <v>0</v>
      </c>
      <c r="AG18" s="8" t="str">
        <f t="shared" si="55"/>
        <v>.</v>
      </c>
      <c r="AH18" s="8">
        <f t="shared" si="55"/>
        <v>0</v>
      </c>
      <c r="AI18" s="8">
        <f t="shared" si="55"/>
        <v>1</v>
      </c>
      <c r="AJ18" s="8">
        <f t="shared" si="55"/>
        <v>1</v>
      </c>
      <c r="AK18" s="8">
        <f t="shared" si="55"/>
        <v>0</v>
      </c>
      <c r="AL18" s="8" t="str">
        <f t="shared" si="55"/>
        <v>.</v>
      </c>
      <c r="AM18" s="8">
        <f t="shared" si="55"/>
        <v>1</v>
      </c>
      <c r="AN18" s="8">
        <f t="shared" si="55"/>
        <v>0</v>
      </c>
      <c r="AO18" s="8">
        <f t="shared" si="55"/>
        <v>1</v>
      </c>
      <c r="AP18" s="8">
        <f t="shared" si="55"/>
        <v>0</v>
      </c>
      <c r="AQ18" s="8" t="str">
        <f t="shared" si="55"/>
        <v>.</v>
      </c>
      <c r="AR18" s="8">
        <f t="shared" si="55"/>
        <v>1</v>
      </c>
      <c r="AS18" s="8">
        <f t="shared" si="55"/>
        <v>1</v>
      </c>
      <c r="AT18" s="8">
        <f t="shared" si="55"/>
        <v>1</v>
      </c>
      <c r="AU18" s="8">
        <f t="shared" si="55"/>
        <v>0</v>
      </c>
      <c r="AZ18" s="14" t="s">
        <v>46</v>
      </c>
      <c r="BA18" s="6" t="s">
        <v>54</v>
      </c>
      <c r="BC18">
        <f>C5</f>
        <v>18094</v>
      </c>
      <c r="BE18" s="18"/>
    </row>
    <row r="19" spans="26:57" ht="15.6" x14ac:dyDescent="0.35">
      <c r="Z19" s="14"/>
      <c r="AA19" s="6" t="s">
        <v>70</v>
      </c>
      <c r="AB19" s="7"/>
      <c r="AC19" s="8">
        <f>G10</f>
        <v>1</v>
      </c>
      <c r="AD19" s="8">
        <f t="shared" ref="AD19:AU19" si="56">H10</f>
        <v>1</v>
      </c>
      <c r="AE19" s="8">
        <f t="shared" si="56"/>
        <v>1</v>
      </c>
      <c r="AF19" s="8">
        <f t="shared" si="56"/>
        <v>0</v>
      </c>
      <c r="AG19" s="8" t="str">
        <f t="shared" si="56"/>
        <v>.</v>
      </c>
      <c r="AH19" s="8">
        <f t="shared" si="56"/>
        <v>1</v>
      </c>
      <c r="AI19" s="8">
        <f t="shared" si="56"/>
        <v>0</v>
      </c>
      <c r="AJ19" s="8">
        <f t="shared" si="56"/>
        <v>1</v>
      </c>
      <c r="AK19" s="8">
        <f t="shared" si="56"/>
        <v>1</v>
      </c>
      <c r="AL19" s="8" t="str">
        <f t="shared" si="56"/>
        <v>.</v>
      </c>
      <c r="AM19" s="8">
        <f t="shared" si="56"/>
        <v>1</v>
      </c>
      <c r="AN19" s="8">
        <f t="shared" si="56"/>
        <v>0</v>
      </c>
      <c r="AO19" s="8">
        <f t="shared" si="56"/>
        <v>0</v>
      </c>
      <c r="AP19" s="8">
        <f t="shared" si="56"/>
        <v>1</v>
      </c>
      <c r="AQ19" s="8" t="str">
        <f t="shared" si="56"/>
        <v>.</v>
      </c>
      <c r="AR19" s="8">
        <f t="shared" si="56"/>
        <v>0</v>
      </c>
      <c r="AS19" s="8">
        <f t="shared" si="56"/>
        <v>0</v>
      </c>
      <c r="AT19" s="8">
        <f t="shared" si="56"/>
        <v>0</v>
      </c>
      <c r="AU19" s="8">
        <f t="shared" si="56"/>
        <v>0</v>
      </c>
      <c r="AV19" s="9"/>
      <c r="AZ19" s="14"/>
      <c r="BA19" s="6" t="s">
        <v>71</v>
      </c>
      <c r="BC19">
        <f>C10</f>
        <v>-5232</v>
      </c>
      <c r="BE19" s="18"/>
    </row>
    <row r="20" spans="26:57" x14ac:dyDescent="0.3">
      <c r="AA20" s="9" t="s">
        <v>49</v>
      </c>
      <c r="AB20" s="9" t="s">
        <v>49</v>
      </c>
      <c r="AC20" s="9" t="s">
        <v>49</v>
      </c>
      <c r="AD20" s="9" t="s">
        <v>49</v>
      </c>
      <c r="AE20" s="9" t="s">
        <v>49</v>
      </c>
      <c r="AF20" s="9" t="s">
        <v>49</v>
      </c>
      <c r="AG20" s="9" t="s">
        <v>49</v>
      </c>
      <c r="AH20" s="9" t="s">
        <v>49</v>
      </c>
      <c r="AI20" s="9" t="s">
        <v>49</v>
      </c>
      <c r="AJ20" s="9" t="s">
        <v>49</v>
      </c>
      <c r="AK20" s="9" t="s">
        <v>49</v>
      </c>
      <c r="AL20" s="9" t="s">
        <v>49</v>
      </c>
      <c r="AM20" s="9" t="s">
        <v>49</v>
      </c>
      <c r="AN20" s="9" t="s">
        <v>49</v>
      </c>
      <c r="AO20" s="9" t="s">
        <v>49</v>
      </c>
      <c r="AP20" s="9" t="s">
        <v>49</v>
      </c>
      <c r="AQ20" s="9" t="s">
        <v>49</v>
      </c>
      <c r="AR20" s="9" t="s">
        <v>49</v>
      </c>
      <c r="AS20" s="9" t="s">
        <v>49</v>
      </c>
      <c r="AT20" s="9" t="s">
        <v>49</v>
      </c>
      <c r="AU20" s="9" t="s">
        <v>50</v>
      </c>
      <c r="AY20" t="s">
        <v>55</v>
      </c>
      <c r="BA20" s="9" t="s">
        <v>56</v>
      </c>
      <c r="BB20" s="9" t="s">
        <v>56</v>
      </c>
      <c r="BC20" s="9" t="s">
        <v>57</v>
      </c>
      <c r="BE20" s="18"/>
    </row>
    <row r="21" spans="26:57" ht="15.6" x14ac:dyDescent="0.3">
      <c r="AC21" s="8">
        <f t="shared" ref="AC21:AF21" si="57">MOD(AD17+AC18+AC19,2)</f>
        <v>0</v>
      </c>
      <c r="AD21" s="8">
        <f t="shared" si="57"/>
        <v>0</v>
      </c>
      <c r="AE21" s="8">
        <f t="shared" si="57"/>
        <v>1</v>
      </c>
      <c r="AF21" s="8">
        <f t="shared" si="57"/>
        <v>1</v>
      </c>
      <c r="AG21" s="8" t="s">
        <v>2</v>
      </c>
      <c r="AH21" s="8">
        <f t="shared" ref="AH21:AK21" si="58">MOD(AI17+AH18+AH19,2)</f>
        <v>0</v>
      </c>
      <c r="AI21" s="8">
        <f t="shared" si="58"/>
        <v>0</v>
      </c>
      <c r="AJ21" s="8">
        <f t="shared" si="58"/>
        <v>1</v>
      </c>
      <c r="AK21" s="8">
        <f t="shared" si="58"/>
        <v>0</v>
      </c>
      <c r="AL21" s="8" t="s">
        <v>2</v>
      </c>
      <c r="AM21" s="8">
        <f t="shared" ref="AM21:AP21" si="59">MOD(AN17+AM18+AM19,2)</f>
        <v>0</v>
      </c>
      <c r="AN21" s="8">
        <f t="shared" si="59"/>
        <v>0</v>
      </c>
      <c r="AO21" s="8">
        <f t="shared" si="59"/>
        <v>1</v>
      </c>
      <c r="AP21" s="8">
        <f t="shared" si="59"/>
        <v>1</v>
      </c>
      <c r="AQ21" s="8" t="s">
        <v>2</v>
      </c>
      <c r="AR21" s="8">
        <f t="shared" ref="AR21:AS21" si="60">MOD(AS17+AR18+AR19,2)</f>
        <v>1</v>
      </c>
      <c r="AS21" s="8">
        <f t="shared" si="60"/>
        <v>1</v>
      </c>
      <c r="AT21" s="8">
        <f>MOD(AU17+AT18+AT19,2)</f>
        <v>1</v>
      </c>
      <c r="AU21" s="8">
        <f>MOD(AU18+AU19,2)</f>
        <v>0</v>
      </c>
      <c r="AV21" s="12" t="s">
        <v>58</v>
      </c>
      <c r="AW21">
        <f>_xlfn.DECIMAL(_xlfn.CONCAT(AD21,AE21,AF21,AH21,AI21,AJ21,AK21,AM21,AN21,AO21,AP21,AR21,AS21,AT21,AU21),2)+2^15*IF(AC21=1,-1,0)</f>
        <v>12862</v>
      </c>
      <c r="AX21" s="13" t="s">
        <v>59</v>
      </c>
      <c r="BC21">
        <f>BC18+BC19</f>
        <v>12862</v>
      </c>
      <c r="BD21" s="13" t="s">
        <v>59</v>
      </c>
      <c r="BE21" s="18"/>
    </row>
    <row r="23" spans="26:57" x14ac:dyDescent="0.3">
      <c r="AC23" s="17" t="s">
        <v>60</v>
      </c>
      <c r="AD23" s="17"/>
      <c r="AE23">
        <f>AC17</f>
        <v>1</v>
      </c>
      <c r="AG23" s="17" t="s">
        <v>61</v>
      </c>
      <c r="AH23" s="17"/>
      <c r="AI23" s="8">
        <f>IF(MOD(SUM(AM21:AP21,AR21:AU21),2)=0,1,0)</f>
        <v>0</v>
      </c>
      <c r="AK23" s="17" t="s">
        <v>62</v>
      </c>
      <c r="AL23" s="17"/>
      <c r="AM23">
        <f>AR17</f>
        <v>0</v>
      </c>
      <c r="AO23" s="17" t="s">
        <v>63</v>
      </c>
      <c r="AP23" s="17"/>
      <c r="AQ23">
        <f>IF(SUM(AC21:AU21)=0,1,0)</f>
        <v>0</v>
      </c>
      <c r="AS23" s="17" t="s">
        <v>64</v>
      </c>
      <c r="AT23" s="17"/>
      <c r="AU23" s="8">
        <f>AC21</f>
        <v>0</v>
      </c>
      <c r="AW23" t="s">
        <v>65</v>
      </c>
      <c r="AX23">
        <f>IF(OR(AND(AC18+AC19=0,AC21=1),AND(AC18+AC19=2,AC21=0)),1,0)</f>
        <v>0</v>
      </c>
    </row>
    <row r="25" spans="26:57" x14ac:dyDescent="0.3">
      <c r="Z25" s="4" t="s">
        <v>45</v>
      </c>
      <c r="AC25" s="5">
        <f t="shared" ref="AC25:AF25" si="61">TRUNC((AC26+AC27+AD25)/2)</f>
        <v>1</v>
      </c>
      <c r="AD25" s="5">
        <f t="shared" si="61"/>
        <v>1</v>
      </c>
      <c r="AE25" s="5">
        <f t="shared" si="61"/>
        <v>1</v>
      </c>
      <c r="AF25" s="5">
        <f t="shared" si="61"/>
        <v>1</v>
      </c>
      <c r="AG25" s="5">
        <f>AH25</f>
        <v>1</v>
      </c>
      <c r="AH25" s="5">
        <f t="shared" ref="AH25:AK25" si="62">TRUNC((AH26+AH27+AI25)/2)</f>
        <v>1</v>
      </c>
      <c r="AI25" s="5">
        <f t="shared" si="62"/>
        <v>0</v>
      </c>
      <c r="AJ25" s="5">
        <f t="shared" si="62"/>
        <v>1</v>
      </c>
      <c r="AK25" s="5">
        <f t="shared" si="62"/>
        <v>1</v>
      </c>
      <c r="AL25" s="5">
        <f>AM25</f>
        <v>0</v>
      </c>
      <c r="AM25" s="5">
        <f t="shared" ref="AM25:AP25" si="63">TRUNC((AM26+AM27+AN25)/2)</f>
        <v>0</v>
      </c>
      <c r="AN25" s="5">
        <f t="shared" si="63"/>
        <v>0</v>
      </c>
      <c r="AO25" s="5">
        <f t="shared" si="63"/>
        <v>0</v>
      </c>
      <c r="AP25" s="5">
        <f t="shared" si="63"/>
        <v>1</v>
      </c>
      <c r="AQ25" s="5">
        <f>AR25</f>
        <v>0</v>
      </c>
      <c r="AR25" s="5">
        <f t="shared" ref="AR25:AS25" si="64">TRUNC((AR26+AR27+AS25)/2)</f>
        <v>0</v>
      </c>
      <c r="AS25" s="5">
        <f t="shared" si="64"/>
        <v>0</v>
      </c>
      <c r="AT25" s="5">
        <f>TRUNC((AT26+AT27+AU25)/2)</f>
        <v>0</v>
      </c>
      <c r="AU25" s="5">
        <f>TRUNC((AU26+AU27)/2)</f>
        <v>0</v>
      </c>
      <c r="BE25" s="18" t="s">
        <v>72</v>
      </c>
    </row>
    <row r="26" spans="26:57" ht="15.6" x14ac:dyDescent="0.35">
      <c r="Z26" s="14" t="s">
        <v>46</v>
      </c>
      <c r="AA26" s="6" t="s">
        <v>70</v>
      </c>
      <c r="AB26" s="7"/>
      <c r="AC26" s="8">
        <f>G10</f>
        <v>1</v>
      </c>
      <c r="AD26" s="8">
        <f t="shared" ref="AD26:AU27" si="65">H10</f>
        <v>1</v>
      </c>
      <c r="AE26" s="8">
        <f t="shared" si="65"/>
        <v>1</v>
      </c>
      <c r="AF26" s="8">
        <f t="shared" si="65"/>
        <v>0</v>
      </c>
      <c r="AG26" s="8" t="str">
        <f t="shared" si="65"/>
        <v>.</v>
      </c>
      <c r="AH26" s="8">
        <f t="shared" si="65"/>
        <v>1</v>
      </c>
      <c r="AI26" s="8">
        <f t="shared" si="65"/>
        <v>0</v>
      </c>
      <c r="AJ26" s="8">
        <f t="shared" si="65"/>
        <v>1</v>
      </c>
      <c r="AK26" s="8">
        <f t="shared" si="65"/>
        <v>1</v>
      </c>
      <c r="AL26" s="8" t="str">
        <f t="shared" si="65"/>
        <v>.</v>
      </c>
      <c r="AM26" s="8">
        <f t="shared" si="65"/>
        <v>1</v>
      </c>
      <c r="AN26" s="8">
        <f t="shared" si="65"/>
        <v>0</v>
      </c>
      <c r="AO26" s="8">
        <f t="shared" si="65"/>
        <v>0</v>
      </c>
      <c r="AP26" s="8">
        <f t="shared" si="65"/>
        <v>1</v>
      </c>
      <c r="AQ26" s="8" t="str">
        <f t="shared" si="65"/>
        <v>.</v>
      </c>
      <c r="AR26" s="8">
        <f t="shared" si="65"/>
        <v>0</v>
      </c>
      <c r="AS26" s="8">
        <f t="shared" si="65"/>
        <v>0</v>
      </c>
      <c r="AT26" s="8">
        <f t="shared" si="65"/>
        <v>0</v>
      </c>
      <c r="AU26" s="8">
        <f t="shared" si="65"/>
        <v>0</v>
      </c>
      <c r="AZ26" s="14" t="s">
        <v>46</v>
      </c>
      <c r="BA26" s="6" t="s">
        <v>71</v>
      </c>
      <c r="BC26">
        <f>C10</f>
        <v>-5232</v>
      </c>
      <c r="BE26" s="18"/>
    </row>
    <row r="27" spans="26:57" ht="15.6" x14ac:dyDescent="0.35">
      <c r="Z27" s="14"/>
      <c r="AA27" s="6" t="s">
        <v>73</v>
      </c>
      <c r="AB27" s="7"/>
      <c r="AC27" s="8">
        <f>G11</f>
        <v>1</v>
      </c>
      <c r="AD27" s="8">
        <f t="shared" si="65"/>
        <v>0</v>
      </c>
      <c r="AE27" s="8">
        <f t="shared" si="65"/>
        <v>1</v>
      </c>
      <c r="AF27" s="8">
        <f t="shared" si="65"/>
        <v>1</v>
      </c>
      <c r="AG27" s="8" t="str">
        <f t="shared" si="65"/>
        <v>.</v>
      </c>
      <c r="AH27" s="8">
        <f t="shared" si="65"/>
        <v>1</v>
      </c>
      <c r="AI27" s="8">
        <f t="shared" si="65"/>
        <v>0</v>
      </c>
      <c r="AJ27" s="8">
        <f t="shared" si="65"/>
        <v>0</v>
      </c>
      <c r="AK27" s="8">
        <f t="shared" si="65"/>
        <v>1</v>
      </c>
      <c r="AL27" s="8" t="str">
        <f t="shared" si="65"/>
        <v>.</v>
      </c>
      <c r="AM27" s="8">
        <f t="shared" si="65"/>
        <v>0</v>
      </c>
      <c r="AN27" s="8">
        <f t="shared" si="65"/>
        <v>1</v>
      </c>
      <c r="AO27" s="8">
        <f t="shared" si="65"/>
        <v>0</v>
      </c>
      <c r="AP27" s="8">
        <f t="shared" si="65"/>
        <v>1</v>
      </c>
      <c r="AQ27" s="8" t="str">
        <f t="shared" si="65"/>
        <v>.</v>
      </c>
      <c r="AR27" s="8">
        <f t="shared" si="65"/>
        <v>0</v>
      </c>
      <c r="AS27" s="8">
        <f t="shared" si="65"/>
        <v>0</v>
      </c>
      <c r="AT27" s="8">
        <f t="shared" si="65"/>
        <v>1</v>
      </c>
      <c r="AU27" s="8">
        <f t="shared" si="65"/>
        <v>0</v>
      </c>
      <c r="AV27" s="9"/>
      <c r="AZ27" s="14"/>
      <c r="BA27" s="6" t="s">
        <v>74</v>
      </c>
      <c r="BC27">
        <f>C11</f>
        <v>-18094</v>
      </c>
      <c r="BE27" s="18"/>
    </row>
    <row r="28" spans="26:57" x14ac:dyDescent="0.3">
      <c r="AA28" s="9" t="s">
        <v>49</v>
      </c>
      <c r="AB28" s="9" t="s">
        <v>49</v>
      </c>
      <c r="AC28" s="9" t="s">
        <v>49</v>
      </c>
      <c r="AD28" s="9" t="s">
        <v>49</v>
      </c>
      <c r="AE28" s="9" t="s">
        <v>49</v>
      </c>
      <c r="AF28" s="9" t="s">
        <v>49</v>
      </c>
      <c r="AG28" s="9" t="s">
        <v>49</v>
      </c>
      <c r="AH28" s="9" t="s">
        <v>49</v>
      </c>
      <c r="AI28" s="9" t="s">
        <v>49</v>
      </c>
      <c r="AJ28" s="9" t="s">
        <v>49</v>
      </c>
      <c r="AK28" s="9" t="s">
        <v>49</v>
      </c>
      <c r="AL28" s="9" t="s">
        <v>49</v>
      </c>
      <c r="AM28" s="9" t="s">
        <v>49</v>
      </c>
      <c r="AN28" s="9" t="s">
        <v>49</v>
      </c>
      <c r="AO28" s="9" t="s">
        <v>49</v>
      </c>
      <c r="AP28" s="9" t="s">
        <v>49</v>
      </c>
      <c r="AQ28" s="9" t="s">
        <v>49</v>
      </c>
      <c r="AR28" s="9" t="s">
        <v>49</v>
      </c>
      <c r="AS28" s="9" t="s">
        <v>49</v>
      </c>
      <c r="AT28" s="9" t="s">
        <v>49</v>
      </c>
      <c r="AU28" s="9" t="s">
        <v>50</v>
      </c>
      <c r="AY28" t="s">
        <v>55</v>
      </c>
      <c r="BA28" s="9" t="s">
        <v>56</v>
      </c>
      <c r="BB28" s="9" t="s">
        <v>56</v>
      </c>
      <c r="BC28" s="9" t="s">
        <v>57</v>
      </c>
      <c r="BE28" s="18"/>
    </row>
    <row r="29" spans="26:57" ht="15.6" x14ac:dyDescent="0.3">
      <c r="AC29" s="8">
        <f t="shared" ref="AC29:AF29" si="66">MOD(AD25+AC26+AC27,2)</f>
        <v>1</v>
      </c>
      <c r="AD29" s="8">
        <f t="shared" si="66"/>
        <v>0</v>
      </c>
      <c r="AE29" s="8">
        <f t="shared" si="66"/>
        <v>1</v>
      </c>
      <c r="AF29" s="8">
        <f t="shared" si="66"/>
        <v>0</v>
      </c>
      <c r="AG29" s="8" t="s">
        <v>2</v>
      </c>
      <c r="AH29" s="8">
        <f t="shared" ref="AH29:AK29" si="67">MOD(AI25+AH26+AH27,2)</f>
        <v>0</v>
      </c>
      <c r="AI29" s="8">
        <f t="shared" si="67"/>
        <v>1</v>
      </c>
      <c r="AJ29" s="8">
        <f t="shared" si="67"/>
        <v>0</v>
      </c>
      <c r="AK29" s="8">
        <f t="shared" si="67"/>
        <v>0</v>
      </c>
      <c r="AL29" s="8" t="s">
        <v>2</v>
      </c>
      <c r="AM29" s="8">
        <f t="shared" ref="AM29:AP29" si="68">MOD(AN25+AM26+AM27,2)</f>
        <v>1</v>
      </c>
      <c r="AN29" s="8">
        <f t="shared" si="68"/>
        <v>1</v>
      </c>
      <c r="AO29" s="8">
        <f t="shared" si="68"/>
        <v>1</v>
      </c>
      <c r="AP29" s="8">
        <f t="shared" si="68"/>
        <v>0</v>
      </c>
      <c r="AQ29" s="8" t="s">
        <v>2</v>
      </c>
      <c r="AR29" s="8">
        <f t="shared" ref="AR29:AS29" si="69">MOD(AS25+AR26+AR27,2)</f>
        <v>0</v>
      </c>
      <c r="AS29" s="8">
        <f t="shared" si="69"/>
        <v>0</v>
      </c>
      <c r="AT29" s="8">
        <f>MOD(AU25+AT26+AT27,2)</f>
        <v>1</v>
      </c>
      <c r="AU29" s="8">
        <f>MOD(AU26+AU27,2)</f>
        <v>0</v>
      </c>
      <c r="AV29" s="12" t="s">
        <v>58</v>
      </c>
      <c r="AW29">
        <f>_xlfn.DECIMAL(_xlfn.CONCAT(AD29,AE29,AF29,AH29,AI29,AJ29,AK29,AM29,AN29,AO29,AP29,AR29,AS29,AT29,AU29),2)+2^15*IF(AC29=1,-1,0)</f>
        <v>-23326</v>
      </c>
      <c r="AX29" s="13" t="s">
        <v>59</v>
      </c>
      <c r="BC29">
        <f>BC26+BC27</f>
        <v>-23326</v>
      </c>
      <c r="BD29" s="13" t="s">
        <v>59</v>
      </c>
      <c r="BE29" s="18"/>
    </row>
    <row r="31" spans="26:57" x14ac:dyDescent="0.3">
      <c r="AC31" s="17" t="s">
        <v>60</v>
      </c>
      <c r="AD31" s="17"/>
      <c r="AE31">
        <f>AC25</f>
        <v>1</v>
      </c>
      <c r="AG31" s="17" t="s">
        <v>61</v>
      </c>
      <c r="AH31" s="17"/>
      <c r="AI31" s="8">
        <f>IF(MOD(SUM(AM29:AP29,AR29:AU29),2)=0,1,0)</f>
        <v>1</v>
      </c>
      <c r="AK31" s="17" t="s">
        <v>62</v>
      </c>
      <c r="AL31" s="17"/>
      <c r="AM31">
        <f>AR25</f>
        <v>0</v>
      </c>
      <c r="AO31" s="17" t="s">
        <v>63</v>
      </c>
      <c r="AP31" s="17"/>
      <c r="AQ31">
        <f>IF(SUM(AC29:AU29)=0,1,0)</f>
        <v>0</v>
      </c>
      <c r="AS31" s="17" t="s">
        <v>64</v>
      </c>
      <c r="AT31" s="17"/>
      <c r="AU31" s="8">
        <f>AC29</f>
        <v>1</v>
      </c>
      <c r="AW31" t="s">
        <v>65</v>
      </c>
      <c r="AX31">
        <f>IF(OR(AND(AC26+AC27=0,AC29=1),AND(AC26+AC27=2,AC29=0)),1,0)</f>
        <v>0</v>
      </c>
    </row>
    <row r="33" spans="26:57" x14ac:dyDescent="0.3">
      <c r="Z33" s="4" t="s">
        <v>45</v>
      </c>
      <c r="AC33" s="5">
        <f t="shared" ref="AC33:AF33" si="70">TRUNC((AC34+AC35+AD33)/2)</f>
        <v>1</v>
      </c>
      <c r="AD33" s="5">
        <f t="shared" si="70"/>
        <v>0</v>
      </c>
      <c r="AE33" s="5">
        <f t="shared" si="70"/>
        <v>1</v>
      </c>
      <c r="AF33" s="5">
        <f t="shared" si="70"/>
        <v>0</v>
      </c>
      <c r="AG33" s="5">
        <f>AH33</f>
        <v>0</v>
      </c>
      <c r="AH33" s="5">
        <f t="shared" ref="AH33:AK33" si="71">TRUNC((AH34+AH35+AI33)/2)</f>
        <v>0</v>
      </c>
      <c r="AI33" s="5">
        <f t="shared" si="71"/>
        <v>0</v>
      </c>
      <c r="AJ33" s="5">
        <f t="shared" si="71"/>
        <v>0</v>
      </c>
      <c r="AK33" s="5">
        <f t="shared" si="71"/>
        <v>1</v>
      </c>
      <c r="AL33" s="5">
        <f>AM33</f>
        <v>1</v>
      </c>
      <c r="AM33" s="5">
        <f t="shared" ref="AM33:AP33" si="72">TRUNC((AM34+AM35+AN33)/2)</f>
        <v>1</v>
      </c>
      <c r="AN33" s="5">
        <f t="shared" si="72"/>
        <v>1</v>
      </c>
      <c r="AO33" s="5">
        <f t="shared" si="72"/>
        <v>0</v>
      </c>
      <c r="AP33" s="5">
        <f t="shared" si="72"/>
        <v>0</v>
      </c>
      <c r="AQ33" s="5">
        <f>AR33</f>
        <v>0</v>
      </c>
      <c r="AR33" s="5">
        <f t="shared" ref="AR33:AS33" si="73">TRUNC((AR34+AR35+AS33)/2)</f>
        <v>0</v>
      </c>
      <c r="AS33" s="5">
        <f t="shared" si="73"/>
        <v>0</v>
      </c>
      <c r="AT33" s="5">
        <f>TRUNC((AT34+AT35+AU33)/2)</f>
        <v>1</v>
      </c>
      <c r="AU33" s="5">
        <f>TRUNC((AU34+AU35)/2)</f>
        <v>0</v>
      </c>
      <c r="BE33" s="18" t="s">
        <v>75</v>
      </c>
    </row>
    <row r="34" spans="26:57" ht="15.6" x14ac:dyDescent="0.35">
      <c r="Z34" s="14" t="s">
        <v>46</v>
      </c>
      <c r="AA34" s="6" t="s">
        <v>73</v>
      </c>
      <c r="AB34" s="7"/>
      <c r="AC34" s="8">
        <f>G11</f>
        <v>1</v>
      </c>
      <c r="AD34" s="8">
        <f t="shared" ref="AD34:AU35" si="74">H11</f>
        <v>0</v>
      </c>
      <c r="AE34" s="8">
        <f t="shared" si="74"/>
        <v>1</v>
      </c>
      <c r="AF34" s="8">
        <f t="shared" si="74"/>
        <v>1</v>
      </c>
      <c r="AG34" s="8" t="str">
        <f t="shared" si="74"/>
        <v>.</v>
      </c>
      <c r="AH34" s="8">
        <f t="shared" si="74"/>
        <v>1</v>
      </c>
      <c r="AI34" s="8">
        <f t="shared" si="74"/>
        <v>0</v>
      </c>
      <c r="AJ34" s="8">
        <f t="shared" si="74"/>
        <v>0</v>
      </c>
      <c r="AK34" s="8">
        <f t="shared" si="74"/>
        <v>1</v>
      </c>
      <c r="AL34" s="8" t="str">
        <f t="shared" si="74"/>
        <v>.</v>
      </c>
      <c r="AM34" s="8">
        <f t="shared" si="74"/>
        <v>0</v>
      </c>
      <c r="AN34" s="8">
        <f t="shared" si="74"/>
        <v>1</v>
      </c>
      <c r="AO34" s="8">
        <f t="shared" si="74"/>
        <v>0</v>
      </c>
      <c r="AP34" s="8">
        <f t="shared" si="74"/>
        <v>1</v>
      </c>
      <c r="AQ34" s="8" t="str">
        <f t="shared" si="74"/>
        <v>.</v>
      </c>
      <c r="AR34" s="8">
        <f t="shared" si="74"/>
        <v>0</v>
      </c>
      <c r="AS34" s="8">
        <f t="shared" si="74"/>
        <v>0</v>
      </c>
      <c r="AT34" s="8">
        <f t="shared" si="74"/>
        <v>1</v>
      </c>
      <c r="AU34" s="8">
        <f t="shared" si="74"/>
        <v>0</v>
      </c>
      <c r="AZ34" s="14" t="s">
        <v>46</v>
      </c>
      <c r="BA34" s="6" t="s">
        <v>74</v>
      </c>
      <c r="BC34">
        <f>C11</f>
        <v>-18094</v>
      </c>
      <c r="BE34" s="18"/>
    </row>
    <row r="35" spans="26:57" ht="15.6" x14ac:dyDescent="0.35">
      <c r="Z35" s="14"/>
      <c r="AA35" s="6" t="s">
        <v>76</v>
      </c>
      <c r="AB35" s="7"/>
      <c r="AC35" s="8">
        <f>G12</f>
        <v>1</v>
      </c>
      <c r="AD35" s="8">
        <f t="shared" si="74"/>
        <v>0</v>
      </c>
      <c r="AE35" s="8">
        <f t="shared" si="74"/>
        <v>1</v>
      </c>
      <c r="AF35" s="8">
        <f t="shared" si="74"/>
        <v>0</v>
      </c>
      <c r="AG35" s="8" t="str">
        <f t="shared" si="74"/>
        <v>.</v>
      </c>
      <c r="AH35" s="8">
        <f t="shared" si="74"/>
        <v>0</v>
      </c>
      <c r="AI35" s="8">
        <f t="shared" si="74"/>
        <v>1</v>
      </c>
      <c r="AJ35" s="8">
        <f t="shared" si="74"/>
        <v>0</v>
      </c>
      <c r="AK35" s="8">
        <f t="shared" si="74"/>
        <v>0</v>
      </c>
      <c r="AL35" s="8" t="str">
        <f t="shared" si="74"/>
        <v>.</v>
      </c>
      <c r="AM35" s="8">
        <f t="shared" si="74"/>
        <v>1</v>
      </c>
      <c r="AN35" s="8">
        <f t="shared" si="74"/>
        <v>1</v>
      </c>
      <c r="AO35" s="8">
        <f t="shared" si="74"/>
        <v>1</v>
      </c>
      <c r="AP35" s="8">
        <f t="shared" si="74"/>
        <v>0</v>
      </c>
      <c r="AQ35" s="8" t="str">
        <f t="shared" si="74"/>
        <v>.</v>
      </c>
      <c r="AR35" s="8">
        <f t="shared" si="74"/>
        <v>0</v>
      </c>
      <c r="AS35" s="8">
        <f t="shared" si="74"/>
        <v>0</v>
      </c>
      <c r="AT35" s="8">
        <f t="shared" si="74"/>
        <v>1</v>
      </c>
      <c r="AU35" s="8">
        <f t="shared" si="74"/>
        <v>0</v>
      </c>
      <c r="AV35" s="9"/>
      <c r="AZ35" s="14"/>
      <c r="BA35" s="6" t="s">
        <v>77</v>
      </c>
      <c r="BC35">
        <f>C12</f>
        <v>-23326</v>
      </c>
      <c r="BE35" s="18"/>
    </row>
    <row r="36" spans="26:57" x14ac:dyDescent="0.3">
      <c r="AA36" s="9" t="s">
        <v>49</v>
      </c>
      <c r="AB36" s="9" t="s">
        <v>49</v>
      </c>
      <c r="AC36" s="9" t="s">
        <v>49</v>
      </c>
      <c r="AD36" s="9" t="s">
        <v>49</v>
      </c>
      <c r="AE36" s="9" t="s">
        <v>49</v>
      </c>
      <c r="AF36" s="9" t="s">
        <v>49</v>
      </c>
      <c r="AG36" s="9" t="s">
        <v>49</v>
      </c>
      <c r="AH36" s="9" t="s">
        <v>49</v>
      </c>
      <c r="AI36" s="9" t="s">
        <v>49</v>
      </c>
      <c r="AJ36" s="9" t="s">
        <v>49</v>
      </c>
      <c r="AK36" s="9" t="s">
        <v>49</v>
      </c>
      <c r="AL36" s="9" t="s">
        <v>49</v>
      </c>
      <c r="AM36" s="9" t="s">
        <v>49</v>
      </c>
      <c r="AN36" s="9" t="s">
        <v>49</v>
      </c>
      <c r="AO36" s="9" t="s">
        <v>49</v>
      </c>
      <c r="AP36" s="9" t="s">
        <v>49</v>
      </c>
      <c r="AQ36" s="9" t="s">
        <v>49</v>
      </c>
      <c r="AR36" s="9" t="s">
        <v>49</v>
      </c>
      <c r="AS36" s="9" t="s">
        <v>49</v>
      </c>
      <c r="AT36" s="9" t="s">
        <v>49</v>
      </c>
      <c r="AU36" s="9" t="s">
        <v>50</v>
      </c>
      <c r="AY36" t="s">
        <v>55</v>
      </c>
      <c r="BA36" s="9" t="s">
        <v>56</v>
      </c>
      <c r="BB36" s="9" t="s">
        <v>56</v>
      </c>
      <c r="BC36" s="9" t="s">
        <v>57</v>
      </c>
      <c r="BE36" s="18"/>
    </row>
    <row r="37" spans="26:57" ht="15.6" x14ac:dyDescent="0.3">
      <c r="AC37" s="8">
        <f t="shared" ref="AC37:AF37" si="75">MOD(AD33+AC34+AC35,2)</f>
        <v>0</v>
      </c>
      <c r="AD37" s="8">
        <f t="shared" si="75"/>
        <v>1</v>
      </c>
      <c r="AE37" s="8">
        <f t="shared" si="75"/>
        <v>0</v>
      </c>
      <c r="AF37" s="8">
        <f t="shared" si="75"/>
        <v>1</v>
      </c>
      <c r="AG37" s="8" t="s">
        <v>2</v>
      </c>
      <c r="AH37" s="8">
        <f t="shared" ref="AH37:AK37" si="76">MOD(AI33+AH34+AH35,2)</f>
        <v>1</v>
      </c>
      <c r="AI37" s="8">
        <f t="shared" si="76"/>
        <v>1</v>
      </c>
      <c r="AJ37" s="8">
        <f t="shared" si="76"/>
        <v>1</v>
      </c>
      <c r="AK37" s="8">
        <f t="shared" si="76"/>
        <v>0</v>
      </c>
      <c r="AL37" s="8" t="s">
        <v>2</v>
      </c>
      <c r="AM37" s="8">
        <f t="shared" ref="AM37:AP37" si="77">MOD(AN33+AM34+AM35,2)</f>
        <v>0</v>
      </c>
      <c r="AN37" s="8">
        <f t="shared" si="77"/>
        <v>0</v>
      </c>
      <c r="AO37" s="8">
        <f t="shared" si="77"/>
        <v>1</v>
      </c>
      <c r="AP37" s="8">
        <f t="shared" si="77"/>
        <v>1</v>
      </c>
      <c r="AQ37" s="8" t="s">
        <v>2</v>
      </c>
      <c r="AR37" s="8">
        <f t="shared" ref="AR37:AS37" si="78">MOD(AS33+AR34+AR35,2)</f>
        <v>0</v>
      </c>
      <c r="AS37" s="8">
        <f t="shared" si="78"/>
        <v>1</v>
      </c>
      <c r="AT37" s="8">
        <f>MOD(AU33+AT34+AT35,2)</f>
        <v>0</v>
      </c>
      <c r="AU37" s="8">
        <f>MOD(AU34+AU35,2)</f>
        <v>0</v>
      </c>
      <c r="AV37" s="12" t="s">
        <v>58</v>
      </c>
      <c r="AW37">
        <f>_xlfn.DECIMAL(_xlfn.CONCAT(AD37,AE37,AF37,AH37,AI37,AJ37,AK37,AM37,AN37,AO37,AP37,AR37,AS37,AT37,AU37),2)+2^15*IF(AC37=1,-1,0)</f>
        <v>24116</v>
      </c>
      <c r="AX37" s="13" t="s">
        <v>59</v>
      </c>
      <c r="BC37">
        <f>BC34+BC35</f>
        <v>-41420</v>
      </c>
      <c r="BD37" s="13" t="s">
        <v>59</v>
      </c>
      <c r="BE37" s="18"/>
    </row>
    <row r="39" spans="26:57" x14ac:dyDescent="0.3">
      <c r="AC39" s="17" t="s">
        <v>60</v>
      </c>
      <c r="AD39" s="17"/>
      <c r="AE39">
        <f>AC33</f>
        <v>1</v>
      </c>
      <c r="AG39" s="17" t="s">
        <v>61</v>
      </c>
      <c r="AH39" s="17"/>
      <c r="AI39" s="8">
        <f>IF(MOD(SUM(AM37:AP37,AR37:AU37),2)=0,1,0)</f>
        <v>0</v>
      </c>
      <c r="AK39" s="17" t="s">
        <v>62</v>
      </c>
      <c r="AL39" s="17"/>
      <c r="AM39">
        <f>AR33</f>
        <v>0</v>
      </c>
      <c r="AO39" s="17" t="s">
        <v>63</v>
      </c>
      <c r="AP39" s="17"/>
      <c r="AQ39">
        <f>IF(SUM(AC37:AU37)=0,1,0)</f>
        <v>0</v>
      </c>
      <c r="AS39" s="17" t="s">
        <v>64</v>
      </c>
      <c r="AT39" s="17"/>
      <c r="AU39" s="8">
        <f>AC37</f>
        <v>0</v>
      </c>
      <c r="AW39" t="s">
        <v>65</v>
      </c>
      <c r="AX39">
        <f>IF(OR(AND(AC34+AC35=0,AC37=1),AND(AC34+AC35=2,AC37=0)),1,0)</f>
        <v>1</v>
      </c>
    </row>
    <row r="41" spans="26:57" x14ac:dyDescent="0.3">
      <c r="Z41" s="4" t="s">
        <v>45</v>
      </c>
      <c r="AC41" s="5">
        <f t="shared" ref="AC41:AF41" si="79">TRUNC((AC42+AC43+AD41)/2)</f>
        <v>0</v>
      </c>
      <c r="AD41" s="5">
        <f t="shared" si="79"/>
        <v>0</v>
      </c>
      <c r="AE41" s="5">
        <f t="shared" si="79"/>
        <v>1</v>
      </c>
      <c r="AF41" s="5">
        <f t="shared" si="79"/>
        <v>1</v>
      </c>
      <c r="AG41" s="5">
        <f>AH41</f>
        <v>0</v>
      </c>
      <c r="AH41" s="5">
        <f t="shared" ref="AH41:AK41" si="80">TRUNC((AH42+AH43+AI41)/2)</f>
        <v>0</v>
      </c>
      <c r="AI41" s="5">
        <f t="shared" si="80"/>
        <v>0</v>
      </c>
      <c r="AJ41" s="5">
        <f t="shared" si="80"/>
        <v>0</v>
      </c>
      <c r="AK41" s="5">
        <f t="shared" si="80"/>
        <v>0</v>
      </c>
      <c r="AL41" s="5">
        <f>AM41</f>
        <v>0</v>
      </c>
      <c r="AM41" s="5">
        <f t="shared" ref="AM41:AP41" si="81">TRUNC((AM42+AM43+AN41)/2)</f>
        <v>0</v>
      </c>
      <c r="AN41" s="5">
        <f t="shared" si="81"/>
        <v>1</v>
      </c>
      <c r="AO41" s="5">
        <f t="shared" si="81"/>
        <v>1</v>
      </c>
      <c r="AP41" s="5">
        <f t="shared" si="81"/>
        <v>1</v>
      </c>
      <c r="AQ41" s="5">
        <f>AR41</f>
        <v>0</v>
      </c>
      <c r="AR41" s="5">
        <f t="shared" ref="AR41:AS41" si="82">TRUNC((AR42+AR43+AS41)/2)</f>
        <v>0</v>
      </c>
      <c r="AS41" s="5">
        <f t="shared" si="82"/>
        <v>0</v>
      </c>
      <c r="AT41" s="5">
        <f>TRUNC((AT42+AT43+AU41)/2)</f>
        <v>0</v>
      </c>
      <c r="AU41" s="5">
        <f>TRUNC((AU42+AU43)/2)</f>
        <v>0</v>
      </c>
      <c r="BE41" s="18" t="s">
        <v>78</v>
      </c>
    </row>
    <row r="42" spans="26:57" ht="15.6" x14ac:dyDescent="0.35">
      <c r="Z42" s="14" t="s">
        <v>46</v>
      </c>
      <c r="AA42" s="6" t="s">
        <v>47</v>
      </c>
      <c r="AB42" s="7"/>
      <c r="AC42" s="8">
        <f>G4</f>
        <v>0</v>
      </c>
      <c r="AD42" s="8">
        <f t="shared" ref="AD42:AU42" si="83">H4</f>
        <v>0</v>
      </c>
      <c r="AE42" s="8">
        <f t="shared" si="83"/>
        <v>0</v>
      </c>
      <c r="AF42" s="8">
        <f t="shared" si="83"/>
        <v>1</v>
      </c>
      <c r="AG42" s="8" t="str">
        <f t="shared" si="83"/>
        <v>.</v>
      </c>
      <c r="AH42" s="8">
        <f t="shared" si="83"/>
        <v>0</v>
      </c>
      <c r="AI42" s="8">
        <f t="shared" si="83"/>
        <v>1</v>
      </c>
      <c r="AJ42" s="8">
        <f t="shared" si="83"/>
        <v>0</v>
      </c>
      <c r="AK42" s="8">
        <f t="shared" si="83"/>
        <v>0</v>
      </c>
      <c r="AL42" s="8" t="str">
        <f t="shared" si="83"/>
        <v>.</v>
      </c>
      <c r="AM42" s="8">
        <f t="shared" si="83"/>
        <v>0</v>
      </c>
      <c r="AN42" s="8">
        <f t="shared" si="83"/>
        <v>1</v>
      </c>
      <c r="AO42" s="8">
        <f t="shared" si="83"/>
        <v>1</v>
      </c>
      <c r="AP42" s="8">
        <f t="shared" si="83"/>
        <v>1</v>
      </c>
      <c r="AQ42" s="8" t="str">
        <f t="shared" si="83"/>
        <v>.</v>
      </c>
      <c r="AR42" s="8">
        <f t="shared" si="83"/>
        <v>0</v>
      </c>
      <c r="AS42" s="8">
        <f t="shared" si="83"/>
        <v>0</v>
      </c>
      <c r="AT42" s="8">
        <f t="shared" si="83"/>
        <v>0</v>
      </c>
      <c r="AU42" s="8">
        <f t="shared" si="83"/>
        <v>0</v>
      </c>
      <c r="AZ42" s="14" t="s">
        <v>46</v>
      </c>
      <c r="BA42" s="6" t="s">
        <v>52</v>
      </c>
      <c r="BC42">
        <f>C4</f>
        <v>5232</v>
      </c>
      <c r="BE42" s="18"/>
    </row>
    <row r="43" spans="26:57" ht="15.6" x14ac:dyDescent="0.35">
      <c r="Z43" s="14"/>
      <c r="AA43" s="6" t="s">
        <v>73</v>
      </c>
      <c r="AB43" s="7"/>
      <c r="AC43" s="8">
        <f>G11</f>
        <v>1</v>
      </c>
      <c r="AD43" s="8">
        <f t="shared" ref="AD43:AU43" si="84">H11</f>
        <v>0</v>
      </c>
      <c r="AE43" s="8">
        <f t="shared" si="84"/>
        <v>1</v>
      </c>
      <c r="AF43" s="8">
        <f t="shared" si="84"/>
        <v>1</v>
      </c>
      <c r="AG43" s="8" t="str">
        <f t="shared" si="84"/>
        <v>.</v>
      </c>
      <c r="AH43" s="8">
        <f t="shared" si="84"/>
        <v>1</v>
      </c>
      <c r="AI43" s="8">
        <f t="shared" si="84"/>
        <v>0</v>
      </c>
      <c r="AJ43" s="8">
        <f t="shared" si="84"/>
        <v>0</v>
      </c>
      <c r="AK43" s="8">
        <f t="shared" si="84"/>
        <v>1</v>
      </c>
      <c r="AL43" s="8" t="str">
        <f t="shared" si="84"/>
        <v>.</v>
      </c>
      <c r="AM43" s="8">
        <f t="shared" si="84"/>
        <v>0</v>
      </c>
      <c r="AN43" s="8">
        <f t="shared" si="84"/>
        <v>1</v>
      </c>
      <c r="AO43" s="8">
        <f t="shared" si="84"/>
        <v>0</v>
      </c>
      <c r="AP43" s="8">
        <f t="shared" si="84"/>
        <v>1</v>
      </c>
      <c r="AQ43" s="8" t="str">
        <f t="shared" si="84"/>
        <v>.</v>
      </c>
      <c r="AR43" s="8">
        <f t="shared" si="84"/>
        <v>0</v>
      </c>
      <c r="AS43" s="8">
        <f t="shared" si="84"/>
        <v>0</v>
      </c>
      <c r="AT43" s="8">
        <f t="shared" si="84"/>
        <v>1</v>
      </c>
      <c r="AU43" s="8">
        <f t="shared" si="84"/>
        <v>0</v>
      </c>
      <c r="AV43" s="9"/>
      <c r="AZ43" s="14"/>
      <c r="BA43" s="6" t="s">
        <v>74</v>
      </c>
      <c r="BC43">
        <f>C11</f>
        <v>-18094</v>
      </c>
      <c r="BE43" s="18"/>
    </row>
    <row r="44" spans="26:57" x14ac:dyDescent="0.3">
      <c r="AA44" s="9" t="s">
        <v>49</v>
      </c>
      <c r="AB44" s="9" t="s">
        <v>49</v>
      </c>
      <c r="AC44" s="9" t="s">
        <v>49</v>
      </c>
      <c r="AD44" s="9" t="s">
        <v>49</v>
      </c>
      <c r="AE44" s="9" t="s">
        <v>49</v>
      </c>
      <c r="AF44" s="9" t="s">
        <v>49</v>
      </c>
      <c r="AG44" s="9" t="s">
        <v>49</v>
      </c>
      <c r="AH44" s="9" t="s">
        <v>49</v>
      </c>
      <c r="AI44" s="9" t="s">
        <v>49</v>
      </c>
      <c r="AJ44" s="9" t="s">
        <v>49</v>
      </c>
      <c r="AK44" s="9" t="s">
        <v>49</v>
      </c>
      <c r="AL44" s="9" t="s">
        <v>49</v>
      </c>
      <c r="AM44" s="9" t="s">
        <v>49</v>
      </c>
      <c r="AN44" s="9" t="s">
        <v>49</v>
      </c>
      <c r="AO44" s="9" t="s">
        <v>49</v>
      </c>
      <c r="AP44" s="9" t="s">
        <v>49</v>
      </c>
      <c r="AQ44" s="9" t="s">
        <v>49</v>
      </c>
      <c r="AR44" s="9" t="s">
        <v>49</v>
      </c>
      <c r="AS44" s="9" t="s">
        <v>49</v>
      </c>
      <c r="AT44" s="9" t="s">
        <v>49</v>
      </c>
      <c r="AU44" s="9" t="s">
        <v>50</v>
      </c>
      <c r="AY44" t="s">
        <v>55</v>
      </c>
      <c r="BA44" s="9" t="s">
        <v>56</v>
      </c>
      <c r="BB44" s="9" t="s">
        <v>56</v>
      </c>
      <c r="BC44" s="9" t="s">
        <v>57</v>
      </c>
      <c r="BE44" s="18"/>
    </row>
    <row r="45" spans="26:57" ht="15.6" x14ac:dyDescent="0.3">
      <c r="AC45" s="8">
        <f t="shared" ref="AC45:AF45" si="85">MOD(AD41+AC42+AC43,2)</f>
        <v>1</v>
      </c>
      <c r="AD45" s="8">
        <f t="shared" si="85"/>
        <v>1</v>
      </c>
      <c r="AE45" s="8">
        <f t="shared" si="85"/>
        <v>0</v>
      </c>
      <c r="AF45" s="8">
        <f t="shared" si="85"/>
        <v>0</v>
      </c>
      <c r="AG45" s="8" t="s">
        <v>2</v>
      </c>
      <c r="AH45" s="8">
        <f t="shared" ref="AH45:AK45" si="86">MOD(AI41+AH42+AH43,2)</f>
        <v>1</v>
      </c>
      <c r="AI45" s="8">
        <f t="shared" si="86"/>
        <v>1</v>
      </c>
      <c r="AJ45" s="8">
        <f t="shared" si="86"/>
        <v>0</v>
      </c>
      <c r="AK45" s="8">
        <f t="shared" si="86"/>
        <v>1</v>
      </c>
      <c r="AL45" s="8" t="s">
        <v>2</v>
      </c>
      <c r="AM45" s="8">
        <f t="shared" ref="AM45:AP45" si="87">MOD(AN41+AM42+AM43,2)</f>
        <v>1</v>
      </c>
      <c r="AN45" s="8">
        <f t="shared" si="87"/>
        <v>1</v>
      </c>
      <c r="AO45" s="8">
        <f t="shared" si="87"/>
        <v>0</v>
      </c>
      <c r="AP45" s="8">
        <f t="shared" si="87"/>
        <v>0</v>
      </c>
      <c r="AQ45" s="8" t="s">
        <v>2</v>
      </c>
      <c r="AR45" s="8">
        <f t="shared" ref="AR45:AS45" si="88">MOD(AS41+AR42+AR43,2)</f>
        <v>0</v>
      </c>
      <c r="AS45" s="8">
        <f t="shared" si="88"/>
        <v>0</v>
      </c>
      <c r="AT45" s="8">
        <f>MOD(AU41+AT42+AT43,2)</f>
        <v>1</v>
      </c>
      <c r="AU45" s="8">
        <f>MOD(AU42+AU43,2)</f>
        <v>0</v>
      </c>
      <c r="AV45" s="12" t="s">
        <v>58</v>
      </c>
      <c r="AW45">
        <f>_xlfn.DECIMAL(_xlfn.CONCAT(AD45,AE45,AF45,AH45,AI45,AJ45,AK45,AM45,AN45,AO45,AP45,AR45,AS45,AT45,AU45),2)+2^15*IF(AC45=1,-1,0)</f>
        <v>-12862</v>
      </c>
      <c r="AX45" s="13" t="s">
        <v>59</v>
      </c>
      <c r="BC45">
        <f>BC42+BC43</f>
        <v>-12862</v>
      </c>
      <c r="BD45" s="13" t="s">
        <v>59</v>
      </c>
      <c r="BE45" s="18"/>
    </row>
    <row r="46" spans="26:57" x14ac:dyDescent="0.3">
      <c r="BE46" s="18"/>
    </row>
    <row r="47" spans="26:57" x14ac:dyDescent="0.3">
      <c r="AC47" s="17" t="s">
        <v>60</v>
      </c>
      <c r="AD47" s="17"/>
      <c r="AE47">
        <f>AC41</f>
        <v>0</v>
      </c>
      <c r="AG47" s="17" t="s">
        <v>61</v>
      </c>
      <c r="AH47" s="17"/>
      <c r="AI47" s="8">
        <f>IF(MOD(SUM(AM45:AP45,AR45:AU45),2)=0,1,0)</f>
        <v>0</v>
      </c>
      <c r="AK47" s="17" t="s">
        <v>62</v>
      </c>
      <c r="AL47" s="17"/>
      <c r="AM47">
        <f>AR41</f>
        <v>0</v>
      </c>
      <c r="AO47" s="17" t="s">
        <v>63</v>
      </c>
      <c r="AP47" s="17"/>
      <c r="AQ47">
        <f>IF(SUM(AC45:AU45)=0,1,0)</f>
        <v>0</v>
      </c>
      <c r="AS47" s="17" t="s">
        <v>64</v>
      </c>
      <c r="AT47" s="17"/>
      <c r="AU47" s="8">
        <f>AC45</f>
        <v>1</v>
      </c>
      <c r="AW47" t="s">
        <v>65</v>
      </c>
      <c r="AX47">
        <f>IF(OR(AND(AC42+AC43=0,AC45=1),AND(AC42+AC43=2,AC45=0)),1,0)</f>
        <v>0</v>
      </c>
      <c r="BE47" s="18"/>
    </row>
    <row r="49" spans="26:57" x14ac:dyDescent="0.3">
      <c r="Z49" s="4" t="s">
        <v>45</v>
      </c>
      <c r="AC49" s="5">
        <f t="shared" ref="AC49:AF49" si="89">TRUNC((AC50+AC51+AD49)/2)</f>
        <v>1</v>
      </c>
      <c r="AD49" s="5">
        <f t="shared" si="89"/>
        <v>1</v>
      </c>
      <c r="AE49" s="5">
        <f t="shared" si="89"/>
        <v>0</v>
      </c>
      <c r="AF49" s="5">
        <f t="shared" si="89"/>
        <v>1</v>
      </c>
      <c r="AG49" s="5">
        <f>AH49</f>
        <v>1</v>
      </c>
      <c r="AH49" s="5">
        <f t="shared" ref="AH49:AK49" si="90">TRUNC((AH50+AH51+AI49)/2)</f>
        <v>1</v>
      </c>
      <c r="AI49" s="5">
        <f t="shared" si="90"/>
        <v>1</v>
      </c>
      <c r="AJ49" s="5">
        <f t="shared" si="90"/>
        <v>1</v>
      </c>
      <c r="AK49" s="5">
        <f t="shared" si="90"/>
        <v>1</v>
      </c>
      <c r="AL49" s="5">
        <f>AM49</f>
        <v>0</v>
      </c>
      <c r="AM49" s="5">
        <f t="shared" ref="AM49:AP49" si="91">TRUNC((AM50+AM51+AN49)/2)</f>
        <v>0</v>
      </c>
      <c r="AN49" s="5">
        <f t="shared" si="91"/>
        <v>0</v>
      </c>
      <c r="AO49" s="5">
        <f t="shared" si="91"/>
        <v>0</v>
      </c>
      <c r="AP49" s="5">
        <f t="shared" si="91"/>
        <v>1</v>
      </c>
      <c r="AQ49" s="5">
        <f>AR49</f>
        <v>1</v>
      </c>
      <c r="AR49" s="5">
        <f t="shared" ref="AR49:AS49" si="92">TRUNC((AR50+AR51+AS49)/2)</f>
        <v>1</v>
      </c>
      <c r="AS49" s="5">
        <f t="shared" si="92"/>
        <v>1</v>
      </c>
      <c r="AT49" s="5">
        <f>TRUNC((AT50+AT51+AU49)/2)</f>
        <v>1</v>
      </c>
      <c r="AU49" s="5">
        <f>TRUNC((AU50+AU51)/2)</f>
        <v>0</v>
      </c>
      <c r="BE49" s="18" t="s">
        <v>79</v>
      </c>
    </row>
    <row r="50" spans="26:57" ht="15.6" x14ac:dyDescent="0.35">
      <c r="Z50" s="14" t="s">
        <v>46</v>
      </c>
      <c r="AA50" s="6" t="s">
        <v>80</v>
      </c>
      <c r="AB50" s="7"/>
      <c r="AC50" s="8">
        <f>G14</f>
        <v>1</v>
      </c>
      <c r="AD50" s="8">
        <f t="shared" ref="AD50:AU50" si="93">H14</f>
        <v>1</v>
      </c>
      <c r="AE50" s="8">
        <f t="shared" si="93"/>
        <v>0</v>
      </c>
      <c r="AF50" s="8">
        <f t="shared" si="93"/>
        <v>0</v>
      </c>
      <c r="AG50" s="8" t="str">
        <f t="shared" si="93"/>
        <v>.</v>
      </c>
      <c r="AH50" s="8">
        <f t="shared" si="93"/>
        <v>1</v>
      </c>
      <c r="AI50" s="8">
        <f t="shared" si="93"/>
        <v>1</v>
      </c>
      <c r="AJ50" s="8">
        <f t="shared" si="93"/>
        <v>0</v>
      </c>
      <c r="AK50" s="8">
        <f t="shared" si="93"/>
        <v>1</v>
      </c>
      <c r="AL50" s="8" t="str">
        <f t="shared" si="93"/>
        <v>.</v>
      </c>
      <c r="AM50" s="8">
        <f t="shared" si="93"/>
        <v>1</v>
      </c>
      <c r="AN50" s="8">
        <f t="shared" si="93"/>
        <v>1</v>
      </c>
      <c r="AO50" s="8">
        <f t="shared" si="93"/>
        <v>0</v>
      </c>
      <c r="AP50" s="8">
        <f t="shared" si="93"/>
        <v>0</v>
      </c>
      <c r="AQ50" s="8" t="str">
        <f t="shared" si="93"/>
        <v>.</v>
      </c>
      <c r="AR50" s="8">
        <f t="shared" si="93"/>
        <v>0</v>
      </c>
      <c r="AS50" s="8">
        <f t="shared" si="93"/>
        <v>0</v>
      </c>
      <c r="AT50" s="8">
        <f t="shared" si="93"/>
        <v>1</v>
      </c>
      <c r="AU50" s="8">
        <f t="shared" si="93"/>
        <v>0</v>
      </c>
      <c r="AZ50" s="14" t="s">
        <v>46</v>
      </c>
      <c r="BA50" s="6" t="s">
        <v>81</v>
      </c>
      <c r="BC50">
        <f>C14</f>
        <v>-12862</v>
      </c>
      <c r="BE50" s="18"/>
    </row>
    <row r="51" spans="26:57" ht="15.6" x14ac:dyDescent="0.35">
      <c r="Z51" s="14"/>
      <c r="AA51" s="6" t="s">
        <v>67</v>
      </c>
      <c r="AB51" s="7"/>
      <c r="AC51" s="8">
        <f>G6</f>
        <v>0</v>
      </c>
      <c r="AD51" s="8">
        <f t="shared" ref="AD51:AU51" si="94">H6</f>
        <v>1</v>
      </c>
      <c r="AE51" s="8">
        <f t="shared" si="94"/>
        <v>0</v>
      </c>
      <c r="AF51" s="8">
        <f t="shared" si="94"/>
        <v>1</v>
      </c>
      <c r="AG51" s="8" t="str">
        <f t="shared" si="94"/>
        <v>.</v>
      </c>
      <c r="AH51" s="8">
        <f t="shared" si="94"/>
        <v>1</v>
      </c>
      <c r="AI51" s="8">
        <f t="shared" si="94"/>
        <v>0</v>
      </c>
      <c r="AJ51" s="8">
        <f t="shared" si="94"/>
        <v>1</v>
      </c>
      <c r="AK51" s="8">
        <f t="shared" si="94"/>
        <v>1</v>
      </c>
      <c r="AL51" s="8" t="str">
        <f t="shared" si="94"/>
        <v>.</v>
      </c>
      <c r="AM51" s="8">
        <f t="shared" si="94"/>
        <v>0</v>
      </c>
      <c r="AN51" s="8">
        <f t="shared" si="94"/>
        <v>0</v>
      </c>
      <c r="AO51" s="8">
        <f t="shared" si="94"/>
        <v>0</v>
      </c>
      <c r="AP51" s="8">
        <f t="shared" si="94"/>
        <v>1</v>
      </c>
      <c r="AQ51" s="8" t="str">
        <f t="shared" si="94"/>
        <v>.</v>
      </c>
      <c r="AR51" s="8">
        <f t="shared" si="94"/>
        <v>1</v>
      </c>
      <c r="AS51" s="8">
        <f t="shared" si="94"/>
        <v>1</v>
      </c>
      <c r="AT51" s="8">
        <f t="shared" si="94"/>
        <v>1</v>
      </c>
      <c r="AU51" s="8">
        <f t="shared" si="94"/>
        <v>0</v>
      </c>
      <c r="AV51" s="9"/>
      <c r="AZ51" s="14"/>
      <c r="BA51" s="6" t="s">
        <v>68</v>
      </c>
      <c r="BC51">
        <f>C6</f>
        <v>23326</v>
      </c>
      <c r="BE51" s="18"/>
    </row>
    <row r="52" spans="26:57" x14ac:dyDescent="0.3">
      <c r="AA52" s="9" t="s">
        <v>49</v>
      </c>
      <c r="AB52" s="9" t="s">
        <v>49</v>
      </c>
      <c r="AC52" s="9" t="s">
        <v>49</v>
      </c>
      <c r="AD52" s="9" t="s">
        <v>49</v>
      </c>
      <c r="AE52" s="9" t="s">
        <v>49</v>
      </c>
      <c r="AF52" s="9" t="s">
        <v>49</v>
      </c>
      <c r="AG52" s="9" t="s">
        <v>49</v>
      </c>
      <c r="AH52" s="9" t="s">
        <v>49</v>
      </c>
      <c r="AI52" s="9" t="s">
        <v>49</v>
      </c>
      <c r="AJ52" s="9" t="s">
        <v>49</v>
      </c>
      <c r="AK52" s="9" t="s">
        <v>49</v>
      </c>
      <c r="AL52" s="9" t="s">
        <v>49</v>
      </c>
      <c r="AM52" s="9" t="s">
        <v>49</v>
      </c>
      <c r="AN52" s="9" t="s">
        <v>49</v>
      </c>
      <c r="AO52" s="9" t="s">
        <v>49</v>
      </c>
      <c r="AP52" s="9" t="s">
        <v>49</v>
      </c>
      <c r="AQ52" s="9" t="s">
        <v>49</v>
      </c>
      <c r="AR52" s="9" t="s">
        <v>49</v>
      </c>
      <c r="AS52" s="9" t="s">
        <v>49</v>
      </c>
      <c r="AT52" s="9" t="s">
        <v>49</v>
      </c>
      <c r="AU52" s="9" t="s">
        <v>50</v>
      </c>
      <c r="AY52" t="s">
        <v>55</v>
      </c>
      <c r="BA52" s="9" t="s">
        <v>56</v>
      </c>
      <c r="BB52" s="9" t="s">
        <v>56</v>
      </c>
      <c r="BC52" s="9" t="s">
        <v>57</v>
      </c>
      <c r="BE52" s="18"/>
    </row>
    <row r="53" spans="26:57" ht="15.6" x14ac:dyDescent="0.3">
      <c r="AC53" s="8">
        <f t="shared" ref="AC53:AF53" si="95">MOD(AD49+AC50+AC51,2)</f>
        <v>0</v>
      </c>
      <c r="AD53" s="8">
        <f t="shared" si="95"/>
        <v>0</v>
      </c>
      <c r="AE53" s="8">
        <f t="shared" si="95"/>
        <v>1</v>
      </c>
      <c r="AF53" s="8">
        <f t="shared" si="95"/>
        <v>0</v>
      </c>
      <c r="AG53" s="8" t="s">
        <v>2</v>
      </c>
      <c r="AH53" s="8">
        <f t="shared" ref="AH53:AK53" si="96">MOD(AI49+AH50+AH51,2)</f>
        <v>1</v>
      </c>
      <c r="AI53" s="8">
        <f t="shared" si="96"/>
        <v>0</v>
      </c>
      <c r="AJ53" s="8">
        <f t="shared" si="96"/>
        <v>0</v>
      </c>
      <c r="AK53" s="8">
        <f t="shared" si="96"/>
        <v>0</v>
      </c>
      <c r="AL53" s="8" t="s">
        <v>2</v>
      </c>
      <c r="AM53" s="8">
        <f t="shared" ref="AM53:AP53" si="97">MOD(AN49+AM50+AM51,2)</f>
        <v>1</v>
      </c>
      <c r="AN53" s="8">
        <f t="shared" si="97"/>
        <v>1</v>
      </c>
      <c r="AO53" s="8">
        <f t="shared" si="97"/>
        <v>1</v>
      </c>
      <c r="AP53" s="8">
        <f t="shared" si="97"/>
        <v>0</v>
      </c>
      <c r="AQ53" s="8" t="s">
        <v>2</v>
      </c>
      <c r="AR53" s="8">
        <f t="shared" ref="AR53:AS53" si="98">MOD(AS49+AR50+AR51,2)</f>
        <v>0</v>
      </c>
      <c r="AS53" s="8">
        <f t="shared" si="98"/>
        <v>0</v>
      </c>
      <c r="AT53" s="8">
        <f>MOD(AU49+AT50+AT51,2)</f>
        <v>0</v>
      </c>
      <c r="AU53" s="8">
        <f>MOD(AU50+AU51,2)</f>
        <v>0</v>
      </c>
      <c r="AV53" s="12" t="s">
        <v>58</v>
      </c>
      <c r="AW53">
        <f>_xlfn.DECIMAL(_xlfn.CONCAT(AD53,AE53,AF53,AH53,AI53,AJ53,AK53,AM53,AN53,AO53,AP53,AR53,AS53,AT53,AU53),2)+2^15*IF(AC53=1,-1,0)</f>
        <v>10464</v>
      </c>
      <c r="AX53" s="13" t="s">
        <v>59</v>
      </c>
      <c r="BC53">
        <f>BC50+BC51</f>
        <v>10464</v>
      </c>
      <c r="BD53" s="13" t="s">
        <v>59</v>
      </c>
      <c r="BE53" s="18"/>
    </row>
    <row r="54" spans="26:57" x14ac:dyDescent="0.3">
      <c r="BE54" s="18"/>
    </row>
    <row r="55" spans="26:57" x14ac:dyDescent="0.3">
      <c r="AC55" s="17" t="s">
        <v>60</v>
      </c>
      <c r="AD55" s="17"/>
      <c r="AE55">
        <f>AC49</f>
        <v>1</v>
      </c>
      <c r="AG55" s="17" t="s">
        <v>61</v>
      </c>
      <c r="AH55" s="17"/>
      <c r="AI55" s="8">
        <f>IF(MOD(SUM(AM53:AP53,AR53:AU53),2)=0,1,0)</f>
        <v>0</v>
      </c>
      <c r="AK55" s="17" t="s">
        <v>62</v>
      </c>
      <c r="AL55" s="17"/>
      <c r="AM55">
        <f>AR49</f>
        <v>1</v>
      </c>
      <c r="AO55" s="17" t="s">
        <v>63</v>
      </c>
      <c r="AP55" s="17"/>
      <c r="AQ55">
        <f>IF(SUM(AC53:AU53)=0,1,0)</f>
        <v>0</v>
      </c>
      <c r="AS55" s="17" t="s">
        <v>64</v>
      </c>
      <c r="AT55" s="17"/>
      <c r="AU55" s="8">
        <f>AC53</f>
        <v>0</v>
      </c>
      <c r="AW55" t="s">
        <v>65</v>
      </c>
      <c r="AX55">
        <f>IF(OR(AND(AC50+AC51=0,AC53=1),AND(AC50+AC51=2,AC53=0)),1,0)</f>
        <v>0</v>
      </c>
      <c r="BE55" s="18"/>
    </row>
  </sheetData>
  <mergeCells count="56">
    <mergeCell ref="BE49:BE55"/>
    <mergeCell ref="Z50:Z51"/>
    <mergeCell ref="AZ50:AZ51"/>
    <mergeCell ref="AC55:AD55"/>
    <mergeCell ref="AG55:AH55"/>
    <mergeCell ref="AK55:AL55"/>
    <mergeCell ref="AO55:AP55"/>
    <mergeCell ref="AS55:AT55"/>
    <mergeCell ref="BE41:BE47"/>
    <mergeCell ref="Z42:Z43"/>
    <mergeCell ref="AZ42:AZ43"/>
    <mergeCell ref="AC47:AD47"/>
    <mergeCell ref="AG47:AH47"/>
    <mergeCell ref="AK47:AL47"/>
    <mergeCell ref="AO47:AP47"/>
    <mergeCell ref="AS47:AT47"/>
    <mergeCell ref="BE33:BE37"/>
    <mergeCell ref="Z34:Z35"/>
    <mergeCell ref="AZ34:AZ35"/>
    <mergeCell ref="AC39:AD39"/>
    <mergeCell ref="AG39:AH39"/>
    <mergeCell ref="AK39:AL39"/>
    <mergeCell ref="AO39:AP39"/>
    <mergeCell ref="AS39:AT39"/>
    <mergeCell ref="BE25:BE29"/>
    <mergeCell ref="Z26:Z27"/>
    <mergeCell ref="AZ26:AZ27"/>
    <mergeCell ref="AC31:AD31"/>
    <mergeCell ref="AG31:AH31"/>
    <mergeCell ref="AK31:AL31"/>
    <mergeCell ref="AO31:AP31"/>
    <mergeCell ref="AS31:AT31"/>
    <mergeCell ref="BE17:BE21"/>
    <mergeCell ref="Z18:Z19"/>
    <mergeCell ref="AZ18:AZ19"/>
    <mergeCell ref="AC23:AD23"/>
    <mergeCell ref="AG23:AH23"/>
    <mergeCell ref="AK23:AL23"/>
    <mergeCell ref="AO23:AP23"/>
    <mergeCell ref="AS23:AT23"/>
    <mergeCell ref="BE9:BE13"/>
    <mergeCell ref="Z10:Z11"/>
    <mergeCell ref="AZ10:AZ11"/>
    <mergeCell ref="AC15:AD15"/>
    <mergeCell ref="AG15:AH15"/>
    <mergeCell ref="AK15:AL15"/>
    <mergeCell ref="AO15:AP15"/>
    <mergeCell ref="AS15:AT15"/>
    <mergeCell ref="Z2:Z3"/>
    <mergeCell ref="AZ2:AZ3"/>
    <mergeCell ref="BE2:BE5"/>
    <mergeCell ref="AC7:AD7"/>
    <mergeCell ref="AG7:AH7"/>
    <mergeCell ref="AK7:AL7"/>
    <mergeCell ref="AO7:AP7"/>
    <mergeCell ref="AS7:AT7"/>
  </mergeCells>
  <conditionalFormatting sqref="G4:Y15">
    <cfRule type="cellIs" dxfId="1" priority="1" operator="equal">
      <formula>0</formula>
    </cfRule>
    <cfRule type="cellIs" dxfId="0" priority="3" operator="equal">
      <formula>1</formula>
    </cfRule>
  </conditionalFormatting>
  <pageMargins left="0.7" right="0.7" top="0.75" bottom="0.75" header="0.3" footer="0.3"/>
  <pageSetup paperSize="9" scale="39" orientation="portrait" horizontalDpi="360" verticalDpi="360" r:id="rId1"/>
  <headerFooter>
    <oddHeader xml:space="preserve">&amp;LМухамеджанов Артур Илдусович
Вариант:14   Файл:lab5
</oddHeader>
    <oddFooter>&amp;L09.12.2022 15:12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SirParzival</dc:creator>
  <cp:lastModifiedBy>Base</cp:lastModifiedBy>
  <dcterms:created xsi:type="dcterms:W3CDTF">2015-06-05T18:19:34Z</dcterms:created>
  <dcterms:modified xsi:type="dcterms:W3CDTF">2022-12-09T12:14:23Z</dcterms:modified>
</cp:coreProperties>
</file>