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26835" windowHeight="140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2" i="1" l="1"/>
  <c r="B19" i="1" l="1"/>
  <c r="C19" i="1" s="1"/>
  <c r="B16" i="1"/>
  <c r="C16" i="1" s="1"/>
  <c r="B30" i="1"/>
  <c r="C30" i="1" s="1"/>
  <c r="D30" i="1" s="1"/>
  <c r="B29" i="1"/>
  <c r="C29" i="1" s="1"/>
  <c r="D29" i="1" s="1"/>
  <c r="B28" i="1"/>
  <c r="C28" i="1" s="1"/>
  <c r="D28" i="1" s="1"/>
  <c r="B27" i="1"/>
  <c r="C27" i="1" s="1"/>
  <c r="D27" i="1" s="1"/>
  <c r="B26" i="1"/>
  <c r="C26" i="1" s="1"/>
  <c r="D26" i="1" s="1"/>
  <c r="B25" i="1"/>
  <c r="C25" i="1" s="1"/>
  <c r="D25" i="1" s="1"/>
  <c r="B24" i="1"/>
  <c r="C24" i="1" s="1"/>
  <c r="D24" i="1" s="1"/>
  <c r="A8" i="1"/>
  <c r="B12" i="1" s="1"/>
  <c r="C12" i="1" s="1"/>
  <c r="D12" i="1" s="1"/>
  <c r="D13" i="1" s="1"/>
  <c r="C13" i="1" l="1"/>
  <c r="E24" i="1"/>
  <c r="E30" i="1"/>
  <c r="D19" i="1"/>
  <c r="E28" i="1"/>
  <c r="E29" i="1"/>
  <c r="E27" i="1"/>
  <c r="E26" i="1"/>
  <c r="E25" i="1"/>
  <c r="D16" i="1"/>
</calcChain>
</file>

<file path=xl/sharedStrings.xml><?xml version="1.0" encoding="utf-8"?>
<sst xmlns="http://schemas.openxmlformats.org/spreadsheetml/2006/main" count="26" uniqueCount="23">
  <si>
    <t>fg</t>
  </si>
  <si>
    <t>k1</t>
  </si>
  <si>
    <t>k2</t>
  </si>
  <si>
    <t>Shifts</t>
  </si>
  <si>
    <t>-ln(k1)</t>
  </si>
  <si>
    <t>t (1/fs)</t>
  </si>
  <si>
    <t>Eingabefelder</t>
  </si>
  <si>
    <t>Ergebnisse</t>
  </si>
  <si>
    <t>Verwendung von Shifts anstelle von Multiplikationen</t>
  </si>
  <si>
    <t>Faktor k2 (Float)</t>
  </si>
  <si>
    <t>Faktor k2 (Integer, Festkomma-Shift)</t>
  </si>
  <si>
    <t>Grenzfrequenz Hz</t>
  </si>
  <si>
    <t>Festkomma-Shift (Anzahl Bits)</t>
  </si>
  <si>
    <t>(Float)</t>
  </si>
  <si>
    <t>(Integer, Festkomma-Shift)</t>
  </si>
  <si>
    <t>Digitale Filter nach Make: 6/2022</t>
  </si>
  <si>
    <t>Für 6/12dB Lowpass, Highpass, Sinus-Oszillator und Biquad-Bandpass</t>
  </si>
  <si>
    <t>Zwischenergebnise</t>
  </si>
  <si>
    <t>Samplingrate fs, Hz</t>
  </si>
  <si>
    <t>Multiplikator k</t>
  </si>
  <si>
    <t>Grenzfrequenz fg, Hz</t>
  </si>
  <si>
    <t>für Integer-Routinen</t>
  </si>
  <si>
    <t>k2 Näherung 2*pi*(fg/fs)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</si>
</sst>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15</xdr:row>
      <xdr:rowOff>180976</xdr:rowOff>
    </xdr:from>
    <xdr:to>
      <xdr:col>16</xdr:col>
      <xdr:colOff>368944</xdr:colOff>
      <xdr:row>25</xdr:row>
      <xdr:rowOff>104775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3105151"/>
          <a:ext cx="4855219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571500</xdr:colOff>
      <xdr:row>2</xdr:row>
      <xdr:rowOff>19050</xdr:rowOff>
    </xdr:from>
    <xdr:to>
      <xdr:col>17</xdr:col>
      <xdr:colOff>190500</xdr:colOff>
      <xdr:row>13</xdr:row>
      <xdr:rowOff>114300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466725"/>
          <a:ext cx="571500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E14" sqref="E14"/>
    </sheetView>
  </sheetViews>
  <sheetFormatPr baseColWidth="10" defaultRowHeight="15" x14ac:dyDescent="0.25"/>
  <cols>
    <col min="1" max="1" width="14.85546875" customWidth="1"/>
  </cols>
  <sheetData>
    <row r="1" spans="1:8" ht="20.25" x14ac:dyDescent="0.3">
      <c r="A1" s="2" t="s">
        <v>15</v>
      </c>
      <c r="B1" s="1"/>
      <c r="C1" s="1"/>
      <c r="D1" s="1"/>
      <c r="E1" s="1"/>
      <c r="F1" s="1"/>
      <c r="H1" s="1"/>
    </row>
    <row r="2" spans="1:8" x14ac:dyDescent="0.25">
      <c r="A2" s="4" t="s">
        <v>16</v>
      </c>
      <c r="G2" s="1"/>
      <c r="H2" s="1"/>
    </row>
    <row r="3" spans="1:8" x14ac:dyDescent="0.25">
      <c r="G3" s="1"/>
      <c r="H3" s="1"/>
    </row>
    <row r="4" spans="1:8" x14ac:dyDescent="0.25">
      <c r="A4" s="11" t="s">
        <v>6</v>
      </c>
      <c r="B4" s="9" t="s">
        <v>7</v>
      </c>
      <c r="C4" s="5" t="s">
        <v>17</v>
      </c>
      <c r="D4" s="5"/>
      <c r="H4" s="1"/>
    </row>
    <row r="5" spans="1:8" x14ac:dyDescent="0.25">
      <c r="H5" s="1"/>
    </row>
    <row r="6" spans="1:8" x14ac:dyDescent="0.25">
      <c r="A6" s="7" t="s">
        <v>18</v>
      </c>
      <c r="C6" s="8" t="s">
        <v>12</v>
      </c>
      <c r="H6" s="1"/>
    </row>
    <row r="7" spans="1:8" x14ac:dyDescent="0.25">
      <c r="A7" s="11">
        <v>10000</v>
      </c>
      <c r="C7" s="11">
        <v>8</v>
      </c>
      <c r="D7" t="s">
        <v>21</v>
      </c>
      <c r="H7" s="1"/>
    </row>
    <row r="8" spans="1:8" x14ac:dyDescent="0.25">
      <c r="A8" s="5">
        <f>1/A7</f>
        <v>1E-4</v>
      </c>
      <c r="B8" s="3" t="s">
        <v>5</v>
      </c>
      <c r="H8" s="1"/>
    </row>
    <row r="9" spans="1:8" x14ac:dyDescent="0.25">
      <c r="H9" s="1"/>
    </row>
    <row r="10" spans="1:8" x14ac:dyDescent="0.25">
      <c r="B10" s="3"/>
      <c r="C10" s="7" t="s">
        <v>19</v>
      </c>
      <c r="E10" s="1"/>
      <c r="H10" s="1"/>
    </row>
    <row r="11" spans="1:8" x14ac:dyDescent="0.25">
      <c r="A11" s="7" t="s">
        <v>20</v>
      </c>
      <c r="B11" s="1"/>
      <c r="C11" s="3" t="s">
        <v>1</v>
      </c>
      <c r="D11" s="4" t="s">
        <v>2</v>
      </c>
      <c r="E11" s="1"/>
      <c r="F11" s="8" t="s">
        <v>22</v>
      </c>
      <c r="H11" s="1"/>
    </row>
    <row r="12" spans="1:8" x14ac:dyDescent="0.25">
      <c r="A12" s="11">
        <v>100</v>
      </c>
      <c r="B12" s="5">
        <f>-(2*PI()*A12*A8)</f>
        <v>-6.2831853071795868E-2</v>
      </c>
      <c r="C12" s="5">
        <f>EXP(B12)</f>
        <v>0.93910136742429262</v>
      </c>
      <c r="D12" s="9">
        <f>1-C12</f>
        <v>6.0898632575707379E-2</v>
      </c>
      <c r="E12" s="1" t="s">
        <v>13</v>
      </c>
      <c r="F12" s="9">
        <f>2*PI()*A12/$A$7</f>
        <v>6.2831853071795868E-2</v>
      </c>
      <c r="H12" s="1"/>
    </row>
    <row r="13" spans="1:8" x14ac:dyDescent="0.25">
      <c r="C13" s="5">
        <f>ROUND(C12*2^$C$7,0)</f>
        <v>240</v>
      </c>
      <c r="D13" s="9">
        <f>ROUND(D12*2^$C$7,0)</f>
        <v>16</v>
      </c>
      <c r="E13" t="s">
        <v>14</v>
      </c>
      <c r="H13" s="1"/>
    </row>
    <row r="14" spans="1:8" x14ac:dyDescent="0.25">
      <c r="F14" s="1"/>
      <c r="G14" s="1"/>
      <c r="H14" s="1"/>
    </row>
    <row r="15" spans="1:8" x14ac:dyDescent="0.25">
      <c r="A15" s="4" t="s">
        <v>9</v>
      </c>
      <c r="B15" s="1"/>
      <c r="C15" s="1"/>
      <c r="D15" s="7" t="s">
        <v>11</v>
      </c>
      <c r="F15" s="1"/>
      <c r="G15" s="1"/>
      <c r="H15" s="1"/>
    </row>
    <row r="16" spans="1:8" x14ac:dyDescent="0.25">
      <c r="A16" s="11">
        <v>0.5</v>
      </c>
      <c r="B16" s="5">
        <f>1-A16</f>
        <v>0.5</v>
      </c>
      <c r="C16" s="5">
        <f>-LN(B16)</f>
        <v>0.69314718055994529</v>
      </c>
      <c r="D16" s="10">
        <f>C16/(2*PI()*$A$8)</f>
        <v>1103.1780007632581</v>
      </c>
      <c r="E16" s="1"/>
      <c r="F16" s="1"/>
      <c r="G16" s="1"/>
      <c r="H16" s="1"/>
    </row>
    <row r="17" spans="1:8" x14ac:dyDescent="0.25">
      <c r="G17" s="1"/>
      <c r="H17" s="1"/>
    </row>
    <row r="18" spans="1:8" x14ac:dyDescent="0.25">
      <c r="A18" s="4" t="s">
        <v>10</v>
      </c>
      <c r="B18" s="1"/>
      <c r="C18" s="1"/>
      <c r="D18" s="7" t="s">
        <v>11</v>
      </c>
      <c r="G18" s="1"/>
      <c r="H18" s="1"/>
    </row>
    <row r="19" spans="1:8" x14ac:dyDescent="0.25">
      <c r="A19" s="11">
        <v>20</v>
      </c>
      <c r="B19" s="5">
        <f>1-(A19/2^$C$7)</f>
        <v>0.921875</v>
      </c>
      <c r="C19" s="5">
        <f>-LN(B19)</f>
        <v>8.1345639453952401E-2</v>
      </c>
      <c r="D19" s="10">
        <f>C19/(2*PI()*$A$8)</f>
        <v>129.4656061806763</v>
      </c>
      <c r="G19" s="1"/>
      <c r="H19" s="1"/>
    </row>
    <row r="20" spans="1:8" x14ac:dyDescent="0.25">
      <c r="G20" s="1"/>
      <c r="H20" s="1"/>
    </row>
    <row r="21" spans="1:8" x14ac:dyDescent="0.25">
      <c r="F21" s="1"/>
      <c r="G21" s="1"/>
      <c r="H21" s="1"/>
    </row>
    <row r="22" spans="1:8" x14ac:dyDescent="0.25">
      <c r="A22" t="s">
        <v>8</v>
      </c>
      <c r="F22" s="1"/>
      <c r="G22" s="1"/>
      <c r="H22" s="1"/>
    </row>
    <row r="23" spans="1:8" x14ac:dyDescent="0.25">
      <c r="A23" s="4" t="s">
        <v>3</v>
      </c>
      <c r="B23" s="4" t="s">
        <v>2</v>
      </c>
      <c r="C23" s="3" t="s">
        <v>1</v>
      </c>
      <c r="D23" s="6" t="s">
        <v>4</v>
      </c>
      <c r="E23" s="4" t="s">
        <v>0</v>
      </c>
      <c r="F23" s="1"/>
      <c r="G23" s="1"/>
      <c r="H23" s="1"/>
    </row>
    <row r="24" spans="1:8" x14ac:dyDescent="0.25">
      <c r="A24" s="5">
        <v>1</v>
      </c>
      <c r="B24" s="5">
        <f>2^(-A24)</f>
        <v>0.5</v>
      </c>
      <c r="C24" s="5">
        <f t="shared" ref="C24:C30" si="0">1-B24</f>
        <v>0.5</v>
      </c>
      <c r="D24" s="5">
        <f t="shared" ref="D24:D30" si="1">-LN(C24)</f>
        <v>0.69314718055994529</v>
      </c>
      <c r="E24" s="10">
        <f t="shared" ref="E24:E30" si="2">D24/(2*PI()*$A$8)</f>
        <v>1103.1780007632581</v>
      </c>
      <c r="F24" s="1"/>
      <c r="G24" s="1"/>
      <c r="H24" s="1"/>
    </row>
    <row r="25" spans="1:8" x14ac:dyDescent="0.25">
      <c r="A25" s="5">
        <v>2</v>
      </c>
      <c r="B25" s="5">
        <f t="shared" ref="B25:B30" si="3">2^(-A25)</f>
        <v>0.25</v>
      </c>
      <c r="C25" s="5">
        <f t="shared" si="0"/>
        <v>0.75</v>
      </c>
      <c r="D25" s="5">
        <f t="shared" si="1"/>
        <v>0.2876820724517809</v>
      </c>
      <c r="E25" s="10">
        <f t="shared" si="2"/>
        <v>457.86023869621704</v>
      </c>
      <c r="F25" s="1"/>
      <c r="G25" s="1"/>
      <c r="H25" s="1"/>
    </row>
    <row r="26" spans="1:8" x14ac:dyDescent="0.25">
      <c r="A26" s="5">
        <v>3</v>
      </c>
      <c r="B26" s="5">
        <f t="shared" si="3"/>
        <v>0.125</v>
      </c>
      <c r="C26" s="5">
        <f t="shared" si="0"/>
        <v>0.875</v>
      </c>
      <c r="D26" s="5">
        <f t="shared" si="1"/>
        <v>0.13353139262452263</v>
      </c>
      <c r="E26" s="10">
        <f t="shared" si="2"/>
        <v>212.52181194137432</v>
      </c>
      <c r="F26" s="1"/>
      <c r="G26" s="1"/>
      <c r="H26" s="1"/>
    </row>
    <row r="27" spans="1:8" x14ac:dyDescent="0.25">
      <c r="A27" s="5">
        <v>4</v>
      </c>
      <c r="B27" s="5">
        <f t="shared" si="3"/>
        <v>6.25E-2</v>
      </c>
      <c r="C27" s="5">
        <f t="shared" si="0"/>
        <v>0.9375</v>
      </c>
      <c r="D27" s="5">
        <f t="shared" si="1"/>
        <v>6.4538521137571178E-2</v>
      </c>
      <c r="E27" s="10">
        <f t="shared" si="2"/>
        <v>102.71624658885226</v>
      </c>
      <c r="F27" s="1"/>
      <c r="G27" s="1"/>
      <c r="H27" s="1"/>
    </row>
    <row r="28" spans="1:8" x14ac:dyDescent="0.25">
      <c r="A28" s="5">
        <v>5</v>
      </c>
      <c r="B28" s="5">
        <f t="shared" si="3"/>
        <v>3.125E-2</v>
      </c>
      <c r="C28" s="5">
        <f t="shared" si="0"/>
        <v>0.96875</v>
      </c>
      <c r="D28" s="5">
        <f t="shared" si="1"/>
        <v>3.1748698314580298E-2</v>
      </c>
      <c r="E28" s="10">
        <f t="shared" si="2"/>
        <v>50.529622734987811</v>
      </c>
      <c r="F28" s="1"/>
      <c r="G28" s="1"/>
      <c r="H28" s="1"/>
    </row>
    <row r="29" spans="1:8" x14ac:dyDescent="0.25">
      <c r="A29" s="5">
        <v>6</v>
      </c>
      <c r="B29" s="5">
        <f t="shared" si="3"/>
        <v>1.5625E-2</v>
      </c>
      <c r="C29" s="5">
        <f t="shared" si="0"/>
        <v>0.984375</v>
      </c>
      <c r="D29" s="5">
        <f t="shared" si="1"/>
        <v>1.5748356968139168E-2</v>
      </c>
      <c r="E29" s="10">
        <f t="shared" si="2"/>
        <v>25.064288570550428</v>
      </c>
      <c r="F29" s="1"/>
      <c r="G29" s="1"/>
      <c r="H29" s="1"/>
    </row>
    <row r="30" spans="1:8" x14ac:dyDescent="0.25">
      <c r="A30" s="5">
        <v>7</v>
      </c>
      <c r="B30" s="5">
        <f t="shared" si="3"/>
        <v>7.8125E-3</v>
      </c>
      <c r="C30" s="5">
        <f t="shared" si="0"/>
        <v>0.9921875</v>
      </c>
      <c r="D30" s="5">
        <f t="shared" si="1"/>
        <v>7.8431774610258926E-3</v>
      </c>
      <c r="E30" s="10">
        <f t="shared" si="2"/>
        <v>12.482804624692122</v>
      </c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4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4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4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4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4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4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4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4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4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4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4"/>
      <c r="C84" s="1"/>
      <c r="D84" s="1"/>
      <c r="E84" s="1"/>
      <c r="F84" s="1"/>
      <c r="G84" s="1"/>
      <c r="H84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</dc:creator>
  <cp:lastModifiedBy>Carsten</cp:lastModifiedBy>
  <dcterms:created xsi:type="dcterms:W3CDTF">2022-11-16T19:58:39Z</dcterms:created>
  <dcterms:modified xsi:type="dcterms:W3CDTF">2022-11-18T16:28:28Z</dcterms:modified>
</cp:coreProperties>
</file>