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655" windowHeight="7140" activeTab="3"/>
  </bookViews>
  <sheets>
    <sheet name="General MIDI" sheetId="2" r:id="rId1"/>
    <sheet name="SAM2695" sheetId="1" r:id="rId2"/>
    <sheet name="NI B4" sheetId="3" r:id="rId3"/>
    <sheet name="RealOrgan" sheetId="5" r:id="rId4"/>
  </sheets>
  <calcPr calcId="145621"/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91" i="5"/>
  <c r="I90" i="5"/>
  <c r="J90" i="5" s="1"/>
  <c r="I132" i="5"/>
  <c r="I133" i="5"/>
  <c r="I134" i="5"/>
  <c r="I135" i="5"/>
  <c r="J135" i="5" s="1"/>
  <c r="I136" i="5"/>
  <c r="I137" i="5"/>
  <c r="I138" i="5"/>
  <c r="I139" i="5"/>
  <c r="J139" i="5" s="1"/>
  <c r="I140" i="5"/>
  <c r="I141" i="5"/>
  <c r="I142" i="5"/>
  <c r="I143" i="5"/>
  <c r="J143" i="5" s="1"/>
  <c r="I144" i="5"/>
  <c r="I145" i="5"/>
  <c r="I146" i="5"/>
  <c r="I147" i="5"/>
  <c r="J147" i="5" s="1"/>
  <c r="I148" i="5"/>
  <c r="I149" i="5"/>
  <c r="I150" i="5"/>
  <c r="I151" i="5"/>
  <c r="J151" i="5" s="1"/>
  <c r="I152" i="5"/>
  <c r="I153" i="5"/>
  <c r="I154" i="5"/>
  <c r="I155" i="5"/>
  <c r="J155" i="5" s="1"/>
  <c r="I156" i="5"/>
  <c r="I157" i="5"/>
  <c r="I158" i="5"/>
  <c r="I159" i="5"/>
  <c r="J159" i="5" s="1"/>
  <c r="I160" i="5"/>
  <c r="I161" i="5"/>
  <c r="I162" i="5"/>
  <c r="I163" i="5"/>
  <c r="J163" i="5" s="1"/>
  <c r="I164" i="5"/>
  <c r="I165" i="5"/>
  <c r="I166" i="5"/>
  <c r="I167" i="5"/>
  <c r="J167" i="5" s="1"/>
  <c r="I131" i="5"/>
  <c r="J131" i="5" s="1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1" i="5"/>
  <c r="J132" i="5"/>
  <c r="J133" i="5"/>
  <c r="J134" i="5"/>
  <c r="J136" i="5"/>
  <c r="J137" i="5"/>
  <c r="J138" i="5"/>
  <c r="J140" i="5"/>
  <c r="J141" i="5"/>
  <c r="J142" i="5"/>
  <c r="J144" i="5"/>
  <c r="J145" i="5"/>
  <c r="J146" i="5"/>
  <c r="J148" i="5"/>
  <c r="J149" i="5"/>
  <c r="J150" i="5"/>
  <c r="J152" i="5"/>
  <c r="J153" i="5"/>
  <c r="J154" i="5"/>
  <c r="J156" i="5"/>
  <c r="J157" i="5"/>
  <c r="J158" i="5"/>
  <c r="J160" i="5"/>
  <c r="J161" i="5"/>
  <c r="J162" i="5"/>
  <c r="J164" i="5"/>
  <c r="J165" i="5"/>
  <c r="J166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I130" i="5"/>
  <c r="J130" i="5" s="1"/>
  <c r="C130" i="5"/>
  <c r="I129" i="5"/>
  <c r="J129" i="5" s="1"/>
  <c r="C129" i="5"/>
  <c r="I128" i="5"/>
  <c r="J128" i="5" s="1"/>
  <c r="C128" i="5"/>
  <c r="I127" i="5"/>
  <c r="J127" i="5" s="1"/>
  <c r="C127" i="5"/>
  <c r="J126" i="5"/>
  <c r="I126" i="5"/>
  <c r="C126" i="5"/>
  <c r="I125" i="5"/>
  <c r="J125" i="5" s="1"/>
  <c r="C125" i="5"/>
  <c r="I124" i="5"/>
  <c r="J124" i="5" s="1"/>
  <c r="C124" i="5"/>
  <c r="I123" i="5"/>
  <c r="J123" i="5" s="1"/>
  <c r="C123" i="5"/>
  <c r="J122" i="5"/>
  <c r="I122" i="5"/>
  <c r="C122" i="5"/>
  <c r="I121" i="5"/>
  <c r="J121" i="5" s="1"/>
  <c r="C121" i="5"/>
  <c r="I120" i="5"/>
  <c r="J120" i="5" s="1"/>
  <c r="C120" i="5"/>
  <c r="I119" i="5"/>
  <c r="J119" i="5" s="1"/>
  <c r="C119" i="5"/>
  <c r="J118" i="5"/>
  <c r="I118" i="5"/>
  <c r="C118" i="5"/>
  <c r="I117" i="5"/>
  <c r="J117" i="5" s="1"/>
  <c r="C117" i="5"/>
  <c r="I116" i="5"/>
  <c r="J116" i="5" s="1"/>
  <c r="C116" i="5"/>
  <c r="I115" i="5"/>
  <c r="J115" i="5" s="1"/>
  <c r="C115" i="5"/>
  <c r="J114" i="5"/>
  <c r="I114" i="5"/>
  <c r="C114" i="5"/>
  <c r="I113" i="5"/>
  <c r="J113" i="5" s="1"/>
  <c r="C113" i="5"/>
  <c r="I112" i="5"/>
  <c r="J112" i="5" s="1"/>
  <c r="C112" i="5"/>
  <c r="I111" i="5"/>
  <c r="J111" i="5" s="1"/>
  <c r="C111" i="5"/>
  <c r="J110" i="5"/>
  <c r="I110" i="5"/>
  <c r="C110" i="5"/>
  <c r="I109" i="5"/>
  <c r="J109" i="5" s="1"/>
  <c r="C109" i="5"/>
  <c r="I108" i="5"/>
  <c r="J108" i="5" s="1"/>
  <c r="C108" i="5"/>
  <c r="I107" i="5"/>
  <c r="J107" i="5" s="1"/>
  <c r="C107" i="5"/>
  <c r="J106" i="5"/>
  <c r="I106" i="5"/>
  <c r="C106" i="5"/>
  <c r="I105" i="5"/>
  <c r="J105" i="5" s="1"/>
  <c r="C105" i="5"/>
  <c r="I104" i="5"/>
  <c r="J104" i="5" s="1"/>
  <c r="C104" i="5"/>
  <c r="I103" i="5"/>
  <c r="J103" i="5" s="1"/>
  <c r="C103" i="5"/>
  <c r="J102" i="5"/>
  <c r="I102" i="5"/>
  <c r="C102" i="5"/>
  <c r="I101" i="5"/>
  <c r="J101" i="5" s="1"/>
  <c r="C101" i="5"/>
  <c r="I100" i="5"/>
  <c r="J100" i="5" s="1"/>
  <c r="C100" i="5"/>
  <c r="I99" i="5"/>
  <c r="J99" i="5" s="1"/>
  <c r="C99" i="5"/>
  <c r="J98" i="5"/>
  <c r="I98" i="5"/>
  <c r="C98" i="5"/>
  <c r="I97" i="5"/>
  <c r="J97" i="5" s="1"/>
  <c r="C97" i="5"/>
  <c r="I96" i="5"/>
  <c r="J96" i="5" s="1"/>
  <c r="C96" i="5"/>
  <c r="I95" i="5"/>
  <c r="J95" i="5" s="1"/>
  <c r="C95" i="5"/>
  <c r="J94" i="5"/>
  <c r="I94" i="5"/>
  <c r="C94" i="5"/>
  <c r="I93" i="5"/>
  <c r="J93" i="5" s="1"/>
  <c r="C93" i="5"/>
  <c r="J92" i="5"/>
  <c r="I92" i="5"/>
  <c r="C92" i="5"/>
  <c r="C41" i="3"/>
  <c r="C42" i="3"/>
  <c r="C43" i="3"/>
  <c r="C44" i="3"/>
  <c r="C45" i="3"/>
  <c r="C46" i="3"/>
  <c r="C47" i="3"/>
  <c r="C48" i="3"/>
  <c r="C49" i="3"/>
  <c r="C50" i="3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3" i="5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J50" i="3"/>
  <c r="I50" i="3"/>
  <c r="J28" i="3"/>
  <c r="J29" i="3"/>
  <c r="J30" i="3"/>
  <c r="J31" i="3"/>
  <c r="J32" i="3"/>
  <c r="J34" i="3"/>
  <c r="J35" i="3"/>
  <c r="J36" i="3"/>
  <c r="J37" i="3"/>
  <c r="J38" i="3"/>
  <c r="J39" i="3"/>
  <c r="J41" i="3"/>
  <c r="J42" i="3"/>
  <c r="J43" i="3"/>
  <c r="J44" i="3"/>
  <c r="J45" i="3"/>
  <c r="J46" i="3"/>
  <c r="J47" i="3"/>
  <c r="J48" i="3"/>
  <c r="J49" i="3"/>
  <c r="I42" i="3"/>
  <c r="I43" i="3"/>
  <c r="I44" i="3"/>
  <c r="I45" i="3"/>
  <c r="I46" i="3"/>
  <c r="I47" i="3"/>
  <c r="I48" i="3"/>
  <c r="I49" i="3"/>
  <c r="I41" i="3"/>
  <c r="I36" i="3"/>
  <c r="I3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J33" i="3" s="1"/>
  <c r="I34" i="3"/>
  <c r="I3" i="3"/>
  <c r="E40" i="3"/>
  <c r="I40" i="3" s="1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E5" i="3"/>
  <c r="I5" i="3" s="1"/>
  <c r="C5" i="3"/>
  <c r="E4" i="3"/>
  <c r="I4" i="3" s="1"/>
  <c r="C4" i="3"/>
  <c r="C3" i="3"/>
  <c r="J40" i="3" l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132" i="2"/>
  <c r="J133" i="2"/>
  <c r="J131" i="2"/>
  <c r="J40" i="1"/>
  <c r="J41" i="1"/>
  <c r="J42" i="1"/>
  <c r="C133" i="2"/>
  <c r="C132" i="2"/>
  <c r="C131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44" i="1"/>
  <c r="J45" i="1"/>
  <c r="J46" i="1"/>
  <c r="J47" i="1"/>
  <c r="J48" i="1"/>
  <c r="J49" i="1"/>
  <c r="J50" i="1"/>
  <c r="J4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3" i="1"/>
  <c r="C41" i="1"/>
  <c r="C42" i="1"/>
  <c r="C43" i="1"/>
  <c r="C44" i="1"/>
  <c r="C45" i="1"/>
  <c r="C46" i="1"/>
  <c r="C47" i="1"/>
  <c r="C48" i="1"/>
  <c r="C49" i="1"/>
  <c r="C50" i="1"/>
  <c r="C40" i="1"/>
  <c r="E11" i="1"/>
  <c r="I11" i="1" s="1"/>
  <c r="I10" i="1"/>
  <c r="I13" i="1"/>
  <c r="E39" i="1"/>
  <c r="I39" i="1" s="1"/>
  <c r="C39" i="1"/>
  <c r="E38" i="1"/>
  <c r="I38" i="1" s="1"/>
  <c r="C38" i="1"/>
  <c r="E37" i="1"/>
  <c r="I37" i="1" s="1"/>
  <c r="C37" i="1"/>
  <c r="E36" i="1"/>
  <c r="I36" i="1" s="1"/>
  <c r="C36" i="1"/>
  <c r="E35" i="1"/>
  <c r="I35" i="1" s="1"/>
  <c r="C35" i="1"/>
  <c r="E34" i="1"/>
  <c r="I34" i="1" s="1"/>
  <c r="C34" i="1"/>
  <c r="E33" i="1"/>
  <c r="I33" i="1" s="1"/>
  <c r="C33" i="1"/>
  <c r="E32" i="1"/>
  <c r="I32" i="1" s="1"/>
  <c r="C32" i="1"/>
  <c r="E31" i="1"/>
  <c r="I31" i="1" s="1"/>
  <c r="C31" i="1"/>
  <c r="E30" i="1"/>
  <c r="I30" i="1" s="1"/>
  <c r="C30" i="1"/>
  <c r="E29" i="1"/>
  <c r="I29" i="1" s="1"/>
  <c r="C29" i="1"/>
  <c r="E28" i="1"/>
  <c r="I28" i="1" s="1"/>
  <c r="C28" i="1"/>
  <c r="C27" i="1"/>
  <c r="C26" i="1"/>
  <c r="C25" i="1"/>
  <c r="C24" i="1"/>
  <c r="C23" i="1"/>
  <c r="C22" i="1"/>
  <c r="C21" i="1"/>
  <c r="C20" i="1"/>
  <c r="C19" i="1"/>
  <c r="E18" i="1"/>
  <c r="I18" i="1" s="1"/>
  <c r="C18" i="1"/>
  <c r="E17" i="1"/>
  <c r="C17" i="1"/>
  <c r="E16" i="1"/>
  <c r="C16" i="1"/>
  <c r="E15" i="1"/>
  <c r="I15" i="1" s="1"/>
  <c r="C15" i="1"/>
  <c r="C14" i="1"/>
  <c r="C13" i="1"/>
  <c r="C12" i="1"/>
  <c r="C11" i="1"/>
  <c r="C10" i="1"/>
  <c r="E9" i="1"/>
  <c r="I9" i="1" s="1"/>
  <c r="C9" i="1"/>
  <c r="E8" i="1"/>
  <c r="I8" i="1" s="1"/>
  <c r="C8" i="1"/>
  <c r="C7" i="1"/>
  <c r="C6" i="1"/>
  <c r="C5" i="1"/>
  <c r="E4" i="1"/>
  <c r="C4" i="1"/>
  <c r="C3" i="1"/>
  <c r="I17" i="1" l="1"/>
  <c r="I16" i="1"/>
  <c r="E102" i="2"/>
  <c r="E103" i="2"/>
  <c r="E104" i="2"/>
  <c r="E101" i="2"/>
  <c r="E9" i="2"/>
  <c r="E128" i="2"/>
  <c r="E129" i="2"/>
  <c r="E130" i="2"/>
  <c r="E124" i="2"/>
  <c r="E125" i="2"/>
  <c r="E126" i="2"/>
  <c r="E127" i="2"/>
  <c r="E123" i="2"/>
  <c r="E4" i="2"/>
  <c r="E5" i="2"/>
  <c r="E6" i="2"/>
  <c r="E7" i="2"/>
  <c r="E8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3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<sst xmlns="http://schemas.openxmlformats.org/spreadsheetml/2006/main" count="1393" uniqueCount="384">
  <si>
    <t>Beschreibung</t>
  </si>
  <si>
    <t>Max</t>
  </si>
  <si>
    <t>Help</t>
  </si>
  <si>
    <t>Track</t>
  </si>
  <si>
    <t>Button</t>
  </si>
  <si>
    <t>Bank</t>
  </si>
  <si>
    <t>Modulation</t>
  </si>
  <si>
    <t>Breath Cont.</t>
  </si>
  <si>
    <t>Contr. 3</t>
  </si>
  <si>
    <t>Foot Contr.</t>
  </si>
  <si>
    <t>Port. time</t>
  </si>
  <si>
    <t>Data MSB</t>
  </si>
  <si>
    <t>Main Volume</t>
  </si>
  <si>
    <t>Balance</t>
  </si>
  <si>
    <t>Contr. 9</t>
  </si>
  <si>
    <t>Panorama</t>
  </si>
  <si>
    <t>Expression</t>
  </si>
  <si>
    <t>Eff. Cont. 1</t>
  </si>
  <si>
    <t>Eff. Cont. 2</t>
  </si>
  <si>
    <t>Contr. 14</t>
  </si>
  <si>
    <t>Contr. 15</t>
  </si>
  <si>
    <t>GP Contr. 1</t>
  </si>
  <si>
    <t>GP Contr. 2</t>
  </si>
  <si>
    <t>GP Contr. 3</t>
  </si>
  <si>
    <t>GP Contr. 4</t>
  </si>
  <si>
    <t>Pattern Cont</t>
  </si>
  <si>
    <t>Play Select</t>
  </si>
  <si>
    <t>Chord mode</t>
  </si>
  <si>
    <t>Retrigger mode</t>
  </si>
  <si>
    <t>Lowest Note</t>
  </si>
  <si>
    <t>Highest Note</t>
  </si>
  <si>
    <t>Submix Sel.</t>
  </si>
  <si>
    <t>Contr. 27</t>
  </si>
  <si>
    <t>Hawaii (28)</t>
  </si>
  <si>
    <t>Rotor FX(29)</t>
  </si>
  <si>
    <t>Swell (30)</t>
  </si>
  <si>
    <t>Contr. 31</t>
  </si>
  <si>
    <t>LSB (0)</t>
  </si>
  <si>
    <t>LSB (1)</t>
  </si>
  <si>
    <t>LSB (2)</t>
  </si>
  <si>
    <t>LSB (3)</t>
  </si>
  <si>
    <t>LSB (4)</t>
  </si>
  <si>
    <t>LSB (5)</t>
  </si>
  <si>
    <t>LSB (6)</t>
  </si>
  <si>
    <t>LSB (7)</t>
  </si>
  <si>
    <t>LSB (8)</t>
  </si>
  <si>
    <t>LSB (9)</t>
  </si>
  <si>
    <t>LSB (10)</t>
  </si>
  <si>
    <t>LSB (11)</t>
  </si>
  <si>
    <t>LSB (12)</t>
  </si>
  <si>
    <t>LSB (13)</t>
  </si>
  <si>
    <t>LSB (14)</t>
  </si>
  <si>
    <t>LSB (15)</t>
  </si>
  <si>
    <t>LSB (16)</t>
  </si>
  <si>
    <t>LSB (17)</t>
  </si>
  <si>
    <t>LSB (18)</t>
  </si>
  <si>
    <t>LSB (19)</t>
  </si>
  <si>
    <t>LSB (20)</t>
  </si>
  <si>
    <t>LSB (21)</t>
  </si>
  <si>
    <t>LSB (22)</t>
  </si>
  <si>
    <t>LSB (23)</t>
  </si>
  <si>
    <t>LSB (24)</t>
  </si>
  <si>
    <t>LSB (25)</t>
  </si>
  <si>
    <t>LSB (26)</t>
  </si>
  <si>
    <t>LSB (27)</t>
  </si>
  <si>
    <t>LSB (28)</t>
  </si>
  <si>
    <t>LSB (29)</t>
  </si>
  <si>
    <t>LSB (30)</t>
  </si>
  <si>
    <t>LSB (31)</t>
  </si>
  <si>
    <t>Damper pedal</t>
  </si>
  <si>
    <t>Portamento</t>
  </si>
  <si>
    <t>Sostenuto</t>
  </si>
  <si>
    <t>Soft pedal</t>
  </si>
  <si>
    <t>Legato Ftsw.</t>
  </si>
  <si>
    <t>Hold 2</t>
  </si>
  <si>
    <t>Snd 1 Var.</t>
  </si>
  <si>
    <t>Snd 2 Harm.</t>
  </si>
  <si>
    <t>Snd 3 Rel.</t>
  </si>
  <si>
    <t>Snd 4 Attack</t>
  </si>
  <si>
    <t>Snd 5 Bright</t>
  </si>
  <si>
    <t>Intro/Ending</t>
  </si>
  <si>
    <t>Fill</t>
  </si>
  <si>
    <t>Snd Contr. 8</t>
  </si>
  <si>
    <t>Snd Contr. 9</t>
  </si>
  <si>
    <t>Break</t>
  </si>
  <si>
    <t>GP Contr. 5</t>
  </si>
  <si>
    <t>GP Contr. 6</t>
  </si>
  <si>
    <t>GP Contr. 7</t>
  </si>
  <si>
    <t>GP Contr. 8</t>
  </si>
  <si>
    <t>Port. Cont.</t>
  </si>
  <si>
    <t>Mono Cont.</t>
  </si>
  <si>
    <t>Contr. 86</t>
  </si>
  <si>
    <t>Dyn.Offs.(87)</t>
  </si>
  <si>
    <t>Dyn.Amp.(88)</t>
  </si>
  <si>
    <t>Dyn.Min.(89)</t>
  </si>
  <si>
    <t>Dyn.Max.(90)</t>
  </si>
  <si>
    <t>Ext.Eff.Dep.</t>
  </si>
  <si>
    <t>Tremolo Dep.</t>
  </si>
  <si>
    <t>Chorus Dep.</t>
  </si>
  <si>
    <t>Celeste Dep.</t>
  </si>
  <si>
    <t>Phaser Dep.</t>
  </si>
  <si>
    <t>Data incr.</t>
  </si>
  <si>
    <t>Data decr.</t>
  </si>
  <si>
    <t>NPRN LSB</t>
  </si>
  <si>
    <t>NPRN MSB</t>
  </si>
  <si>
    <t>RPN LSB</t>
  </si>
  <si>
    <t>RPN MSB</t>
  </si>
  <si>
    <t>Contr. 102</t>
  </si>
  <si>
    <t>Contr. 103</t>
  </si>
  <si>
    <t>Contr. 104</t>
  </si>
  <si>
    <t>Contr. 105</t>
  </si>
  <si>
    <t>Contr. 106</t>
  </si>
  <si>
    <t>Contr. 107</t>
  </si>
  <si>
    <t>Contr. 108</t>
  </si>
  <si>
    <t>Contr. 109</t>
  </si>
  <si>
    <t>Contr. 110</t>
  </si>
  <si>
    <t>Contr. 111</t>
  </si>
  <si>
    <t>Contr. 112</t>
  </si>
  <si>
    <t>Contr. 113</t>
  </si>
  <si>
    <t>Contr. 114</t>
  </si>
  <si>
    <t>Contr. 115</t>
  </si>
  <si>
    <t>Contr. 116</t>
  </si>
  <si>
    <t>Contr. 117</t>
  </si>
  <si>
    <t>Contr. 118</t>
  </si>
  <si>
    <t>Contr. 119</t>
  </si>
  <si>
    <t>All Snd off</t>
  </si>
  <si>
    <t>Res. all Ct.</t>
  </si>
  <si>
    <t>Local Contr.</t>
  </si>
  <si>
    <t>A. Notes Off</t>
  </si>
  <si>
    <t>OmniMode On</t>
  </si>
  <si>
    <t>OmniMode Off</t>
  </si>
  <si>
    <t>MonoMode On</t>
  </si>
  <si>
    <t>PolyMode On</t>
  </si>
  <si>
    <t>Hex</t>
  </si>
  <si>
    <t>Name</t>
  </si>
  <si>
    <t>Default Value</t>
  </si>
  <si>
    <t>Ignore</t>
  </si>
  <si>
    <t>Trigger</t>
  </si>
  <si>
    <t>EditType (None, Track, Button, Bits, Trigger, Ignore)</t>
  </si>
  <si>
    <t>CC#</t>
  </si>
  <si>
    <t>Bank select : Refer to sounds list. No action on drumset. GS</t>
  </si>
  <si>
    <t>Modulation wheel. Rate and maximum depth can be set using SYSEX MIDI</t>
  </si>
  <si>
    <t>Portamento time</t>
  </si>
  <si>
    <t>Expression (default=127)</t>
  </si>
  <si>
    <t>Expression Pedal</t>
  </si>
  <si>
    <t>Pan</t>
  </si>
  <si>
    <t>Reverb program</t>
  </si>
  <si>
    <t>Reverb program vv=00h to 07h (default 04h) 00h: Room1 01h: Room2 02h: Room3 03h: hall1 04h: Hall2 05h: Plate 06h: Delay 07h: Pan delay</t>
  </si>
  <si>
    <t>Chorus program vv=00h to 07h (default 02h) 00h: Chorus1 01h: Chorus2 02h: Chorus3 03h: Chorus4 04h: Feedback 05h: Flanger 06h: Short delay 07h: FB delay</t>
  </si>
  <si>
    <t>Chorus program</t>
  </si>
  <si>
    <t>Reverb send level vv=00h to 7Fh GS</t>
  </si>
  <si>
    <t>Chorus send level vv=00h to 7Fh GS</t>
  </si>
  <si>
    <t>Reverb send level</t>
  </si>
  <si>
    <t>Chorus send level</t>
  </si>
  <si>
    <t>NRPN</t>
  </si>
  <si>
    <t>RPN</t>
  </si>
  <si>
    <t>Pitch bend sensitivity in semitones (default=2) MIDI/GM</t>
  </si>
  <si>
    <t>None</t>
  </si>
  <si>
    <t>Fine tuning in cents (vv=00 -100, vv=40h 0, vv=7Fh +100 MIDI</t>
  </si>
  <si>
    <t>Fine tuning in cents</t>
  </si>
  <si>
    <t>Pitch bend sensitivity in semitones</t>
  </si>
  <si>
    <t>Coarse tuning in half-tones (vv=00 -64, vv=40h 0, vv=7Fh +64 MIDI</t>
  </si>
  <si>
    <t>Coarse tuning in half-tones</t>
  </si>
  <si>
    <t>Main Volume (default=100)</t>
  </si>
  <si>
    <t xml:space="preserve">Vibrate rate modify (vv=40h -&gt; no modif) GS  </t>
  </si>
  <si>
    <t xml:space="preserve">Vibrate depth modify (vv=40h -&gt; no modif) GS </t>
  </si>
  <si>
    <t xml:space="preserve">Vibrate delay modify (vv=40h -&gt; no modif) GS </t>
  </si>
  <si>
    <t>TVF cutoff freq modify(vv=40h -&gt; no modif) GS</t>
  </si>
  <si>
    <t xml:space="preserve">TVF resonance modify (vv=40h -&gt; no modif) GS </t>
  </si>
  <si>
    <t>Env. attack time modify(vv=40h -&gt;no modif) GS</t>
  </si>
  <si>
    <t>Env. decay time modify(vv=40h -&gt; no modif) GS</t>
  </si>
  <si>
    <t>Env. release time modif(vv=40h -&gt;no modif) GS</t>
  </si>
  <si>
    <t>NRPN GS</t>
  </si>
  <si>
    <t>Type</t>
  </si>
  <si>
    <t>CC</t>
  </si>
  <si>
    <t>Vibrate rate modify</t>
  </si>
  <si>
    <t>Vibrate depth modify</t>
  </si>
  <si>
    <t xml:space="preserve">Vibrate delay modify </t>
  </si>
  <si>
    <t>TVF cutoff freq modify</t>
  </si>
  <si>
    <t>TVF resonance modify</t>
  </si>
  <si>
    <t>Env. attack time modify</t>
  </si>
  <si>
    <t>Env. decay time modify</t>
  </si>
  <si>
    <t>Env. release time modify</t>
  </si>
  <si>
    <t>Type,#,Description,Value,Type,Max,Help</t>
  </si>
  <si>
    <t>Upper Drawbar 1</t>
  </si>
  <si>
    <t>Upper Drawbar 2</t>
  </si>
  <si>
    <t>Upper Drawbar 3</t>
  </si>
  <si>
    <t>Upper Drawbar 4</t>
  </si>
  <si>
    <t>Upper Drawbar 5</t>
  </si>
  <si>
    <t>Upper Drawbar 6</t>
  </si>
  <si>
    <t>Upper Drawbar 7</t>
  </si>
  <si>
    <t>Upper Drawbar 8</t>
  </si>
  <si>
    <t>Upper Drawbar 16</t>
  </si>
  <si>
    <t>Upper Drawbar 5 1/3</t>
  </si>
  <si>
    <t>Upper Drawbar 2 2/3</t>
  </si>
  <si>
    <t>Upper Drawbar 1 3/5</t>
  </si>
  <si>
    <t>Upper Drawbar 1 1/3</t>
  </si>
  <si>
    <t>Lower Drawbar 16</t>
  </si>
  <si>
    <t>Lower Drawbar 5 1/3</t>
  </si>
  <si>
    <t>Lower Drawbar 8</t>
  </si>
  <si>
    <t>Lower Drawbar 4</t>
  </si>
  <si>
    <t>Lower Drawbar 2 2/3</t>
  </si>
  <si>
    <t>Lower Drawbar 2</t>
  </si>
  <si>
    <t>Lower Drawbar 1 3/5</t>
  </si>
  <si>
    <t>Lower Drawbar 1 1/3</t>
  </si>
  <si>
    <t>Lower Drawbar 1</t>
  </si>
  <si>
    <t>Vibr Upper ON</t>
  </si>
  <si>
    <t>Leslie FAST</t>
  </si>
  <si>
    <t>Percussion ON</t>
  </si>
  <si>
    <t>Rotary RUN</t>
  </si>
  <si>
    <t>Percussion FAST</t>
  </si>
  <si>
    <t>Percussion THIRD</t>
  </si>
  <si>
    <t>Vibr Amount</t>
  </si>
  <si>
    <t>Bass Pedal Sustain</t>
  </si>
  <si>
    <t>Tube Amp Gain</t>
  </si>
  <si>
    <t>Swell Trim Cap</t>
  </si>
  <si>
    <t>Tone</t>
  </si>
  <si>
    <t>Swell Trim Cap on AO28 Preamp</t>
  </si>
  <si>
    <t>Tone Pot on AO28 Preamp</t>
  </si>
  <si>
    <t>Reverb</t>
  </si>
  <si>
    <t>Reverb, 0..23 = OFF, 24..47 = Rev 1, 48..63 = Rev 2, 64..127 = Rev 3</t>
  </si>
  <si>
    <t>All Notes Off</t>
  </si>
  <si>
    <t>Pedal Drawbar 16</t>
  </si>
  <si>
    <t>Pedal Drawbar 8</t>
  </si>
  <si>
    <t>Vibr Lower ON</t>
  </si>
  <si>
    <t>Leslie Slow/Fast</t>
  </si>
  <si>
    <t>NRPN Data Entry</t>
  </si>
  <si>
    <t>Upper Manual Volume</t>
  </si>
  <si>
    <t>Expression/Swell Pedal</t>
  </si>
  <si>
    <t>Upper Drawbar 9</t>
  </si>
  <si>
    <t>Upper Drawbar 10</t>
  </si>
  <si>
    <t>Upper Drawbar 11</t>
  </si>
  <si>
    <t>Upper Drawbar 12</t>
  </si>
  <si>
    <t>Master Volume</t>
  </si>
  <si>
    <t>Master Swell Output Volume</t>
  </si>
  <si>
    <t>Reverb Mono Output Volume</t>
  </si>
  <si>
    <t>Efx Mono Output Volume</t>
  </si>
  <si>
    <t>Swell Type</t>
  </si>
  <si>
    <t>Tuning Set</t>
  </si>
  <si>
    <t>TG Size</t>
  </si>
  <si>
    <t>TG High Foldback</t>
  </si>
  <si>
    <t>TG WaveSet</t>
  </si>
  <si>
    <t>TG Flutter</t>
  </si>
  <si>
    <t>TG Leakage</t>
  </si>
  <si>
    <t>TG Age/CapSet (Tapering)</t>
  </si>
  <si>
    <t>TG Overall Tuning</t>
  </si>
  <si>
    <t>Contact Flex</t>
  </si>
  <si>
    <t>Contact Damping</t>
  </si>
  <si>
    <t>Mixture Set</t>
  </si>
  <si>
    <t>Busbar Set</t>
  </si>
  <si>
    <t>Leslie RUN</t>
  </si>
  <si>
    <t>Inserts, Tube Amp</t>
  </si>
  <si>
    <t>Inserts, Speaker Sim</t>
  </si>
  <si>
    <t>Vibrato Drehknopf</t>
  </si>
  <si>
    <t>Vibrato Upper ON</t>
  </si>
  <si>
    <t>Swell TrimCap (AO28 Preamp Gain)</t>
  </si>
  <si>
    <t>Tone-Regler im AO28</t>
  </si>
  <si>
    <t>Minimal Swell</t>
  </si>
  <si>
    <t>Preamp Age</t>
  </si>
  <si>
    <t>Tube Amp 122 Volume</t>
  </si>
  <si>
    <t>Reverb 1 ON</t>
  </si>
  <si>
    <t>Reverb 2 ON</t>
  </si>
  <si>
    <t>Sustain-Pedal</t>
  </si>
  <si>
    <t>Sostenuto-Pedal</t>
  </si>
  <si>
    <t>PERC ON</t>
  </si>
  <si>
    <t>PERC SOFT ON</t>
  </si>
  <si>
    <t>PERC FAST ON</t>
  </si>
  <si>
    <t>PERC 3rd ON</t>
  </si>
  <si>
    <t>Perc/2ndVoice Channel Volume</t>
  </si>
  <si>
    <t>Upper to Phasing Rotor</t>
  </si>
  <si>
    <t>Upper ADSR Enable</t>
  </si>
  <si>
    <t>Upper 2nd Voice</t>
  </si>
  <si>
    <t>Upper ADSR 1 Mask</t>
  </si>
  <si>
    <t>Upper ADSR 2 Mask</t>
  </si>
  <si>
    <t>Upper ADSR 3 Mask</t>
  </si>
  <si>
    <t>Upper Attack Time</t>
  </si>
  <si>
    <t>Upper Decay Time</t>
  </si>
  <si>
    <t>Upper Sustain Level</t>
  </si>
  <si>
    <t>Upper Release Time</t>
  </si>
  <si>
    <t>Phasing ROTOR Switch</t>
  </si>
  <si>
    <t>Phasing ENSEMBLE Switch</t>
  </si>
  <si>
    <t>Phasing CELESTE Switch</t>
  </si>
  <si>
    <t>Phasing FADING Switch</t>
  </si>
  <si>
    <t>Phasing WEAK Switch</t>
  </si>
  <si>
    <t>Phasing DEEP Switch</t>
  </si>
  <si>
    <t>Phasing FAST Switch</t>
  </si>
  <si>
    <t>Phasing RAMP/DELAY Switch</t>
  </si>
  <si>
    <t>Phasing Switch Combination</t>
  </si>
  <si>
    <t>Upper ADSR Harmonics</t>
  </si>
  <si>
    <t>Parameter-Nummer LSB (7 Bit!)</t>
  </si>
  <si>
    <t>Parameter-Nummer MSB (7 Bit!)</t>
  </si>
  <si>
    <t>Rotary HornSlow</t>
  </si>
  <si>
    <t>Rotary RotorSlow</t>
  </si>
  <si>
    <t>Rotary HornFast</t>
  </si>
  <si>
    <t>Rotary RotorFast</t>
  </si>
  <si>
    <t>Rotary HornRampUp</t>
  </si>
  <si>
    <t>Rotary RotorRampUp</t>
  </si>
  <si>
    <t>Rotary HornRampDown</t>
  </si>
  <si>
    <t>Rotary RotorRampDown</t>
  </si>
  <si>
    <t>Rotary Throb</t>
  </si>
  <si>
    <t>Rotary Spread</t>
  </si>
  <si>
    <t>Rotary Balance</t>
  </si>
  <si>
    <t>NICHT BENUTZEN! Als SysEx an AVR</t>
  </si>
  <si>
    <t>All Notes off</t>
  </si>
  <si>
    <t>Bits</t>
  </si>
  <si>
    <t>Lower Manual Volume</t>
  </si>
  <si>
    <t>Lower Drawbar 3</t>
  </si>
  <si>
    <t>Lower Drawbar 5</t>
  </si>
  <si>
    <t>Lower Drawbar 6</t>
  </si>
  <si>
    <t>Lower Drawbar 7</t>
  </si>
  <si>
    <t>Lower Drawbar 9</t>
  </si>
  <si>
    <t>Lower Drawbar 10</t>
  </si>
  <si>
    <t>Lower Drawbar 11</t>
  </si>
  <si>
    <t>Lower Drawbar 12</t>
  </si>
  <si>
    <t>Vibrato Lower ON</t>
  </si>
  <si>
    <t>Lower to Phasing Rotor</t>
  </si>
  <si>
    <t>Lower ADSR Enable</t>
  </si>
  <si>
    <t>Lower ADSR 1 Mask</t>
  </si>
  <si>
    <t>Lower ADSR 2 Mask</t>
  </si>
  <si>
    <t>Lower ADSR 3 Mask</t>
  </si>
  <si>
    <t>Lower Attack Time</t>
  </si>
  <si>
    <t>Lower Decay Time</t>
  </si>
  <si>
    <t>Lower Sustain Level</t>
  </si>
  <si>
    <t>Lower Release Time</t>
  </si>
  <si>
    <t>Entfallen!</t>
  </si>
  <si>
    <t>Lower ADSR Harmonics</t>
  </si>
  <si>
    <t>Scanner AM Anteil</t>
  </si>
  <si>
    <t>Scanner PreEmphasis</t>
  </si>
  <si>
    <t>Linebox Reflexion</t>
  </si>
  <si>
    <t>Linebox FrequResponse</t>
  </si>
  <si>
    <t>Chorus Wet Level</t>
  </si>
  <si>
    <t>Chorus Dry/Bypass Level</t>
  </si>
  <si>
    <t>Scanner Gearing</t>
  </si>
  <si>
    <t>Scanner Leakage</t>
  </si>
  <si>
    <t>Scanner V1 Mod</t>
  </si>
  <si>
    <t>Scanner C1 Mod</t>
  </si>
  <si>
    <t>Scanner V2 Mod</t>
  </si>
  <si>
    <t>Scanner C2 Mod</t>
  </si>
  <si>
    <t>Scanner V3 Mod</t>
  </si>
  <si>
    <t>Scanner C3 Mod</t>
  </si>
  <si>
    <t>Pedal Volume</t>
  </si>
  <si>
    <t>Pedal Drawbar 1</t>
  </si>
  <si>
    <t>Pedal Drawbar 2</t>
  </si>
  <si>
    <t>Pedal Drawbar 3</t>
  </si>
  <si>
    <t>Pedal Drawbar 4</t>
  </si>
  <si>
    <t>Pedal Drawbar 5</t>
  </si>
  <si>
    <t>Pedal Drawbar 6</t>
  </si>
  <si>
    <t>Pedal Drawbar 7</t>
  </si>
  <si>
    <t>Pedal Drawbar 9</t>
  </si>
  <si>
    <t>Pedal Drawbar 10</t>
  </si>
  <si>
    <t>Pedal Drawbar 11</t>
  </si>
  <si>
    <t>Pedal Drawbar 12</t>
  </si>
  <si>
    <t>Pedal Drawbar 4_16</t>
  </si>
  <si>
    <t>Pedal Drawbar 4_16H</t>
  </si>
  <si>
    <t>Pedal Drawbar 4_8</t>
  </si>
  <si>
    <t>Pedal Drawbar 4_8H</t>
  </si>
  <si>
    <t>Pedal to Tube Amp</t>
  </si>
  <si>
    <t>Pedal Attack Time</t>
  </si>
  <si>
    <t>Pedal Decay Time</t>
  </si>
  <si>
    <t>Pedal Sustain Level</t>
  </si>
  <si>
    <t>Pedal Release Time</t>
  </si>
  <si>
    <t>Pedal ADSR Harmonics</t>
  </si>
  <si>
    <t>PHR Variable Speed</t>
  </si>
  <si>
    <t>PHR Fixed (slow) Speed</t>
  </si>
  <si>
    <t>PHR Feedback</t>
  </si>
  <si>
    <t>PHR TDA1022 Level 1</t>
  </si>
  <si>
    <t>PHR TDA1022 Level 2</t>
  </si>
  <si>
    <t>PHR TDA1022 Level 3</t>
  </si>
  <si>
    <t>PHR Dry Level</t>
  </si>
  <si>
    <t>PHR Feedb Mode 0-15</t>
  </si>
  <si>
    <t>PHR Mod of Vari 1</t>
  </si>
  <si>
    <t>PHR Mod of Vari 2</t>
  </si>
  <si>
    <t>PHR Mod of Vari 3</t>
  </si>
  <si>
    <t>PHR Mod of Slow 1</t>
  </si>
  <si>
    <t>PHR Mod of Slow 2</t>
  </si>
  <si>
    <t>PHR Mod of Slow 3</t>
  </si>
  <si>
    <t>GM Name</t>
  </si>
  <si>
    <t>Chorus ON</t>
  </si>
  <si>
    <t>CC+1</t>
  </si>
  <si>
    <t>CC+2</t>
  </si>
  <si>
    <t>Blatt zum Erzeugen der Datei "realorgan_ccvals.csv" für GM-Editor</t>
  </si>
  <si>
    <t>Blatt zum Erzeugen der Datei "ni_b4_ccvals.csv" für GM-Editor</t>
  </si>
  <si>
    <t>Blatt zum Erzeugen der Datei "sam2695_ccvals.csv" für GM-Editor</t>
  </si>
  <si>
    <t>Blatt zum Erzeugen der Datei "gm_ccvals.csv" für GM-Editor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</si>
</sst>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indexed="10"/>
      <name val="Arial"/>
      <family val="2"/>
    </font>
    <font>
      <b/>
      <sz val="14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BFFD9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2" fillId="0" borderId="0" xfId="0" applyNumberFormat="1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1" fillId="4" borderId="0" xfId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/>
    <xf numFmtId="49" fontId="6" fillId="3" borderId="0" xfId="0" applyNumberFormat="1" applyFont="1" applyFill="1" applyAlignment="1">
      <alignment horizontal="left" vertical="top" wrapText="1"/>
    </xf>
    <xf numFmtId="49" fontId="6" fillId="0" borderId="0" xfId="0" applyNumberFormat="1" applyFont="1" applyFill="1" applyAlignment="1">
      <alignment horizontal="left" vertical="top" wrapText="1"/>
    </xf>
    <xf numFmtId="49" fontId="6" fillId="0" borderId="0" xfId="0" applyNumberFormat="1" applyFont="1" applyFill="1" applyAlignment="1">
      <alignment vertical="top" wrapText="1"/>
    </xf>
    <xf numFmtId="49" fontId="7" fillId="4" borderId="0" xfId="1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 vertical="top" wrapText="1"/>
    </xf>
    <xf numFmtId="0" fontId="0" fillId="0" borderId="0" xfId="0" applyFont="1" applyFill="1"/>
    <xf numFmtId="0" fontId="0" fillId="0" borderId="0" xfId="0" applyFont="1"/>
    <xf numFmtId="49" fontId="7" fillId="0" borderId="0" xfId="0" applyNumberFormat="1" applyFont="1" applyAlignment="1">
      <alignment vertical="top" wrapText="1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opLeftCell="A91" workbookViewId="0">
      <selection activeCell="J91" sqref="J1:J1048576"/>
    </sheetView>
  </sheetViews>
  <sheetFormatPr baseColWidth="10" defaultRowHeight="15" x14ac:dyDescent="0.25"/>
  <cols>
    <col min="1" max="1" width="8.7109375" customWidth="1"/>
    <col min="2" max="2" width="7.140625" customWidth="1"/>
    <col min="3" max="3" width="11.42578125" style="3"/>
    <col min="4" max="4" width="16.85546875" style="16" customWidth="1"/>
    <col min="5" max="5" width="27.28515625" customWidth="1"/>
    <col min="6" max="6" width="8.7109375" customWidth="1"/>
    <col min="7" max="7" width="15.85546875" customWidth="1"/>
    <col min="8" max="8" width="6.42578125" customWidth="1"/>
    <col min="9" max="9" width="40.85546875" customWidth="1"/>
    <col min="10" max="10" width="24.5703125" customWidth="1"/>
  </cols>
  <sheetData>
    <row r="1" spans="1:10" ht="18" x14ac:dyDescent="0.25">
      <c r="A1" s="2" t="s">
        <v>383</v>
      </c>
      <c r="D1" s="13"/>
      <c r="E1" s="3"/>
      <c r="F1" s="4"/>
      <c r="G1" s="4"/>
      <c r="H1" s="4"/>
      <c r="I1" s="4"/>
      <c r="J1" s="5"/>
    </row>
    <row r="2" spans="1:10" s="12" customFormat="1" ht="54" customHeight="1" x14ac:dyDescent="0.35">
      <c r="A2" s="17" t="s">
        <v>173</v>
      </c>
      <c r="B2" s="8" t="s">
        <v>139</v>
      </c>
      <c r="C2" s="9" t="s">
        <v>133</v>
      </c>
      <c r="D2" s="14" t="s">
        <v>134</v>
      </c>
      <c r="E2" s="10" t="s">
        <v>0</v>
      </c>
      <c r="F2" s="9" t="s">
        <v>135</v>
      </c>
      <c r="G2" s="9" t="s">
        <v>138</v>
      </c>
      <c r="H2" s="9" t="s">
        <v>1</v>
      </c>
      <c r="I2" s="9" t="s">
        <v>2</v>
      </c>
      <c r="J2" s="11" t="s">
        <v>183</v>
      </c>
    </row>
    <row r="3" spans="1:10" ht="14.25" customHeight="1" x14ac:dyDescent="0.25">
      <c r="A3" t="s">
        <v>174</v>
      </c>
      <c r="B3" s="6">
        <v>0</v>
      </c>
      <c r="C3" s="1" t="str">
        <f t="shared" ref="C3:C34" si="0">CONCATENATE("$",DEC2HEX(B3,2))</f>
        <v>$00</v>
      </c>
      <c r="D3" s="4" t="s">
        <v>5</v>
      </c>
      <c r="E3" s="4" t="str">
        <f>CONCATENATE("GM Controller",", ",D3)</f>
        <v>GM Controller, Bank</v>
      </c>
      <c r="F3" s="4">
        <v>0</v>
      </c>
      <c r="G3" s="4" t="s">
        <v>3</v>
      </c>
      <c r="H3" s="4">
        <v>127</v>
      </c>
      <c r="I3" s="4" t="str">
        <f t="shared" ref="I3:I66" si="1">CONCATENATE(E3,", ",G3," Editor")</f>
        <v>GM Controller, Bank, Track Editor</v>
      </c>
      <c r="J3" s="5" t="str">
        <f>CONCATENATE(A3,",",B3,",""",E3,""",",F3,",""",G3,""",",H3,",""",I3,"""")</f>
        <v>CC,0,"GM Controller, Bank",0,"Track",127,"GM Controller, Bank, Track Editor"</v>
      </c>
    </row>
    <row r="4" spans="1:10" x14ac:dyDescent="0.25">
      <c r="A4" t="s">
        <v>174</v>
      </c>
      <c r="B4" s="6">
        <v>1</v>
      </c>
      <c r="C4" s="1" t="str">
        <f t="shared" si="0"/>
        <v>$01</v>
      </c>
      <c r="D4" s="7" t="s">
        <v>6</v>
      </c>
      <c r="E4" s="4" t="str">
        <f t="shared" ref="E4:E67" si="2">CONCATENATE("GM Controller",", ",D4)</f>
        <v>GM Controller, Modulation</v>
      </c>
      <c r="F4" s="4">
        <v>0</v>
      </c>
      <c r="G4" s="4" t="s">
        <v>3</v>
      </c>
      <c r="H4" s="4">
        <v>127</v>
      </c>
      <c r="I4" s="4" t="str">
        <f t="shared" si="1"/>
        <v>GM Controller, Modulation, Track Editor</v>
      </c>
      <c r="J4" s="5" t="str">
        <f t="shared" ref="J4:J67" si="3">CONCATENATE(A4,",",B4,",""",E4,""",",F4,",""",G4,""",",H4,",""",I4,"""")</f>
        <v>CC,1,"GM Controller, Modulation",0,"Track",127,"GM Controller, Modulation, Track Editor"</v>
      </c>
    </row>
    <row r="5" spans="1:10" x14ac:dyDescent="0.25">
      <c r="A5" t="s">
        <v>174</v>
      </c>
      <c r="B5" s="6">
        <v>2</v>
      </c>
      <c r="C5" s="1" t="str">
        <f t="shared" si="0"/>
        <v>$02</v>
      </c>
      <c r="D5" s="7" t="s">
        <v>7</v>
      </c>
      <c r="E5" s="4" t="str">
        <f t="shared" si="2"/>
        <v>GM Controller, Breath Cont.</v>
      </c>
      <c r="F5" s="4">
        <v>0</v>
      </c>
      <c r="G5" s="4" t="s">
        <v>3</v>
      </c>
      <c r="H5" s="4">
        <v>127</v>
      </c>
      <c r="I5" s="4" t="str">
        <f t="shared" si="1"/>
        <v>GM Controller, Breath Cont., Track Editor</v>
      </c>
      <c r="J5" s="5" t="str">
        <f t="shared" si="3"/>
        <v>CC,2,"GM Controller, Breath Cont.",0,"Track",127,"GM Controller, Breath Cont., Track Editor"</v>
      </c>
    </row>
    <row r="6" spans="1:10" x14ac:dyDescent="0.25">
      <c r="A6" t="s">
        <v>174</v>
      </c>
      <c r="B6" s="6">
        <v>3</v>
      </c>
      <c r="C6" s="1" t="str">
        <f t="shared" si="0"/>
        <v>$03</v>
      </c>
      <c r="D6" s="7" t="s">
        <v>8</v>
      </c>
      <c r="E6" s="4" t="str">
        <f t="shared" si="2"/>
        <v>GM Controller, Contr. 3</v>
      </c>
      <c r="F6" s="4">
        <v>0</v>
      </c>
      <c r="G6" s="4" t="s">
        <v>3</v>
      </c>
      <c r="H6" s="4">
        <v>127</v>
      </c>
      <c r="I6" s="4" t="str">
        <f t="shared" si="1"/>
        <v>GM Controller, Contr. 3, Track Editor</v>
      </c>
      <c r="J6" s="5" t="str">
        <f t="shared" si="3"/>
        <v>CC,3,"GM Controller, Contr. 3",0,"Track",127,"GM Controller, Contr. 3, Track Editor"</v>
      </c>
    </row>
    <row r="7" spans="1:10" x14ac:dyDescent="0.25">
      <c r="A7" t="s">
        <v>174</v>
      </c>
      <c r="B7" s="6">
        <v>4</v>
      </c>
      <c r="C7" s="1" t="str">
        <f t="shared" si="0"/>
        <v>$04</v>
      </c>
      <c r="D7" s="7" t="s">
        <v>9</v>
      </c>
      <c r="E7" s="4" t="str">
        <f t="shared" si="2"/>
        <v>GM Controller, Foot Contr.</v>
      </c>
      <c r="F7" s="4">
        <v>64</v>
      </c>
      <c r="G7" s="4" t="s">
        <v>3</v>
      </c>
      <c r="H7" s="4">
        <v>127</v>
      </c>
      <c r="I7" s="4" t="str">
        <f t="shared" si="1"/>
        <v>GM Controller, Foot Contr., Track Editor</v>
      </c>
      <c r="J7" s="5" t="str">
        <f t="shared" si="3"/>
        <v>CC,4,"GM Controller, Foot Contr.",64,"Track",127,"GM Controller, Foot Contr., Track Editor"</v>
      </c>
    </row>
    <row r="8" spans="1:10" x14ac:dyDescent="0.25">
      <c r="A8" t="s">
        <v>174</v>
      </c>
      <c r="B8" s="6">
        <v>5</v>
      </c>
      <c r="C8" s="1" t="str">
        <f t="shared" si="0"/>
        <v>$05</v>
      </c>
      <c r="D8" s="7" t="s">
        <v>10</v>
      </c>
      <c r="E8" s="4" t="str">
        <f t="shared" si="2"/>
        <v>GM Controller, Port. time</v>
      </c>
      <c r="F8" s="4">
        <v>0</v>
      </c>
      <c r="G8" s="4" t="s">
        <v>3</v>
      </c>
      <c r="H8" s="4">
        <v>127</v>
      </c>
      <c r="I8" s="4" t="str">
        <f t="shared" si="1"/>
        <v>GM Controller, Port. time, Track Editor</v>
      </c>
      <c r="J8" s="5" t="str">
        <f t="shared" si="3"/>
        <v>CC,5,"GM Controller, Port. time",0,"Track",127,"GM Controller, Port. time, Track Editor"</v>
      </c>
    </row>
    <row r="9" spans="1:10" x14ac:dyDescent="0.25">
      <c r="A9" t="s">
        <v>174</v>
      </c>
      <c r="B9" s="6">
        <v>6</v>
      </c>
      <c r="C9" s="1" t="str">
        <f t="shared" si="0"/>
        <v>$06</v>
      </c>
      <c r="D9" s="7" t="s">
        <v>11</v>
      </c>
      <c r="E9" s="4" t="str">
        <f>CONCATENATE("MIDI",", ",D9)</f>
        <v>MIDI, Data MSB</v>
      </c>
      <c r="F9" s="4">
        <v>0</v>
      </c>
      <c r="G9" s="4" t="s">
        <v>136</v>
      </c>
      <c r="H9" s="4">
        <v>127</v>
      </c>
      <c r="I9" s="4" t="str">
        <f t="shared" si="1"/>
        <v>MIDI, Data MSB, Ignore Editor</v>
      </c>
      <c r="J9" s="5" t="str">
        <f t="shared" si="3"/>
        <v>CC,6,"MIDI, Data MSB",0,"Ignore",127,"MIDI, Data MSB, Ignore Editor"</v>
      </c>
    </row>
    <row r="10" spans="1:10" x14ac:dyDescent="0.25">
      <c r="A10" t="s">
        <v>174</v>
      </c>
      <c r="B10" s="6">
        <v>7</v>
      </c>
      <c r="C10" s="1" t="str">
        <f t="shared" si="0"/>
        <v>$07</v>
      </c>
      <c r="D10" s="7" t="s">
        <v>12</v>
      </c>
      <c r="E10" s="4" t="str">
        <f t="shared" si="2"/>
        <v>GM Controller, Main Volume</v>
      </c>
      <c r="F10" s="4">
        <v>127</v>
      </c>
      <c r="G10" s="4" t="s">
        <v>3</v>
      </c>
      <c r="H10" s="4">
        <v>127</v>
      </c>
      <c r="I10" s="4" t="str">
        <f t="shared" si="1"/>
        <v>GM Controller, Main Volume, Track Editor</v>
      </c>
      <c r="J10" s="5" t="str">
        <f t="shared" si="3"/>
        <v>CC,7,"GM Controller, Main Volume",127,"Track",127,"GM Controller, Main Volume, Track Editor"</v>
      </c>
    </row>
    <row r="11" spans="1:10" x14ac:dyDescent="0.25">
      <c r="A11" t="s">
        <v>174</v>
      </c>
      <c r="B11" s="6">
        <v>8</v>
      </c>
      <c r="C11" s="1" t="str">
        <f t="shared" si="0"/>
        <v>$08</v>
      </c>
      <c r="D11" s="7" t="s">
        <v>13</v>
      </c>
      <c r="E11" s="4" t="str">
        <f t="shared" si="2"/>
        <v>GM Controller, Balance</v>
      </c>
      <c r="F11" s="4">
        <v>64</v>
      </c>
      <c r="G11" s="4" t="s">
        <v>3</v>
      </c>
      <c r="H11" s="4">
        <v>127</v>
      </c>
      <c r="I11" s="4" t="str">
        <f t="shared" si="1"/>
        <v>GM Controller, Balance, Track Editor</v>
      </c>
      <c r="J11" s="5" t="str">
        <f t="shared" si="3"/>
        <v>CC,8,"GM Controller, Balance",64,"Track",127,"GM Controller, Balance, Track Editor"</v>
      </c>
    </row>
    <row r="12" spans="1:10" x14ac:dyDescent="0.25">
      <c r="A12" t="s">
        <v>174</v>
      </c>
      <c r="B12" s="6">
        <v>9</v>
      </c>
      <c r="C12" s="1" t="str">
        <f t="shared" si="0"/>
        <v>$09</v>
      </c>
      <c r="D12" s="7" t="s">
        <v>14</v>
      </c>
      <c r="E12" s="4" t="str">
        <f t="shared" si="2"/>
        <v>GM Controller, Contr. 9</v>
      </c>
      <c r="F12" s="4">
        <v>0</v>
      </c>
      <c r="G12" s="4" t="s">
        <v>3</v>
      </c>
      <c r="H12" s="4">
        <v>127</v>
      </c>
      <c r="I12" s="4" t="str">
        <f t="shared" si="1"/>
        <v>GM Controller, Contr. 9, Track Editor</v>
      </c>
      <c r="J12" s="5" t="str">
        <f t="shared" si="3"/>
        <v>CC,9,"GM Controller, Contr. 9",0,"Track",127,"GM Controller, Contr. 9, Track Editor"</v>
      </c>
    </row>
    <row r="13" spans="1:10" x14ac:dyDescent="0.25">
      <c r="A13" t="s">
        <v>174</v>
      </c>
      <c r="B13" s="6">
        <v>10</v>
      </c>
      <c r="C13" s="1" t="str">
        <f t="shared" si="0"/>
        <v>$0A</v>
      </c>
      <c r="D13" s="7" t="s">
        <v>15</v>
      </c>
      <c r="E13" s="4" t="str">
        <f t="shared" si="2"/>
        <v>GM Controller, Panorama</v>
      </c>
      <c r="F13" s="4">
        <v>64</v>
      </c>
      <c r="G13" s="4" t="s">
        <v>3</v>
      </c>
      <c r="H13" s="4">
        <v>127</v>
      </c>
      <c r="I13" s="4" t="str">
        <f t="shared" si="1"/>
        <v>GM Controller, Panorama, Track Editor</v>
      </c>
      <c r="J13" s="5" t="str">
        <f t="shared" si="3"/>
        <v>CC,10,"GM Controller, Panorama",64,"Track",127,"GM Controller, Panorama, Track Editor"</v>
      </c>
    </row>
    <row r="14" spans="1:10" x14ac:dyDescent="0.25">
      <c r="A14" t="s">
        <v>174</v>
      </c>
      <c r="B14" s="6">
        <v>11</v>
      </c>
      <c r="C14" s="1" t="str">
        <f t="shared" si="0"/>
        <v>$0B</v>
      </c>
      <c r="D14" s="7" t="s">
        <v>16</v>
      </c>
      <c r="E14" s="4" t="str">
        <f t="shared" si="2"/>
        <v>GM Controller, Expression</v>
      </c>
      <c r="F14" s="4">
        <v>64</v>
      </c>
      <c r="G14" s="4" t="s">
        <v>3</v>
      </c>
      <c r="H14" s="4">
        <v>127</v>
      </c>
      <c r="I14" s="4" t="str">
        <f t="shared" si="1"/>
        <v>GM Controller, Expression, Track Editor</v>
      </c>
      <c r="J14" s="5" t="str">
        <f t="shared" si="3"/>
        <v>CC,11,"GM Controller, Expression",64,"Track",127,"GM Controller, Expression, Track Editor"</v>
      </c>
    </row>
    <row r="15" spans="1:10" x14ac:dyDescent="0.25">
      <c r="A15" t="s">
        <v>174</v>
      </c>
      <c r="B15" s="6">
        <v>12</v>
      </c>
      <c r="C15" s="1" t="str">
        <f t="shared" si="0"/>
        <v>$0C</v>
      </c>
      <c r="D15" s="7" t="s">
        <v>17</v>
      </c>
      <c r="E15" s="4" t="str">
        <f t="shared" si="2"/>
        <v>GM Controller, Eff. Cont. 1</v>
      </c>
      <c r="F15" s="4">
        <v>0</v>
      </c>
      <c r="G15" s="4" t="s">
        <v>3</v>
      </c>
      <c r="H15" s="4">
        <v>127</v>
      </c>
      <c r="I15" s="4" t="str">
        <f t="shared" si="1"/>
        <v>GM Controller, Eff. Cont. 1, Track Editor</v>
      </c>
      <c r="J15" s="5" t="str">
        <f t="shared" si="3"/>
        <v>CC,12,"GM Controller, Eff. Cont. 1",0,"Track",127,"GM Controller, Eff. Cont. 1, Track Editor"</v>
      </c>
    </row>
    <row r="16" spans="1:10" x14ac:dyDescent="0.25">
      <c r="A16" t="s">
        <v>174</v>
      </c>
      <c r="B16" s="6">
        <v>13</v>
      </c>
      <c r="C16" s="1" t="str">
        <f t="shared" si="0"/>
        <v>$0D</v>
      </c>
      <c r="D16" s="15" t="s">
        <v>18</v>
      </c>
      <c r="E16" s="4" t="str">
        <f t="shared" si="2"/>
        <v>GM Controller, Eff. Cont. 2</v>
      </c>
      <c r="F16" s="4">
        <v>0</v>
      </c>
      <c r="G16" s="4" t="s">
        <v>3</v>
      </c>
      <c r="H16" s="4">
        <v>127</v>
      </c>
      <c r="I16" s="4" t="str">
        <f t="shared" si="1"/>
        <v>GM Controller, Eff. Cont. 2, Track Editor</v>
      </c>
      <c r="J16" s="5" t="str">
        <f t="shared" si="3"/>
        <v>CC,13,"GM Controller, Eff. Cont. 2",0,"Track",127,"GM Controller, Eff. Cont. 2, Track Editor"</v>
      </c>
    </row>
    <row r="17" spans="1:10" x14ac:dyDescent="0.25">
      <c r="A17" t="s">
        <v>174</v>
      </c>
      <c r="B17" s="6">
        <v>14</v>
      </c>
      <c r="C17" s="1" t="str">
        <f t="shared" si="0"/>
        <v>$0E</v>
      </c>
      <c r="D17" s="15" t="s">
        <v>19</v>
      </c>
      <c r="E17" s="4" t="str">
        <f t="shared" si="2"/>
        <v>GM Controller, Contr. 14</v>
      </c>
      <c r="F17" s="4">
        <v>0</v>
      </c>
      <c r="G17" s="4" t="s">
        <v>3</v>
      </c>
      <c r="H17" s="4">
        <v>127</v>
      </c>
      <c r="I17" s="4" t="str">
        <f t="shared" si="1"/>
        <v>GM Controller, Contr. 14, Track Editor</v>
      </c>
      <c r="J17" s="5" t="str">
        <f t="shared" si="3"/>
        <v>CC,14,"GM Controller, Contr. 14",0,"Track",127,"GM Controller, Contr. 14, Track Editor"</v>
      </c>
    </row>
    <row r="18" spans="1:10" x14ac:dyDescent="0.25">
      <c r="A18" t="s">
        <v>174</v>
      </c>
      <c r="B18" s="6">
        <v>15</v>
      </c>
      <c r="C18" s="1" t="str">
        <f t="shared" si="0"/>
        <v>$0F</v>
      </c>
      <c r="D18" s="15" t="s">
        <v>20</v>
      </c>
      <c r="E18" s="4" t="str">
        <f t="shared" si="2"/>
        <v>GM Controller, Contr. 15</v>
      </c>
      <c r="F18" s="4">
        <v>0</v>
      </c>
      <c r="G18" s="4" t="s">
        <v>3</v>
      </c>
      <c r="H18" s="4">
        <v>127</v>
      </c>
      <c r="I18" s="4" t="str">
        <f t="shared" si="1"/>
        <v>GM Controller, Contr. 15, Track Editor</v>
      </c>
      <c r="J18" s="5" t="str">
        <f t="shared" si="3"/>
        <v>CC,15,"GM Controller, Contr. 15",0,"Track",127,"GM Controller, Contr. 15, Track Editor"</v>
      </c>
    </row>
    <row r="19" spans="1:10" x14ac:dyDescent="0.25">
      <c r="A19" t="s">
        <v>174</v>
      </c>
      <c r="B19" s="6">
        <v>16</v>
      </c>
      <c r="C19" s="1" t="str">
        <f t="shared" si="0"/>
        <v>$10</v>
      </c>
      <c r="D19" s="15" t="s">
        <v>21</v>
      </c>
      <c r="E19" s="4" t="str">
        <f t="shared" si="2"/>
        <v>GM Controller, GP Contr. 1</v>
      </c>
      <c r="F19" s="4">
        <v>0</v>
      </c>
      <c r="G19" s="4" t="s">
        <v>3</v>
      </c>
      <c r="H19" s="4">
        <v>127</v>
      </c>
      <c r="I19" s="4" t="str">
        <f t="shared" si="1"/>
        <v>GM Controller, GP Contr. 1, Track Editor</v>
      </c>
      <c r="J19" s="5" t="str">
        <f t="shared" si="3"/>
        <v>CC,16,"GM Controller, GP Contr. 1",0,"Track",127,"GM Controller, GP Contr. 1, Track Editor"</v>
      </c>
    </row>
    <row r="20" spans="1:10" x14ac:dyDescent="0.25">
      <c r="A20" t="s">
        <v>174</v>
      </c>
      <c r="B20" s="6">
        <v>17</v>
      </c>
      <c r="C20" s="1" t="str">
        <f t="shared" si="0"/>
        <v>$11</v>
      </c>
      <c r="D20" s="7" t="s">
        <v>22</v>
      </c>
      <c r="E20" s="4" t="str">
        <f t="shared" si="2"/>
        <v>GM Controller, GP Contr. 2</v>
      </c>
      <c r="F20" s="4">
        <v>0</v>
      </c>
      <c r="G20" s="4" t="s">
        <v>3</v>
      </c>
      <c r="H20" s="4">
        <v>127</v>
      </c>
      <c r="I20" s="4" t="str">
        <f t="shared" si="1"/>
        <v>GM Controller, GP Contr. 2, Track Editor</v>
      </c>
      <c r="J20" s="5" t="str">
        <f t="shared" si="3"/>
        <v>CC,17,"GM Controller, GP Contr. 2",0,"Track",127,"GM Controller, GP Contr. 2, Track Editor"</v>
      </c>
    </row>
    <row r="21" spans="1:10" x14ac:dyDescent="0.25">
      <c r="A21" t="s">
        <v>174</v>
      </c>
      <c r="B21" s="6">
        <v>18</v>
      </c>
      <c r="C21" s="1" t="str">
        <f t="shared" si="0"/>
        <v>$12</v>
      </c>
      <c r="D21" s="7" t="s">
        <v>23</v>
      </c>
      <c r="E21" s="4" t="str">
        <f t="shared" si="2"/>
        <v>GM Controller, GP Contr. 3</v>
      </c>
      <c r="F21" s="4">
        <v>0</v>
      </c>
      <c r="G21" s="4" t="s">
        <v>3</v>
      </c>
      <c r="H21" s="4">
        <v>127</v>
      </c>
      <c r="I21" s="4" t="str">
        <f t="shared" si="1"/>
        <v>GM Controller, GP Contr. 3, Track Editor</v>
      </c>
      <c r="J21" s="5" t="str">
        <f t="shared" si="3"/>
        <v>CC,18,"GM Controller, GP Contr. 3",0,"Track",127,"GM Controller, GP Contr. 3, Track Editor"</v>
      </c>
    </row>
    <row r="22" spans="1:10" x14ac:dyDescent="0.25">
      <c r="A22" t="s">
        <v>174</v>
      </c>
      <c r="B22" s="6">
        <v>19</v>
      </c>
      <c r="C22" s="1" t="str">
        <f t="shared" si="0"/>
        <v>$13</v>
      </c>
      <c r="D22" s="7" t="s">
        <v>24</v>
      </c>
      <c r="E22" s="4" t="str">
        <f t="shared" si="2"/>
        <v>GM Controller, GP Contr. 4</v>
      </c>
      <c r="F22" s="4">
        <v>0</v>
      </c>
      <c r="G22" s="4" t="s">
        <v>3</v>
      </c>
      <c r="H22" s="4">
        <v>127</v>
      </c>
      <c r="I22" s="4" t="str">
        <f t="shared" si="1"/>
        <v>GM Controller, GP Contr. 4, Track Editor</v>
      </c>
      <c r="J22" s="5" t="str">
        <f t="shared" si="3"/>
        <v>CC,19,"GM Controller, GP Contr. 4",0,"Track",127,"GM Controller, GP Contr. 4, Track Editor"</v>
      </c>
    </row>
    <row r="23" spans="1:10" x14ac:dyDescent="0.25">
      <c r="A23" t="s">
        <v>174</v>
      </c>
      <c r="B23" s="6">
        <v>20</v>
      </c>
      <c r="C23" s="1" t="str">
        <f t="shared" si="0"/>
        <v>$14</v>
      </c>
      <c r="D23" s="7" t="s">
        <v>25</v>
      </c>
      <c r="E23" s="4" t="str">
        <f t="shared" si="2"/>
        <v>GM Controller, Pattern Cont</v>
      </c>
      <c r="F23" s="4">
        <v>0</v>
      </c>
      <c r="G23" s="4" t="s">
        <v>3</v>
      </c>
      <c r="H23" s="4">
        <v>127</v>
      </c>
      <c r="I23" s="4" t="str">
        <f t="shared" si="1"/>
        <v>GM Controller, Pattern Cont, Track Editor</v>
      </c>
      <c r="J23" s="5" t="str">
        <f t="shared" si="3"/>
        <v>CC,20,"GM Controller, Pattern Cont",0,"Track",127,"GM Controller, Pattern Cont, Track Editor"</v>
      </c>
    </row>
    <row r="24" spans="1:10" x14ac:dyDescent="0.25">
      <c r="A24" t="s">
        <v>174</v>
      </c>
      <c r="B24" s="6">
        <v>21</v>
      </c>
      <c r="C24" s="1" t="str">
        <f t="shared" si="0"/>
        <v>$15</v>
      </c>
      <c r="D24" s="7" t="s">
        <v>26</v>
      </c>
      <c r="E24" s="4" t="str">
        <f t="shared" si="2"/>
        <v>GM Controller, Play Select</v>
      </c>
      <c r="F24" s="4">
        <v>0</v>
      </c>
      <c r="G24" s="4" t="s">
        <v>3</v>
      </c>
      <c r="H24" s="4">
        <v>127</v>
      </c>
      <c r="I24" s="4" t="str">
        <f t="shared" si="1"/>
        <v>GM Controller, Play Select, Track Editor</v>
      </c>
      <c r="J24" s="5" t="str">
        <f t="shared" si="3"/>
        <v>CC,21,"GM Controller, Play Select",0,"Track",127,"GM Controller, Play Select, Track Editor"</v>
      </c>
    </row>
    <row r="25" spans="1:10" x14ac:dyDescent="0.25">
      <c r="A25" t="s">
        <v>174</v>
      </c>
      <c r="B25" s="6">
        <v>22</v>
      </c>
      <c r="C25" s="1" t="str">
        <f t="shared" si="0"/>
        <v>$16</v>
      </c>
      <c r="D25" s="7" t="s">
        <v>27</v>
      </c>
      <c r="E25" s="4" t="str">
        <f t="shared" si="2"/>
        <v>GM Controller, Chord mode</v>
      </c>
      <c r="F25" s="4">
        <v>0</v>
      </c>
      <c r="G25" s="4" t="s">
        <v>3</v>
      </c>
      <c r="H25" s="4">
        <v>127</v>
      </c>
      <c r="I25" s="4" t="str">
        <f t="shared" si="1"/>
        <v>GM Controller, Chord mode, Track Editor</v>
      </c>
      <c r="J25" s="5" t="str">
        <f t="shared" si="3"/>
        <v>CC,22,"GM Controller, Chord mode",0,"Track",127,"GM Controller, Chord mode, Track Editor"</v>
      </c>
    </row>
    <row r="26" spans="1:10" x14ac:dyDescent="0.25">
      <c r="A26" t="s">
        <v>174</v>
      </c>
      <c r="B26" s="6">
        <v>23</v>
      </c>
      <c r="C26" s="1" t="str">
        <f t="shared" si="0"/>
        <v>$17</v>
      </c>
      <c r="D26" s="7" t="s">
        <v>28</v>
      </c>
      <c r="E26" s="4" t="str">
        <f t="shared" si="2"/>
        <v>GM Controller, Retrigger mode</v>
      </c>
      <c r="F26" s="4">
        <v>0</v>
      </c>
      <c r="G26" s="4" t="s">
        <v>3</v>
      </c>
      <c r="H26" s="4">
        <v>127</v>
      </c>
      <c r="I26" s="4" t="str">
        <f t="shared" si="1"/>
        <v>GM Controller, Retrigger mode, Track Editor</v>
      </c>
      <c r="J26" s="5" t="str">
        <f t="shared" si="3"/>
        <v>CC,23,"GM Controller, Retrigger mode",0,"Track",127,"GM Controller, Retrigger mode, Track Editor"</v>
      </c>
    </row>
    <row r="27" spans="1:10" x14ac:dyDescent="0.25">
      <c r="A27" t="s">
        <v>174</v>
      </c>
      <c r="B27" s="6">
        <v>24</v>
      </c>
      <c r="C27" s="1" t="str">
        <f t="shared" si="0"/>
        <v>$18</v>
      </c>
      <c r="D27" s="7" t="s">
        <v>29</v>
      </c>
      <c r="E27" s="4" t="str">
        <f t="shared" si="2"/>
        <v>GM Controller, Lowest Note</v>
      </c>
      <c r="F27" s="4">
        <v>0</v>
      </c>
      <c r="G27" s="4" t="s">
        <v>3</v>
      </c>
      <c r="H27" s="4">
        <v>127</v>
      </c>
      <c r="I27" s="4" t="str">
        <f t="shared" si="1"/>
        <v>GM Controller, Lowest Note, Track Editor</v>
      </c>
      <c r="J27" s="5" t="str">
        <f t="shared" si="3"/>
        <v>CC,24,"GM Controller, Lowest Note",0,"Track",127,"GM Controller, Lowest Note, Track Editor"</v>
      </c>
    </row>
    <row r="28" spans="1:10" x14ac:dyDescent="0.25">
      <c r="A28" t="s">
        <v>174</v>
      </c>
      <c r="B28" s="6">
        <v>25</v>
      </c>
      <c r="C28" s="1" t="str">
        <f t="shared" si="0"/>
        <v>$19</v>
      </c>
      <c r="D28" s="7" t="s">
        <v>30</v>
      </c>
      <c r="E28" s="4" t="str">
        <f t="shared" si="2"/>
        <v>GM Controller, Highest Note</v>
      </c>
      <c r="F28" s="4">
        <v>127</v>
      </c>
      <c r="G28" s="4" t="s">
        <v>3</v>
      </c>
      <c r="H28" s="4">
        <v>127</v>
      </c>
      <c r="I28" s="4" t="str">
        <f t="shared" si="1"/>
        <v>GM Controller, Highest Note, Track Editor</v>
      </c>
      <c r="J28" s="5" t="str">
        <f t="shared" si="3"/>
        <v>CC,25,"GM Controller, Highest Note",127,"Track",127,"GM Controller, Highest Note, Track Editor"</v>
      </c>
    </row>
    <row r="29" spans="1:10" x14ac:dyDescent="0.25">
      <c r="A29" t="s">
        <v>174</v>
      </c>
      <c r="B29" s="6">
        <v>26</v>
      </c>
      <c r="C29" s="1" t="str">
        <f t="shared" si="0"/>
        <v>$1A</v>
      </c>
      <c r="D29" s="7" t="s">
        <v>31</v>
      </c>
      <c r="E29" s="4" t="str">
        <f t="shared" si="2"/>
        <v>GM Controller, Submix Sel.</v>
      </c>
      <c r="F29" s="4">
        <v>0</v>
      </c>
      <c r="G29" s="4" t="s">
        <v>3</v>
      </c>
      <c r="H29" s="4">
        <v>127</v>
      </c>
      <c r="I29" s="4" t="str">
        <f t="shared" si="1"/>
        <v>GM Controller, Submix Sel., Track Editor</v>
      </c>
      <c r="J29" s="5" t="str">
        <f t="shared" si="3"/>
        <v>CC,26,"GM Controller, Submix Sel.",0,"Track",127,"GM Controller, Submix Sel., Track Editor"</v>
      </c>
    </row>
    <row r="30" spans="1:10" x14ac:dyDescent="0.25">
      <c r="A30" t="s">
        <v>174</v>
      </c>
      <c r="B30" s="6">
        <v>27</v>
      </c>
      <c r="C30" s="1" t="str">
        <f t="shared" si="0"/>
        <v>$1B</v>
      </c>
      <c r="D30" s="7" t="s">
        <v>32</v>
      </c>
      <c r="E30" s="4" t="str">
        <f t="shared" si="2"/>
        <v>GM Controller, Contr. 27</v>
      </c>
      <c r="F30" s="4">
        <v>0</v>
      </c>
      <c r="G30" s="4" t="s">
        <v>3</v>
      </c>
      <c r="H30" s="4">
        <v>127</v>
      </c>
      <c r="I30" s="4" t="str">
        <f t="shared" si="1"/>
        <v>GM Controller, Contr. 27, Track Editor</v>
      </c>
      <c r="J30" s="5" t="str">
        <f t="shared" si="3"/>
        <v>CC,27,"GM Controller, Contr. 27",0,"Track",127,"GM Controller, Contr. 27, Track Editor"</v>
      </c>
    </row>
    <row r="31" spans="1:10" x14ac:dyDescent="0.25">
      <c r="A31" t="s">
        <v>174</v>
      </c>
      <c r="B31" s="6">
        <v>28</v>
      </c>
      <c r="C31" s="1" t="str">
        <f t="shared" si="0"/>
        <v>$1C</v>
      </c>
      <c r="D31" s="7" t="s">
        <v>33</v>
      </c>
      <c r="E31" s="4" t="str">
        <f t="shared" si="2"/>
        <v>GM Controller, Hawaii (28)</v>
      </c>
      <c r="F31" s="4">
        <v>0</v>
      </c>
      <c r="G31" s="4" t="s">
        <v>3</v>
      </c>
      <c r="H31" s="4">
        <v>127</v>
      </c>
      <c r="I31" s="4" t="str">
        <f t="shared" si="1"/>
        <v>GM Controller, Hawaii (28), Track Editor</v>
      </c>
      <c r="J31" s="5" t="str">
        <f t="shared" si="3"/>
        <v>CC,28,"GM Controller, Hawaii (28)",0,"Track",127,"GM Controller, Hawaii (28), Track Editor"</v>
      </c>
    </row>
    <row r="32" spans="1:10" ht="15" customHeight="1" x14ac:dyDescent="0.25">
      <c r="A32" t="s">
        <v>174</v>
      </c>
      <c r="B32" s="6">
        <v>29</v>
      </c>
      <c r="C32" s="1" t="str">
        <f t="shared" si="0"/>
        <v>$1D</v>
      </c>
      <c r="D32" s="7" t="s">
        <v>34</v>
      </c>
      <c r="E32" s="4" t="str">
        <f t="shared" si="2"/>
        <v>GM Controller, Rotor FX(29)</v>
      </c>
      <c r="F32" s="4">
        <v>0</v>
      </c>
      <c r="G32" s="4" t="s">
        <v>3</v>
      </c>
      <c r="H32" s="4">
        <v>127</v>
      </c>
      <c r="I32" s="4" t="str">
        <f t="shared" si="1"/>
        <v>GM Controller, Rotor FX(29), Track Editor</v>
      </c>
      <c r="J32" s="5" t="str">
        <f t="shared" si="3"/>
        <v>CC,29,"GM Controller, Rotor FX(29)",0,"Track",127,"GM Controller, Rotor FX(29), Track Editor"</v>
      </c>
    </row>
    <row r="33" spans="1:10" ht="15" customHeight="1" x14ac:dyDescent="0.25">
      <c r="A33" t="s">
        <v>174</v>
      </c>
      <c r="B33" s="6">
        <v>30</v>
      </c>
      <c r="C33" s="1" t="str">
        <f t="shared" si="0"/>
        <v>$1E</v>
      </c>
      <c r="D33" s="7" t="s">
        <v>35</v>
      </c>
      <c r="E33" s="4" t="str">
        <f t="shared" si="2"/>
        <v>GM Controller, Swell (30)</v>
      </c>
      <c r="F33" s="4">
        <v>64</v>
      </c>
      <c r="G33" s="4" t="s">
        <v>3</v>
      </c>
      <c r="H33" s="4">
        <v>127</v>
      </c>
      <c r="I33" s="4" t="str">
        <f t="shared" si="1"/>
        <v>GM Controller, Swell (30), Track Editor</v>
      </c>
      <c r="J33" s="5" t="str">
        <f t="shared" si="3"/>
        <v>CC,30,"GM Controller, Swell (30)",64,"Track",127,"GM Controller, Swell (30), Track Editor"</v>
      </c>
    </row>
    <row r="34" spans="1:10" ht="15" customHeight="1" x14ac:dyDescent="0.25">
      <c r="A34" t="s">
        <v>174</v>
      </c>
      <c r="B34" s="6">
        <v>31</v>
      </c>
      <c r="C34" s="1" t="str">
        <f t="shared" si="0"/>
        <v>$1F</v>
      </c>
      <c r="D34" s="7" t="s">
        <v>36</v>
      </c>
      <c r="E34" s="4" t="str">
        <f t="shared" si="2"/>
        <v>GM Controller, Contr. 31</v>
      </c>
      <c r="F34" s="4">
        <v>0</v>
      </c>
      <c r="G34" s="4" t="s">
        <v>3</v>
      </c>
      <c r="H34" s="4">
        <v>127</v>
      </c>
      <c r="I34" s="4" t="str">
        <f t="shared" si="1"/>
        <v>GM Controller, Contr. 31, Track Editor</v>
      </c>
      <c r="J34" s="5" t="str">
        <f t="shared" si="3"/>
        <v>CC,31,"GM Controller, Contr. 31",0,"Track",127,"GM Controller, Contr. 31, Track Editor"</v>
      </c>
    </row>
    <row r="35" spans="1:10" ht="15" customHeight="1" x14ac:dyDescent="0.25">
      <c r="A35" t="s">
        <v>174</v>
      </c>
      <c r="B35" s="6">
        <v>32</v>
      </c>
      <c r="C35" s="1" t="str">
        <f t="shared" ref="C35:C66" si="4">CONCATENATE("$",DEC2HEX(B35,2))</f>
        <v>$20</v>
      </c>
      <c r="D35" s="15" t="s">
        <v>37</v>
      </c>
      <c r="E35" s="4" t="str">
        <f t="shared" si="2"/>
        <v>GM Controller, LSB (0)</v>
      </c>
      <c r="F35" s="4">
        <v>0</v>
      </c>
      <c r="G35" s="4" t="s">
        <v>3</v>
      </c>
      <c r="H35" s="4">
        <v>127</v>
      </c>
      <c r="I35" s="4" t="str">
        <f t="shared" si="1"/>
        <v>GM Controller, LSB (0), Track Editor</v>
      </c>
      <c r="J35" s="5" t="str">
        <f t="shared" si="3"/>
        <v>CC,32,"GM Controller, LSB (0)",0,"Track",127,"GM Controller, LSB (0), Track Editor"</v>
      </c>
    </row>
    <row r="36" spans="1:10" ht="15" customHeight="1" x14ac:dyDescent="0.25">
      <c r="A36" t="s">
        <v>174</v>
      </c>
      <c r="B36" s="6">
        <v>33</v>
      </c>
      <c r="C36" s="1" t="str">
        <f t="shared" si="4"/>
        <v>$21</v>
      </c>
      <c r="D36" s="15" t="s">
        <v>38</v>
      </c>
      <c r="E36" s="4" t="str">
        <f t="shared" si="2"/>
        <v>GM Controller, LSB (1)</v>
      </c>
      <c r="F36" s="4">
        <v>0</v>
      </c>
      <c r="G36" s="4" t="s">
        <v>3</v>
      </c>
      <c r="H36" s="4">
        <v>127</v>
      </c>
      <c r="I36" s="4" t="str">
        <f t="shared" si="1"/>
        <v>GM Controller, LSB (1), Track Editor</v>
      </c>
      <c r="J36" s="5" t="str">
        <f t="shared" si="3"/>
        <v>CC,33,"GM Controller, LSB (1)",0,"Track",127,"GM Controller, LSB (1), Track Editor"</v>
      </c>
    </row>
    <row r="37" spans="1:10" ht="15" customHeight="1" x14ac:dyDescent="0.25">
      <c r="A37" t="s">
        <v>174</v>
      </c>
      <c r="B37" s="6">
        <v>34</v>
      </c>
      <c r="C37" s="1" t="str">
        <f t="shared" si="4"/>
        <v>$22</v>
      </c>
      <c r="D37" s="15" t="s">
        <v>39</v>
      </c>
      <c r="E37" s="4" t="str">
        <f t="shared" si="2"/>
        <v>GM Controller, LSB (2)</v>
      </c>
      <c r="F37" s="4">
        <v>0</v>
      </c>
      <c r="G37" s="4" t="s">
        <v>3</v>
      </c>
      <c r="H37" s="4">
        <v>127</v>
      </c>
      <c r="I37" s="4" t="str">
        <f t="shared" si="1"/>
        <v>GM Controller, LSB (2), Track Editor</v>
      </c>
      <c r="J37" s="5" t="str">
        <f t="shared" si="3"/>
        <v>CC,34,"GM Controller, LSB (2)",0,"Track",127,"GM Controller, LSB (2), Track Editor"</v>
      </c>
    </row>
    <row r="38" spans="1:10" ht="15" customHeight="1" x14ac:dyDescent="0.25">
      <c r="A38" t="s">
        <v>174</v>
      </c>
      <c r="B38" s="6">
        <v>35</v>
      </c>
      <c r="C38" s="1" t="str">
        <f t="shared" si="4"/>
        <v>$23</v>
      </c>
      <c r="D38" s="15" t="s">
        <v>40</v>
      </c>
      <c r="E38" s="4" t="str">
        <f t="shared" si="2"/>
        <v>GM Controller, LSB (3)</v>
      </c>
      <c r="F38" s="4">
        <v>0</v>
      </c>
      <c r="G38" s="4" t="s">
        <v>3</v>
      </c>
      <c r="H38" s="4">
        <v>127</v>
      </c>
      <c r="I38" s="4" t="str">
        <f t="shared" si="1"/>
        <v>GM Controller, LSB (3), Track Editor</v>
      </c>
      <c r="J38" s="5" t="str">
        <f t="shared" si="3"/>
        <v>CC,35,"GM Controller, LSB (3)",0,"Track",127,"GM Controller, LSB (3), Track Editor"</v>
      </c>
    </row>
    <row r="39" spans="1:10" ht="15" customHeight="1" x14ac:dyDescent="0.25">
      <c r="A39" t="s">
        <v>174</v>
      </c>
      <c r="B39" s="6">
        <v>36</v>
      </c>
      <c r="C39" s="1" t="str">
        <f t="shared" si="4"/>
        <v>$24</v>
      </c>
      <c r="D39" s="15" t="s">
        <v>41</v>
      </c>
      <c r="E39" s="4" t="str">
        <f t="shared" si="2"/>
        <v>GM Controller, LSB (4)</v>
      </c>
      <c r="F39" s="4">
        <v>0</v>
      </c>
      <c r="G39" s="4" t="s">
        <v>3</v>
      </c>
      <c r="H39" s="4">
        <v>127</v>
      </c>
      <c r="I39" s="4" t="str">
        <f t="shared" si="1"/>
        <v>GM Controller, LSB (4), Track Editor</v>
      </c>
      <c r="J39" s="5" t="str">
        <f t="shared" si="3"/>
        <v>CC,36,"GM Controller, LSB (4)",0,"Track",127,"GM Controller, LSB (4), Track Editor"</v>
      </c>
    </row>
    <row r="40" spans="1:10" ht="15" customHeight="1" x14ac:dyDescent="0.25">
      <c r="A40" t="s">
        <v>174</v>
      </c>
      <c r="B40" s="6">
        <v>37</v>
      </c>
      <c r="C40" s="1" t="str">
        <f t="shared" si="4"/>
        <v>$25</v>
      </c>
      <c r="D40" s="7" t="s">
        <v>42</v>
      </c>
      <c r="E40" s="4" t="str">
        <f t="shared" si="2"/>
        <v>GM Controller, LSB (5)</v>
      </c>
      <c r="F40" s="4">
        <v>0</v>
      </c>
      <c r="G40" s="4" t="s">
        <v>3</v>
      </c>
      <c r="H40" s="4">
        <v>127</v>
      </c>
      <c r="I40" s="4" t="str">
        <f t="shared" si="1"/>
        <v>GM Controller, LSB (5), Track Editor</v>
      </c>
      <c r="J40" s="5" t="str">
        <f t="shared" si="3"/>
        <v>CC,37,"GM Controller, LSB (5)",0,"Track",127,"GM Controller, LSB (5), Track Editor"</v>
      </c>
    </row>
    <row r="41" spans="1:10" ht="15" customHeight="1" x14ac:dyDescent="0.25">
      <c r="A41" t="s">
        <v>174</v>
      </c>
      <c r="B41" s="6">
        <v>38</v>
      </c>
      <c r="C41" s="1" t="str">
        <f t="shared" si="4"/>
        <v>$26</v>
      </c>
      <c r="D41" s="7" t="s">
        <v>43</v>
      </c>
      <c r="E41" s="4" t="str">
        <f t="shared" si="2"/>
        <v>GM Controller, LSB (6)</v>
      </c>
      <c r="F41" s="4">
        <v>0</v>
      </c>
      <c r="G41" s="4" t="s">
        <v>3</v>
      </c>
      <c r="H41" s="4">
        <v>127</v>
      </c>
      <c r="I41" s="4" t="str">
        <f t="shared" si="1"/>
        <v>GM Controller, LSB (6), Track Editor</v>
      </c>
      <c r="J41" s="5" t="str">
        <f t="shared" si="3"/>
        <v>CC,38,"GM Controller, LSB (6)",0,"Track",127,"GM Controller, LSB (6), Track Editor"</v>
      </c>
    </row>
    <row r="42" spans="1:10" ht="15" customHeight="1" x14ac:dyDescent="0.35">
      <c r="A42" t="s">
        <v>174</v>
      </c>
      <c r="B42" s="6">
        <v>39</v>
      </c>
      <c r="C42" s="1" t="str">
        <f t="shared" si="4"/>
        <v>$27</v>
      </c>
      <c r="D42" s="7" t="s">
        <v>44</v>
      </c>
      <c r="E42" s="4" t="str">
        <f t="shared" si="2"/>
        <v>GM Controller, LSB (7)</v>
      </c>
      <c r="F42" s="4">
        <v>0</v>
      </c>
      <c r="G42" s="4" t="s">
        <v>3</v>
      </c>
      <c r="H42" s="4">
        <v>127</v>
      </c>
      <c r="I42" s="4" t="str">
        <f t="shared" si="1"/>
        <v>GM Controller, LSB (7), Track Editor</v>
      </c>
      <c r="J42" s="5" t="str">
        <f t="shared" si="3"/>
        <v>CC,39,"GM Controller, LSB (7)",0,"Track",127,"GM Controller, LSB (7), Track Editor"</v>
      </c>
    </row>
    <row r="43" spans="1:10" ht="15" customHeight="1" x14ac:dyDescent="0.25">
      <c r="A43" t="s">
        <v>174</v>
      </c>
      <c r="B43" s="6">
        <v>40</v>
      </c>
      <c r="C43" s="1" t="str">
        <f t="shared" si="4"/>
        <v>$28</v>
      </c>
      <c r="D43" s="7" t="s">
        <v>45</v>
      </c>
      <c r="E43" s="4" t="str">
        <f t="shared" si="2"/>
        <v>GM Controller, LSB (8)</v>
      </c>
      <c r="F43" s="4">
        <v>0</v>
      </c>
      <c r="G43" s="4" t="s">
        <v>3</v>
      </c>
      <c r="H43" s="4">
        <v>127</v>
      </c>
      <c r="I43" s="4" t="str">
        <f t="shared" si="1"/>
        <v>GM Controller, LSB (8), Track Editor</v>
      </c>
      <c r="J43" s="5" t="str">
        <f t="shared" si="3"/>
        <v>CC,40,"GM Controller, LSB (8)",0,"Track",127,"GM Controller, LSB (8), Track Editor"</v>
      </c>
    </row>
    <row r="44" spans="1:10" ht="15" customHeight="1" x14ac:dyDescent="0.25">
      <c r="A44" t="s">
        <v>174</v>
      </c>
      <c r="B44" s="6">
        <v>41</v>
      </c>
      <c r="C44" s="1" t="str">
        <f t="shared" si="4"/>
        <v>$29</v>
      </c>
      <c r="D44" s="7" t="s">
        <v>46</v>
      </c>
      <c r="E44" s="4" t="str">
        <f t="shared" si="2"/>
        <v>GM Controller, LSB (9)</v>
      </c>
      <c r="F44" s="4">
        <v>0</v>
      </c>
      <c r="G44" s="4" t="s">
        <v>3</v>
      </c>
      <c r="H44" s="4">
        <v>127</v>
      </c>
      <c r="I44" s="4" t="str">
        <f t="shared" si="1"/>
        <v>GM Controller, LSB (9), Track Editor</v>
      </c>
      <c r="J44" s="5" t="str">
        <f t="shared" si="3"/>
        <v>CC,41,"GM Controller, LSB (9)",0,"Track",127,"GM Controller, LSB (9), Track Editor"</v>
      </c>
    </row>
    <row r="45" spans="1:10" ht="15" customHeight="1" x14ac:dyDescent="0.25">
      <c r="A45" t="s">
        <v>174</v>
      </c>
      <c r="B45" s="6">
        <v>42</v>
      </c>
      <c r="C45" s="1" t="str">
        <f t="shared" si="4"/>
        <v>$2A</v>
      </c>
      <c r="D45" s="7" t="s">
        <v>47</v>
      </c>
      <c r="E45" s="4" t="str">
        <f t="shared" si="2"/>
        <v>GM Controller, LSB (10)</v>
      </c>
      <c r="F45" s="4">
        <v>0</v>
      </c>
      <c r="G45" s="4" t="s">
        <v>3</v>
      </c>
      <c r="H45" s="4">
        <v>127</v>
      </c>
      <c r="I45" s="4" t="str">
        <f t="shared" si="1"/>
        <v>GM Controller, LSB (10), Track Editor</v>
      </c>
      <c r="J45" s="5" t="str">
        <f t="shared" si="3"/>
        <v>CC,42,"GM Controller, LSB (10)",0,"Track",127,"GM Controller, LSB (10), Track Editor"</v>
      </c>
    </row>
    <row r="46" spans="1:10" x14ac:dyDescent="0.25">
      <c r="A46" t="s">
        <v>174</v>
      </c>
      <c r="B46" s="6">
        <v>43</v>
      </c>
      <c r="C46" s="1" t="str">
        <f t="shared" si="4"/>
        <v>$2B</v>
      </c>
      <c r="D46" s="7" t="s">
        <v>48</v>
      </c>
      <c r="E46" s="4" t="str">
        <f t="shared" si="2"/>
        <v>GM Controller, LSB (11)</v>
      </c>
      <c r="F46" s="4">
        <v>0</v>
      </c>
      <c r="G46" s="4" t="s">
        <v>3</v>
      </c>
      <c r="H46" s="4">
        <v>127</v>
      </c>
      <c r="I46" s="4" t="str">
        <f t="shared" si="1"/>
        <v>GM Controller, LSB (11), Track Editor</v>
      </c>
      <c r="J46" s="5" t="str">
        <f t="shared" si="3"/>
        <v>CC,43,"GM Controller, LSB (11)",0,"Track",127,"GM Controller, LSB (11), Track Editor"</v>
      </c>
    </row>
    <row r="47" spans="1:10" x14ac:dyDescent="0.25">
      <c r="A47" t="s">
        <v>174</v>
      </c>
      <c r="B47" s="6">
        <v>44</v>
      </c>
      <c r="C47" s="1" t="str">
        <f t="shared" si="4"/>
        <v>$2C</v>
      </c>
      <c r="D47" s="7" t="s">
        <v>49</v>
      </c>
      <c r="E47" s="4" t="str">
        <f t="shared" si="2"/>
        <v>GM Controller, LSB (12)</v>
      </c>
      <c r="F47" s="4">
        <v>0</v>
      </c>
      <c r="G47" s="4" t="s">
        <v>3</v>
      </c>
      <c r="H47" s="4">
        <v>127</v>
      </c>
      <c r="I47" s="4" t="str">
        <f t="shared" si="1"/>
        <v>GM Controller, LSB (12), Track Editor</v>
      </c>
      <c r="J47" s="5" t="str">
        <f t="shared" si="3"/>
        <v>CC,44,"GM Controller, LSB (12)",0,"Track",127,"GM Controller, LSB (12), Track Editor"</v>
      </c>
    </row>
    <row r="48" spans="1:10" x14ac:dyDescent="0.25">
      <c r="A48" t="s">
        <v>174</v>
      </c>
      <c r="B48" s="6">
        <v>45</v>
      </c>
      <c r="C48" s="1" t="str">
        <f t="shared" si="4"/>
        <v>$2D</v>
      </c>
      <c r="D48" s="7" t="s">
        <v>50</v>
      </c>
      <c r="E48" s="4" t="str">
        <f t="shared" si="2"/>
        <v>GM Controller, LSB (13)</v>
      </c>
      <c r="F48" s="4">
        <v>0</v>
      </c>
      <c r="G48" s="4" t="s">
        <v>3</v>
      </c>
      <c r="H48" s="4">
        <v>127</v>
      </c>
      <c r="I48" s="4" t="str">
        <f t="shared" si="1"/>
        <v>GM Controller, LSB (13), Track Editor</v>
      </c>
      <c r="J48" s="5" t="str">
        <f t="shared" si="3"/>
        <v>CC,45,"GM Controller, LSB (13)",0,"Track",127,"GM Controller, LSB (13), Track Editor"</v>
      </c>
    </row>
    <row r="49" spans="1:10" x14ac:dyDescent="0.25">
      <c r="A49" t="s">
        <v>174</v>
      </c>
      <c r="B49" s="6">
        <v>46</v>
      </c>
      <c r="C49" s="1" t="str">
        <f t="shared" si="4"/>
        <v>$2E</v>
      </c>
      <c r="D49" s="7" t="s">
        <v>51</v>
      </c>
      <c r="E49" s="4" t="str">
        <f t="shared" si="2"/>
        <v>GM Controller, LSB (14)</v>
      </c>
      <c r="F49" s="4">
        <v>0</v>
      </c>
      <c r="G49" s="4" t="s">
        <v>3</v>
      </c>
      <c r="H49" s="4">
        <v>127</v>
      </c>
      <c r="I49" s="4" t="str">
        <f t="shared" si="1"/>
        <v>GM Controller, LSB (14), Track Editor</v>
      </c>
      <c r="J49" s="5" t="str">
        <f t="shared" si="3"/>
        <v>CC,46,"GM Controller, LSB (14)",0,"Track",127,"GM Controller, LSB (14), Track Editor"</v>
      </c>
    </row>
    <row r="50" spans="1:10" x14ac:dyDescent="0.25">
      <c r="A50" t="s">
        <v>174</v>
      </c>
      <c r="B50" s="6">
        <v>47</v>
      </c>
      <c r="C50" s="1" t="str">
        <f t="shared" si="4"/>
        <v>$2F</v>
      </c>
      <c r="D50" s="7" t="s">
        <v>52</v>
      </c>
      <c r="E50" s="4" t="str">
        <f t="shared" si="2"/>
        <v>GM Controller, LSB (15)</v>
      </c>
      <c r="F50" s="4">
        <v>0</v>
      </c>
      <c r="G50" s="4" t="s">
        <v>3</v>
      </c>
      <c r="H50" s="4">
        <v>127</v>
      </c>
      <c r="I50" s="4" t="str">
        <f t="shared" si="1"/>
        <v>GM Controller, LSB (15), Track Editor</v>
      </c>
      <c r="J50" s="5" t="str">
        <f t="shared" si="3"/>
        <v>CC,47,"GM Controller, LSB (15)",0,"Track",127,"GM Controller, LSB (15), Track Editor"</v>
      </c>
    </row>
    <row r="51" spans="1:10" x14ac:dyDescent="0.25">
      <c r="A51" t="s">
        <v>174</v>
      </c>
      <c r="B51" s="6">
        <v>48</v>
      </c>
      <c r="C51" s="1" t="str">
        <f t="shared" si="4"/>
        <v>$30</v>
      </c>
      <c r="D51" s="7" t="s">
        <v>53</v>
      </c>
      <c r="E51" s="4" t="str">
        <f t="shared" si="2"/>
        <v>GM Controller, LSB (16)</v>
      </c>
      <c r="F51" s="4">
        <v>0</v>
      </c>
      <c r="G51" s="4" t="s">
        <v>3</v>
      </c>
      <c r="H51" s="4">
        <v>127</v>
      </c>
      <c r="I51" s="4" t="str">
        <f t="shared" si="1"/>
        <v>GM Controller, LSB (16), Track Editor</v>
      </c>
      <c r="J51" s="5" t="str">
        <f t="shared" si="3"/>
        <v>CC,48,"GM Controller, LSB (16)",0,"Track",127,"GM Controller, LSB (16), Track Editor"</v>
      </c>
    </row>
    <row r="52" spans="1:10" x14ac:dyDescent="0.25">
      <c r="A52" t="s">
        <v>174</v>
      </c>
      <c r="B52" s="6">
        <v>49</v>
      </c>
      <c r="C52" s="1" t="str">
        <f t="shared" si="4"/>
        <v>$31</v>
      </c>
      <c r="D52" s="7" t="s">
        <v>54</v>
      </c>
      <c r="E52" s="4" t="str">
        <f t="shared" si="2"/>
        <v>GM Controller, LSB (17)</v>
      </c>
      <c r="F52" s="4">
        <v>0</v>
      </c>
      <c r="G52" s="4" t="s">
        <v>3</v>
      </c>
      <c r="H52" s="4">
        <v>127</v>
      </c>
      <c r="I52" s="4" t="str">
        <f t="shared" si="1"/>
        <v>GM Controller, LSB (17), Track Editor</v>
      </c>
      <c r="J52" s="5" t="str">
        <f t="shared" si="3"/>
        <v>CC,49,"GM Controller, LSB (17)",0,"Track",127,"GM Controller, LSB (17), Track Editor"</v>
      </c>
    </row>
    <row r="53" spans="1:10" x14ac:dyDescent="0.25">
      <c r="A53" t="s">
        <v>174</v>
      </c>
      <c r="B53" s="6">
        <v>50</v>
      </c>
      <c r="C53" s="1" t="str">
        <f t="shared" si="4"/>
        <v>$32</v>
      </c>
      <c r="D53" s="7" t="s">
        <v>55</v>
      </c>
      <c r="E53" s="4" t="str">
        <f t="shared" si="2"/>
        <v>GM Controller, LSB (18)</v>
      </c>
      <c r="F53" s="4">
        <v>0</v>
      </c>
      <c r="G53" s="4" t="s">
        <v>3</v>
      </c>
      <c r="H53" s="4">
        <v>127</v>
      </c>
      <c r="I53" s="4" t="str">
        <f t="shared" si="1"/>
        <v>GM Controller, LSB (18), Track Editor</v>
      </c>
      <c r="J53" s="5" t="str">
        <f t="shared" si="3"/>
        <v>CC,50,"GM Controller, LSB (18)",0,"Track",127,"GM Controller, LSB (18), Track Editor"</v>
      </c>
    </row>
    <row r="54" spans="1:10" x14ac:dyDescent="0.25">
      <c r="A54" t="s">
        <v>174</v>
      </c>
      <c r="B54" s="6">
        <v>51</v>
      </c>
      <c r="C54" s="1" t="str">
        <f t="shared" si="4"/>
        <v>$33</v>
      </c>
      <c r="D54" s="7" t="s">
        <v>56</v>
      </c>
      <c r="E54" s="4" t="str">
        <f t="shared" si="2"/>
        <v>GM Controller, LSB (19)</v>
      </c>
      <c r="F54" s="4">
        <v>0</v>
      </c>
      <c r="G54" s="4" t="s">
        <v>3</v>
      </c>
      <c r="H54" s="4">
        <v>127</v>
      </c>
      <c r="I54" s="4" t="str">
        <f t="shared" si="1"/>
        <v>GM Controller, LSB (19), Track Editor</v>
      </c>
      <c r="J54" s="5" t="str">
        <f t="shared" si="3"/>
        <v>CC,51,"GM Controller, LSB (19)",0,"Track",127,"GM Controller, LSB (19), Track Editor"</v>
      </c>
    </row>
    <row r="55" spans="1:10" x14ac:dyDescent="0.25">
      <c r="A55" t="s">
        <v>174</v>
      </c>
      <c r="B55" s="6">
        <v>52</v>
      </c>
      <c r="C55" s="1" t="str">
        <f t="shared" si="4"/>
        <v>$34</v>
      </c>
      <c r="D55" s="7" t="s">
        <v>57</v>
      </c>
      <c r="E55" s="4" t="str">
        <f t="shared" si="2"/>
        <v>GM Controller, LSB (20)</v>
      </c>
      <c r="F55" s="4">
        <v>0</v>
      </c>
      <c r="G55" s="4" t="s">
        <v>3</v>
      </c>
      <c r="H55" s="4">
        <v>127</v>
      </c>
      <c r="I55" s="4" t="str">
        <f t="shared" si="1"/>
        <v>GM Controller, LSB (20), Track Editor</v>
      </c>
      <c r="J55" s="5" t="str">
        <f t="shared" si="3"/>
        <v>CC,52,"GM Controller, LSB (20)",0,"Track",127,"GM Controller, LSB (20), Track Editor"</v>
      </c>
    </row>
    <row r="56" spans="1:10" x14ac:dyDescent="0.25">
      <c r="A56" t="s">
        <v>174</v>
      </c>
      <c r="B56" s="6">
        <v>53</v>
      </c>
      <c r="C56" s="1" t="str">
        <f t="shared" si="4"/>
        <v>$35</v>
      </c>
      <c r="D56" s="7" t="s">
        <v>58</v>
      </c>
      <c r="E56" s="4" t="str">
        <f t="shared" si="2"/>
        <v>GM Controller, LSB (21)</v>
      </c>
      <c r="F56" s="4">
        <v>0</v>
      </c>
      <c r="G56" s="4" t="s">
        <v>3</v>
      </c>
      <c r="H56" s="4">
        <v>127</v>
      </c>
      <c r="I56" s="4" t="str">
        <f t="shared" si="1"/>
        <v>GM Controller, LSB (21), Track Editor</v>
      </c>
      <c r="J56" s="5" t="str">
        <f t="shared" si="3"/>
        <v>CC,53,"GM Controller, LSB (21)",0,"Track",127,"GM Controller, LSB (21), Track Editor"</v>
      </c>
    </row>
    <row r="57" spans="1:10" x14ac:dyDescent="0.25">
      <c r="A57" t="s">
        <v>174</v>
      </c>
      <c r="B57" s="6">
        <v>54</v>
      </c>
      <c r="C57" s="1" t="str">
        <f t="shared" si="4"/>
        <v>$36</v>
      </c>
      <c r="D57" s="7" t="s">
        <v>59</v>
      </c>
      <c r="E57" s="4" t="str">
        <f t="shared" si="2"/>
        <v>GM Controller, LSB (22)</v>
      </c>
      <c r="F57" s="4">
        <v>0</v>
      </c>
      <c r="G57" s="4" t="s">
        <v>3</v>
      </c>
      <c r="H57" s="4">
        <v>127</v>
      </c>
      <c r="I57" s="4" t="str">
        <f t="shared" si="1"/>
        <v>GM Controller, LSB (22), Track Editor</v>
      </c>
      <c r="J57" s="5" t="str">
        <f t="shared" si="3"/>
        <v>CC,54,"GM Controller, LSB (22)",0,"Track",127,"GM Controller, LSB (22), Track Editor"</v>
      </c>
    </row>
    <row r="58" spans="1:10" x14ac:dyDescent="0.25">
      <c r="A58" t="s">
        <v>174</v>
      </c>
      <c r="B58" s="6">
        <v>55</v>
      </c>
      <c r="C58" s="1" t="str">
        <f t="shared" si="4"/>
        <v>$37</v>
      </c>
      <c r="D58" s="15" t="s">
        <v>60</v>
      </c>
      <c r="E58" s="4" t="str">
        <f t="shared" si="2"/>
        <v>GM Controller, LSB (23)</v>
      </c>
      <c r="F58" s="4">
        <v>0</v>
      </c>
      <c r="G58" s="4" t="s">
        <v>3</v>
      </c>
      <c r="H58" s="4">
        <v>127</v>
      </c>
      <c r="I58" s="4" t="str">
        <f t="shared" si="1"/>
        <v>GM Controller, LSB (23), Track Editor</v>
      </c>
      <c r="J58" s="5" t="str">
        <f t="shared" si="3"/>
        <v>CC,55,"GM Controller, LSB (23)",0,"Track",127,"GM Controller, LSB (23), Track Editor"</v>
      </c>
    </row>
    <row r="59" spans="1:10" x14ac:dyDescent="0.25">
      <c r="A59" t="s">
        <v>174</v>
      </c>
      <c r="B59" s="6">
        <v>56</v>
      </c>
      <c r="C59" s="1" t="str">
        <f t="shared" si="4"/>
        <v>$38</v>
      </c>
      <c r="D59" s="15" t="s">
        <v>61</v>
      </c>
      <c r="E59" s="4" t="str">
        <f t="shared" si="2"/>
        <v>GM Controller, LSB (24)</v>
      </c>
      <c r="F59" s="4">
        <v>0</v>
      </c>
      <c r="G59" s="4" t="s">
        <v>3</v>
      </c>
      <c r="H59" s="4">
        <v>127</v>
      </c>
      <c r="I59" s="4" t="str">
        <f t="shared" si="1"/>
        <v>GM Controller, LSB (24), Track Editor</v>
      </c>
      <c r="J59" s="5" t="str">
        <f t="shared" si="3"/>
        <v>CC,56,"GM Controller, LSB (24)",0,"Track",127,"GM Controller, LSB (24), Track Editor"</v>
      </c>
    </row>
    <row r="60" spans="1:10" x14ac:dyDescent="0.25">
      <c r="A60" t="s">
        <v>174</v>
      </c>
      <c r="B60" s="6">
        <v>57</v>
      </c>
      <c r="C60" s="1" t="str">
        <f t="shared" si="4"/>
        <v>$39</v>
      </c>
      <c r="D60" s="15" t="s">
        <v>62</v>
      </c>
      <c r="E60" s="4" t="str">
        <f t="shared" si="2"/>
        <v>GM Controller, LSB (25)</v>
      </c>
      <c r="F60" s="4">
        <v>0</v>
      </c>
      <c r="G60" s="4" t="s">
        <v>3</v>
      </c>
      <c r="H60" s="4">
        <v>127</v>
      </c>
      <c r="I60" s="4" t="str">
        <f t="shared" si="1"/>
        <v>GM Controller, LSB (25), Track Editor</v>
      </c>
      <c r="J60" s="5" t="str">
        <f t="shared" si="3"/>
        <v>CC,57,"GM Controller, LSB (25)",0,"Track",127,"GM Controller, LSB (25), Track Editor"</v>
      </c>
    </row>
    <row r="61" spans="1:10" x14ac:dyDescent="0.25">
      <c r="A61" t="s">
        <v>174</v>
      </c>
      <c r="B61" s="6">
        <v>58</v>
      </c>
      <c r="C61" s="1" t="str">
        <f t="shared" si="4"/>
        <v>$3A</v>
      </c>
      <c r="D61" s="15" t="s">
        <v>63</v>
      </c>
      <c r="E61" s="4" t="str">
        <f t="shared" si="2"/>
        <v>GM Controller, LSB (26)</v>
      </c>
      <c r="F61" s="4">
        <v>0</v>
      </c>
      <c r="G61" s="4" t="s">
        <v>3</v>
      </c>
      <c r="H61" s="4">
        <v>127</v>
      </c>
      <c r="I61" s="4" t="str">
        <f t="shared" si="1"/>
        <v>GM Controller, LSB (26), Track Editor</v>
      </c>
      <c r="J61" s="5" t="str">
        <f t="shared" si="3"/>
        <v>CC,58,"GM Controller, LSB (26)",0,"Track",127,"GM Controller, LSB (26), Track Editor"</v>
      </c>
    </row>
    <row r="62" spans="1:10" x14ac:dyDescent="0.25">
      <c r="A62" t="s">
        <v>174</v>
      </c>
      <c r="B62" s="6">
        <v>59</v>
      </c>
      <c r="C62" s="1" t="str">
        <f t="shared" si="4"/>
        <v>$3B</v>
      </c>
      <c r="D62" s="15" t="s">
        <v>64</v>
      </c>
      <c r="E62" s="4" t="str">
        <f t="shared" si="2"/>
        <v>GM Controller, LSB (27)</v>
      </c>
      <c r="F62" s="4">
        <v>0</v>
      </c>
      <c r="G62" s="4" t="s">
        <v>3</v>
      </c>
      <c r="H62" s="4">
        <v>127</v>
      </c>
      <c r="I62" s="4" t="str">
        <f t="shared" si="1"/>
        <v>GM Controller, LSB (27), Track Editor</v>
      </c>
      <c r="J62" s="5" t="str">
        <f t="shared" si="3"/>
        <v>CC,59,"GM Controller, LSB (27)",0,"Track",127,"GM Controller, LSB (27), Track Editor"</v>
      </c>
    </row>
    <row r="63" spans="1:10" x14ac:dyDescent="0.25">
      <c r="A63" t="s">
        <v>174</v>
      </c>
      <c r="B63" s="6">
        <v>60</v>
      </c>
      <c r="C63" s="1" t="str">
        <f t="shared" si="4"/>
        <v>$3C</v>
      </c>
      <c r="D63" s="4" t="s">
        <v>65</v>
      </c>
      <c r="E63" s="4" t="str">
        <f t="shared" si="2"/>
        <v>GM Controller, LSB (28)</v>
      </c>
      <c r="F63" s="4">
        <v>0</v>
      </c>
      <c r="G63" s="4" t="s">
        <v>3</v>
      </c>
      <c r="H63" s="4">
        <v>127</v>
      </c>
      <c r="I63" s="4" t="str">
        <f t="shared" si="1"/>
        <v>GM Controller, LSB (28), Track Editor</v>
      </c>
      <c r="J63" s="5" t="str">
        <f t="shared" si="3"/>
        <v>CC,60,"GM Controller, LSB (28)",0,"Track",127,"GM Controller, LSB (28), Track Editor"</v>
      </c>
    </row>
    <row r="64" spans="1:10" x14ac:dyDescent="0.25">
      <c r="A64" t="s">
        <v>174</v>
      </c>
      <c r="B64" s="6">
        <v>61</v>
      </c>
      <c r="C64" s="1" t="str">
        <f t="shared" si="4"/>
        <v>$3D</v>
      </c>
      <c r="D64" s="7" t="s">
        <v>66</v>
      </c>
      <c r="E64" s="4" t="str">
        <f t="shared" si="2"/>
        <v>GM Controller, LSB (29)</v>
      </c>
      <c r="F64" s="4">
        <v>0</v>
      </c>
      <c r="G64" s="4" t="s">
        <v>3</v>
      </c>
      <c r="H64" s="4">
        <v>127</v>
      </c>
      <c r="I64" s="4" t="str">
        <f t="shared" si="1"/>
        <v>GM Controller, LSB (29), Track Editor</v>
      </c>
      <c r="J64" s="5" t="str">
        <f t="shared" si="3"/>
        <v>CC,61,"GM Controller, LSB (29)",0,"Track",127,"GM Controller, LSB (29), Track Editor"</v>
      </c>
    </row>
    <row r="65" spans="1:10" x14ac:dyDescent="0.25">
      <c r="A65" t="s">
        <v>174</v>
      </c>
      <c r="B65" s="6">
        <v>62</v>
      </c>
      <c r="C65" s="1" t="str">
        <f t="shared" si="4"/>
        <v>$3E</v>
      </c>
      <c r="D65" s="7" t="s">
        <v>67</v>
      </c>
      <c r="E65" s="4" t="str">
        <f t="shared" si="2"/>
        <v>GM Controller, LSB (30)</v>
      </c>
      <c r="F65" s="4">
        <v>0</v>
      </c>
      <c r="G65" s="4" t="s">
        <v>3</v>
      </c>
      <c r="H65" s="4">
        <v>127</v>
      </c>
      <c r="I65" s="4" t="str">
        <f t="shared" si="1"/>
        <v>GM Controller, LSB (30), Track Editor</v>
      </c>
      <c r="J65" s="5" t="str">
        <f t="shared" si="3"/>
        <v>CC,62,"GM Controller, LSB (30)",0,"Track",127,"GM Controller, LSB (30), Track Editor"</v>
      </c>
    </row>
    <row r="66" spans="1:10" x14ac:dyDescent="0.25">
      <c r="A66" t="s">
        <v>174</v>
      </c>
      <c r="B66" s="6">
        <v>63</v>
      </c>
      <c r="C66" s="1" t="str">
        <f t="shared" si="4"/>
        <v>$3F</v>
      </c>
      <c r="D66" s="7" t="s">
        <v>68</v>
      </c>
      <c r="E66" s="4" t="str">
        <f t="shared" si="2"/>
        <v>GM Controller, LSB (31)</v>
      </c>
      <c r="F66" s="4">
        <v>0</v>
      </c>
      <c r="G66" s="4" t="s">
        <v>3</v>
      </c>
      <c r="H66" s="4">
        <v>127</v>
      </c>
      <c r="I66" s="4" t="str">
        <f t="shared" si="1"/>
        <v>GM Controller, LSB (31), Track Editor</v>
      </c>
      <c r="J66" s="5" t="str">
        <f t="shared" si="3"/>
        <v>CC,63,"GM Controller, LSB (31)",0,"Track",127,"GM Controller, LSB (31), Track Editor"</v>
      </c>
    </row>
    <row r="67" spans="1:10" x14ac:dyDescent="0.25">
      <c r="A67" t="s">
        <v>174</v>
      </c>
      <c r="B67" s="6">
        <v>64</v>
      </c>
      <c r="C67" s="1" t="str">
        <f t="shared" ref="C67:C98" si="5">CONCATENATE("$",DEC2HEX(B67,2))</f>
        <v>$40</v>
      </c>
      <c r="D67" s="7" t="s">
        <v>69</v>
      </c>
      <c r="E67" s="4" t="str">
        <f t="shared" si="2"/>
        <v>GM Controller, Damper pedal</v>
      </c>
      <c r="F67" s="4">
        <v>0</v>
      </c>
      <c r="G67" s="4" t="s">
        <v>4</v>
      </c>
      <c r="H67" s="4">
        <v>127</v>
      </c>
      <c r="I67" s="4" t="str">
        <f t="shared" ref="I67:I129" si="6">CONCATENATE(E67,", ",G67," Editor")</f>
        <v>GM Controller, Damper pedal, Button Editor</v>
      </c>
      <c r="J67" s="5" t="str">
        <f t="shared" si="3"/>
        <v>CC,64,"GM Controller, Damper pedal",0,"Button",127,"GM Controller, Damper pedal, Button Editor"</v>
      </c>
    </row>
    <row r="68" spans="1:10" x14ac:dyDescent="0.25">
      <c r="A68" t="s">
        <v>174</v>
      </c>
      <c r="B68" s="6">
        <v>65</v>
      </c>
      <c r="C68" s="1" t="str">
        <f t="shared" si="5"/>
        <v>$41</v>
      </c>
      <c r="D68" s="7" t="s">
        <v>70</v>
      </c>
      <c r="E68" s="4" t="str">
        <f t="shared" ref="E68:E122" si="7">CONCATENATE("GM Controller",", ",D68)</f>
        <v>GM Controller, Portamento</v>
      </c>
      <c r="F68" s="4">
        <v>0</v>
      </c>
      <c r="G68" s="4" t="s">
        <v>4</v>
      </c>
      <c r="H68" s="4">
        <v>127</v>
      </c>
      <c r="I68" s="4" t="str">
        <f t="shared" si="6"/>
        <v>GM Controller, Portamento, Button Editor</v>
      </c>
      <c r="J68" s="5" t="str">
        <f t="shared" ref="J68:J130" si="8">CONCATENATE(A68,",",B68,",""",E68,""",",F68,",""",G68,""",",H68,",""",I68,"""")</f>
        <v>CC,65,"GM Controller, Portamento",0,"Button",127,"GM Controller, Portamento, Button Editor"</v>
      </c>
    </row>
    <row r="69" spans="1:10" x14ac:dyDescent="0.25">
      <c r="A69" t="s">
        <v>174</v>
      </c>
      <c r="B69" s="6">
        <v>66</v>
      </c>
      <c r="C69" s="1" t="str">
        <f t="shared" si="5"/>
        <v>$42</v>
      </c>
      <c r="D69" s="7" t="s">
        <v>71</v>
      </c>
      <c r="E69" s="4" t="str">
        <f t="shared" si="7"/>
        <v>GM Controller, Sostenuto</v>
      </c>
      <c r="F69" s="4">
        <v>0</v>
      </c>
      <c r="G69" s="4" t="s">
        <v>4</v>
      </c>
      <c r="H69" s="4">
        <v>127</v>
      </c>
      <c r="I69" s="4" t="str">
        <f t="shared" si="6"/>
        <v>GM Controller, Sostenuto, Button Editor</v>
      </c>
      <c r="J69" s="5" t="str">
        <f t="shared" si="8"/>
        <v>CC,66,"GM Controller, Sostenuto",0,"Button",127,"GM Controller, Sostenuto, Button Editor"</v>
      </c>
    </row>
    <row r="70" spans="1:10" x14ac:dyDescent="0.25">
      <c r="A70" t="s">
        <v>174</v>
      </c>
      <c r="B70" s="6">
        <v>67</v>
      </c>
      <c r="C70" s="1" t="str">
        <f t="shared" si="5"/>
        <v>$43</v>
      </c>
      <c r="D70" s="7" t="s">
        <v>72</v>
      </c>
      <c r="E70" s="4" t="str">
        <f t="shared" si="7"/>
        <v>GM Controller, Soft pedal</v>
      </c>
      <c r="F70" s="4">
        <v>0</v>
      </c>
      <c r="G70" s="4" t="s">
        <v>4</v>
      </c>
      <c r="H70" s="4">
        <v>127</v>
      </c>
      <c r="I70" s="4" t="str">
        <f t="shared" si="6"/>
        <v>GM Controller, Soft pedal, Button Editor</v>
      </c>
      <c r="J70" s="5" t="str">
        <f t="shared" si="8"/>
        <v>CC,67,"GM Controller, Soft pedal",0,"Button",127,"GM Controller, Soft pedal, Button Editor"</v>
      </c>
    </row>
    <row r="71" spans="1:10" x14ac:dyDescent="0.25">
      <c r="A71" t="s">
        <v>174</v>
      </c>
      <c r="B71" s="6">
        <v>68</v>
      </c>
      <c r="C71" s="1" t="str">
        <f t="shared" si="5"/>
        <v>$44</v>
      </c>
      <c r="D71" s="7" t="s">
        <v>73</v>
      </c>
      <c r="E71" s="4" t="str">
        <f t="shared" si="7"/>
        <v>GM Controller, Legato Ftsw.</v>
      </c>
      <c r="F71" s="4">
        <v>0</v>
      </c>
      <c r="G71" s="4" t="s">
        <v>4</v>
      </c>
      <c r="H71" s="4">
        <v>127</v>
      </c>
      <c r="I71" s="4" t="str">
        <f t="shared" si="6"/>
        <v>GM Controller, Legato Ftsw., Button Editor</v>
      </c>
      <c r="J71" s="5" t="str">
        <f t="shared" si="8"/>
        <v>CC,68,"GM Controller, Legato Ftsw.",0,"Button",127,"GM Controller, Legato Ftsw., Button Editor"</v>
      </c>
    </row>
    <row r="72" spans="1:10" x14ac:dyDescent="0.25">
      <c r="A72" t="s">
        <v>174</v>
      </c>
      <c r="B72" s="6">
        <v>69</v>
      </c>
      <c r="C72" s="1" t="str">
        <f t="shared" si="5"/>
        <v>$45</v>
      </c>
      <c r="D72" s="7" t="s">
        <v>74</v>
      </c>
      <c r="E72" s="4" t="str">
        <f t="shared" si="7"/>
        <v>GM Controller, Hold 2</v>
      </c>
      <c r="F72" s="4">
        <v>0</v>
      </c>
      <c r="G72" s="4" t="s">
        <v>4</v>
      </c>
      <c r="H72" s="4">
        <v>127</v>
      </c>
      <c r="I72" s="4" t="str">
        <f t="shared" si="6"/>
        <v>GM Controller, Hold 2, Button Editor</v>
      </c>
      <c r="J72" s="5" t="str">
        <f t="shared" si="8"/>
        <v>CC,69,"GM Controller, Hold 2",0,"Button",127,"GM Controller, Hold 2, Button Editor"</v>
      </c>
    </row>
    <row r="73" spans="1:10" x14ac:dyDescent="0.25">
      <c r="A73" t="s">
        <v>174</v>
      </c>
      <c r="B73" s="6">
        <v>70</v>
      </c>
      <c r="C73" s="1" t="str">
        <f t="shared" si="5"/>
        <v>$46</v>
      </c>
      <c r="D73" s="7" t="s">
        <v>75</v>
      </c>
      <c r="E73" s="4" t="str">
        <f t="shared" si="7"/>
        <v>GM Controller, Snd 1 Var.</v>
      </c>
      <c r="F73" s="4">
        <v>0</v>
      </c>
      <c r="G73" s="4" t="s">
        <v>3</v>
      </c>
      <c r="H73" s="4">
        <v>127</v>
      </c>
      <c r="I73" s="4" t="str">
        <f t="shared" si="6"/>
        <v>GM Controller, Snd 1 Var., Track Editor</v>
      </c>
      <c r="J73" s="5" t="str">
        <f t="shared" si="8"/>
        <v>CC,70,"GM Controller, Snd 1 Var.",0,"Track",127,"GM Controller, Snd 1 Var., Track Editor"</v>
      </c>
    </row>
    <row r="74" spans="1:10" x14ac:dyDescent="0.25">
      <c r="A74" t="s">
        <v>174</v>
      </c>
      <c r="B74" s="6">
        <v>71</v>
      </c>
      <c r="C74" s="1" t="str">
        <f t="shared" si="5"/>
        <v>$47</v>
      </c>
      <c r="D74" s="7" t="s">
        <v>76</v>
      </c>
      <c r="E74" s="4" t="str">
        <f t="shared" si="7"/>
        <v>GM Controller, Snd 2 Harm.</v>
      </c>
      <c r="F74" s="4">
        <v>0</v>
      </c>
      <c r="G74" s="4" t="s">
        <v>3</v>
      </c>
      <c r="H74" s="4">
        <v>127</v>
      </c>
      <c r="I74" s="4" t="str">
        <f t="shared" si="6"/>
        <v>GM Controller, Snd 2 Harm., Track Editor</v>
      </c>
      <c r="J74" s="5" t="str">
        <f t="shared" si="8"/>
        <v>CC,71,"GM Controller, Snd 2 Harm.",0,"Track",127,"GM Controller, Snd 2 Harm., Track Editor"</v>
      </c>
    </row>
    <row r="75" spans="1:10" x14ac:dyDescent="0.25">
      <c r="A75" t="s">
        <v>174</v>
      </c>
      <c r="B75" s="6">
        <v>72</v>
      </c>
      <c r="C75" s="1" t="str">
        <f t="shared" si="5"/>
        <v>$48</v>
      </c>
      <c r="D75" s="7" t="s">
        <v>77</v>
      </c>
      <c r="E75" s="4" t="str">
        <f t="shared" si="7"/>
        <v>GM Controller, Snd 3 Rel.</v>
      </c>
      <c r="F75" s="4">
        <v>0</v>
      </c>
      <c r="G75" s="4" t="s">
        <v>3</v>
      </c>
      <c r="H75" s="4">
        <v>127</v>
      </c>
      <c r="I75" s="4" t="str">
        <f t="shared" si="6"/>
        <v>GM Controller, Snd 3 Rel., Track Editor</v>
      </c>
      <c r="J75" s="5" t="str">
        <f t="shared" si="8"/>
        <v>CC,72,"GM Controller, Snd 3 Rel.",0,"Track",127,"GM Controller, Snd 3 Rel., Track Editor"</v>
      </c>
    </row>
    <row r="76" spans="1:10" x14ac:dyDescent="0.25">
      <c r="A76" t="s">
        <v>174</v>
      </c>
      <c r="B76" s="6">
        <v>73</v>
      </c>
      <c r="C76" s="1" t="str">
        <f t="shared" si="5"/>
        <v>$49</v>
      </c>
      <c r="D76" s="7" t="s">
        <v>78</v>
      </c>
      <c r="E76" s="4" t="str">
        <f t="shared" si="7"/>
        <v>GM Controller, Snd 4 Attack</v>
      </c>
      <c r="F76" s="4">
        <v>0</v>
      </c>
      <c r="G76" s="4" t="s">
        <v>3</v>
      </c>
      <c r="H76" s="4">
        <v>127</v>
      </c>
      <c r="I76" s="4" t="str">
        <f t="shared" si="6"/>
        <v>GM Controller, Snd 4 Attack, Track Editor</v>
      </c>
      <c r="J76" s="5" t="str">
        <f t="shared" si="8"/>
        <v>CC,73,"GM Controller, Snd 4 Attack",0,"Track",127,"GM Controller, Snd 4 Attack, Track Editor"</v>
      </c>
    </row>
    <row r="77" spans="1:10" x14ac:dyDescent="0.25">
      <c r="A77" t="s">
        <v>174</v>
      </c>
      <c r="B77" s="6">
        <v>74</v>
      </c>
      <c r="C77" s="1" t="str">
        <f t="shared" si="5"/>
        <v>$4A</v>
      </c>
      <c r="D77" s="7" t="s">
        <v>79</v>
      </c>
      <c r="E77" s="4" t="str">
        <f t="shared" si="7"/>
        <v>GM Controller, Snd 5 Bright</v>
      </c>
      <c r="F77" s="4">
        <v>0</v>
      </c>
      <c r="G77" s="4" t="s">
        <v>3</v>
      </c>
      <c r="H77" s="4">
        <v>127</v>
      </c>
      <c r="I77" s="4" t="str">
        <f t="shared" si="6"/>
        <v>GM Controller, Snd 5 Bright, Track Editor</v>
      </c>
      <c r="J77" s="5" t="str">
        <f t="shared" si="8"/>
        <v>CC,74,"GM Controller, Snd 5 Bright",0,"Track",127,"GM Controller, Snd 5 Bright, Track Editor"</v>
      </c>
    </row>
    <row r="78" spans="1:10" x14ac:dyDescent="0.25">
      <c r="A78" t="s">
        <v>174</v>
      </c>
      <c r="B78" s="6">
        <v>75</v>
      </c>
      <c r="C78" s="1" t="str">
        <f t="shared" si="5"/>
        <v>$4B</v>
      </c>
      <c r="D78" s="4" t="s">
        <v>80</v>
      </c>
      <c r="E78" s="4" t="str">
        <f t="shared" si="7"/>
        <v>GM Controller, Intro/Ending</v>
      </c>
      <c r="F78" s="4">
        <v>0</v>
      </c>
      <c r="G78" s="4" t="s">
        <v>3</v>
      </c>
      <c r="H78" s="4">
        <v>127</v>
      </c>
      <c r="I78" s="4" t="str">
        <f t="shared" si="6"/>
        <v>GM Controller, Intro/Ending, Track Editor</v>
      </c>
      <c r="J78" s="5" t="str">
        <f t="shared" si="8"/>
        <v>CC,75,"GM Controller, Intro/Ending",0,"Track",127,"GM Controller, Intro/Ending, Track Editor"</v>
      </c>
    </row>
    <row r="79" spans="1:10" x14ac:dyDescent="0.25">
      <c r="A79" t="s">
        <v>174</v>
      </c>
      <c r="B79" s="6">
        <v>76</v>
      </c>
      <c r="C79" s="1" t="str">
        <f t="shared" si="5"/>
        <v>$4C</v>
      </c>
      <c r="D79" s="7" t="s">
        <v>81</v>
      </c>
      <c r="E79" s="4" t="str">
        <f t="shared" si="7"/>
        <v>GM Controller, Fill</v>
      </c>
      <c r="F79" s="4">
        <v>0</v>
      </c>
      <c r="G79" s="4" t="s">
        <v>3</v>
      </c>
      <c r="H79" s="4">
        <v>127</v>
      </c>
      <c r="I79" s="4" t="str">
        <f t="shared" si="6"/>
        <v>GM Controller, Fill, Track Editor</v>
      </c>
      <c r="J79" s="5" t="str">
        <f t="shared" si="8"/>
        <v>CC,76,"GM Controller, Fill",0,"Track",127,"GM Controller, Fill, Track Editor"</v>
      </c>
    </row>
    <row r="80" spans="1:10" x14ac:dyDescent="0.25">
      <c r="A80" t="s">
        <v>174</v>
      </c>
      <c r="B80" s="6">
        <v>77</v>
      </c>
      <c r="C80" s="1" t="str">
        <f t="shared" si="5"/>
        <v>$4D</v>
      </c>
      <c r="D80" s="7" t="s">
        <v>82</v>
      </c>
      <c r="E80" s="4" t="str">
        <f t="shared" si="7"/>
        <v>GM Controller, Snd Contr. 8</v>
      </c>
      <c r="F80" s="4">
        <v>0</v>
      </c>
      <c r="G80" s="4" t="s">
        <v>3</v>
      </c>
      <c r="H80" s="4">
        <v>127</v>
      </c>
      <c r="I80" s="4" t="str">
        <f t="shared" si="6"/>
        <v>GM Controller, Snd Contr. 8, Track Editor</v>
      </c>
      <c r="J80" s="5" t="str">
        <f t="shared" si="8"/>
        <v>CC,77,"GM Controller, Snd Contr. 8",0,"Track",127,"GM Controller, Snd Contr. 8, Track Editor"</v>
      </c>
    </row>
    <row r="81" spans="1:10" x14ac:dyDescent="0.25">
      <c r="A81" t="s">
        <v>174</v>
      </c>
      <c r="B81" s="6">
        <v>78</v>
      </c>
      <c r="C81" s="1" t="str">
        <f t="shared" si="5"/>
        <v>$4E</v>
      </c>
      <c r="D81" s="7" t="s">
        <v>83</v>
      </c>
      <c r="E81" s="4" t="str">
        <f t="shared" si="7"/>
        <v>GM Controller, Snd Contr. 9</v>
      </c>
      <c r="F81" s="4">
        <v>0</v>
      </c>
      <c r="G81" s="4" t="s">
        <v>3</v>
      </c>
      <c r="H81" s="4">
        <v>127</v>
      </c>
      <c r="I81" s="4" t="str">
        <f t="shared" si="6"/>
        <v>GM Controller, Snd Contr. 9, Track Editor</v>
      </c>
      <c r="J81" s="5" t="str">
        <f t="shared" si="8"/>
        <v>CC,78,"GM Controller, Snd Contr. 9",0,"Track",127,"GM Controller, Snd Contr. 9, Track Editor"</v>
      </c>
    </row>
    <row r="82" spans="1:10" x14ac:dyDescent="0.25">
      <c r="A82" t="s">
        <v>174</v>
      </c>
      <c r="B82" s="6">
        <v>79</v>
      </c>
      <c r="C82" s="1" t="str">
        <f t="shared" si="5"/>
        <v>$4F</v>
      </c>
      <c r="D82" s="7" t="s">
        <v>84</v>
      </c>
      <c r="E82" s="4" t="str">
        <f t="shared" si="7"/>
        <v>GM Controller, Break</v>
      </c>
      <c r="F82" s="4">
        <v>0</v>
      </c>
      <c r="G82" s="4" t="s">
        <v>4</v>
      </c>
      <c r="H82" s="4">
        <v>127</v>
      </c>
      <c r="I82" s="4" t="str">
        <f t="shared" si="6"/>
        <v>GM Controller, Break, Button Editor</v>
      </c>
      <c r="J82" s="5" t="str">
        <f t="shared" si="8"/>
        <v>CC,79,"GM Controller, Break",0,"Button",127,"GM Controller, Break, Button Editor"</v>
      </c>
    </row>
    <row r="83" spans="1:10" x14ac:dyDescent="0.25">
      <c r="A83" t="s">
        <v>174</v>
      </c>
      <c r="B83" s="6">
        <v>80</v>
      </c>
      <c r="C83" s="1" t="str">
        <f t="shared" si="5"/>
        <v>$50</v>
      </c>
      <c r="D83" s="7" t="s">
        <v>85</v>
      </c>
      <c r="E83" s="4" t="str">
        <f t="shared" si="7"/>
        <v>GM Controller, GP Contr. 5</v>
      </c>
      <c r="F83" s="4">
        <v>0</v>
      </c>
      <c r="G83" s="4" t="s">
        <v>3</v>
      </c>
      <c r="H83" s="4">
        <v>127</v>
      </c>
      <c r="I83" s="4" t="str">
        <f t="shared" si="6"/>
        <v>GM Controller, GP Contr. 5, Track Editor</v>
      </c>
      <c r="J83" s="5" t="str">
        <f t="shared" si="8"/>
        <v>CC,80,"GM Controller, GP Contr. 5",0,"Track",127,"GM Controller, GP Contr. 5, Track Editor"</v>
      </c>
    </row>
    <row r="84" spans="1:10" x14ac:dyDescent="0.25">
      <c r="A84" t="s">
        <v>174</v>
      </c>
      <c r="B84" s="6">
        <v>81</v>
      </c>
      <c r="C84" s="1" t="str">
        <f t="shared" si="5"/>
        <v>$51</v>
      </c>
      <c r="D84" s="7" t="s">
        <v>86</v>
      </c>
      <c r="E84" s="4" t="str">
        <f t="shared" si="7"/>
        <v>GM Controller, GP Contr. 6</v>
      </c>
      <c r="F84" s="4">
        <v>0</v>
      </c>
      <c r="G84" s="4" t="s">
        <v>3</v>
      </c>
      <c r="H84" s="4">
        <v>127</v>
      </c>
      <c r="I84" s="4" t="str">
        <f t="shared" si="6"/>
        <v>GM Controller, GP Contr. 6, Track Editor</v>
      </c>
      <c r="J84" s="5" t="str">
        <f t="shared" si="8"/>
        <v>CC,81,"GM Controller, GP Contr. 6",0,"Track",127,"GM Controller, GP Contr. 6, Track Editor"</v>
      </c>
    </row>
    <row r="85" spans="1:10" x14ac:dyDescent="0.25">
      <c r="A85" t="s">
        <v>174</v>
      </c>
      <c r="B85" s="6">
        <v>82</v>
      </c>
      <c r="C85" s="1" t="str">
        <f t="shared" si="5"/>
        <v>$52</v>
      </c>
      <c r="D85" s="7" t="s">
        <v>87</v>
      </c>
      <c r="E85" s="4" t="str">
        <f t="shared" si="7"/>
        <v>GM Controller, GP Contr. 7</v>
      </c>
      <c r="F85" s="4">
        <v>0</v>
      </c>
      <c r="G85" s="4" t="s">
        <v>3</v>
      </c>
      <c r="H85" s="4">
        <v>127</v>
      </c>
      <c r="I85" s="4" t="str">
        <f t="shared" si="6"/>
        <v>GM Controller, GP Contr. 7, Track Editor</v>
      </c>
      <c r="J85" s="5" t="str">
        <f t="shared" si="8"/>
        <v>CC,82,"GM Controller, GP Contr. 7",0,"Track",127,"GM Controller, GP Contr. 7, Track Editor"</v>
      </c>
    </row>
    <row r="86" spans="1:10" x14ac:dyDescent="0.25">
      <c r="A86" t="s">
        <v>174</v>
      </c>
      <c r="B86" s="6">
        <v>83</v>
      </c>
      <c r="C86" s="1" t="str">
        <f t="shared" si="5"/>
        <v>$53</v>
      </c>
      <c r="D86" s="7" t="s">
        <v>88</v>
      </c>
      <c r="E86" s="4" t="str">
        <f t="shared" si="7"/>
        <v>GM Controller, GP Contr. 8</v>
      </c>
      <c r="F86" s="4">
        <v>0</v>
      </c>
      <c r="G86" s="4" t="s">
        <v>3</v>
      </c>
      <c r="H86" s="4">
        <v>127</v>
      </c>
      <c r="I86" s="4" t="str">
        <f t="shared" si="6"/>
        <v>GM Controller, GP Contr. 8, Track Editor</v>
      </c>
      <c r="J86" s="5" t="str">
        <f t="shared" si="8"/>
        <v>CC,83,"GM Controller, GP Contr. 8",0,"Track",127,"GM Controller, GP Contr. 8, Track Editor"</v>
      </c>
    </row>
    <row r="87" spans="1:10" x14ac:dyDescent="0.25">
      <c r="A87" t="s">
        <v>174</v>
      </c>
      <c r="B87" s="6">
        <v>84</v>
      </c>
      <c r="C87" s="1" t="str">
        <f t="shared" si="5"/>
        <v>$54</v>
      </c>
      <c r="D87" s="7" t="s">
        <v>89</v>
      </c>
      <c r="E87" s="4" t="str">
        <f t="shared" si="7"/>
        <v>GM Controller, Port. Cont.</v>
      </c>
      <c r="F87" s="4">
        <v>0</v>
      </c>
      <c r="G87" s="4" t="s">
        <v>3</v>
      </c>
      <c r="H87" s="4">
        <v>127</v>
      </c>
      <c r="I87" s="4" t="str">
        <f t="shared" si="6"/>
        <v>GM Controller, Port. Cont., Track Editor</v>
      </c>
      <c r="J87" s="5" t="str">
        <f t="shared" si="8"/>
        <v>CC,84,"GM Controller, Port. Cont.",0,"Track",127,"GM Controller, Port. Cont., Track Editor"</v>
      </c>
    </row>
    <row r="88" spans="1:10" x14ac:dyDescent="0.25">
      <c r="A88" t="s">
        <v>174</v>
      </c>
      <c r="B88" s="6">
        <v>85</v>
      </c>
      <c r="C88" s="1" t="str">
        <f t="shared" si="5"/>
        <v>$55</v>
      </c>
      <c r="D88" s="7" t="s">
        <v>90</v>
      </c>
      <c r="E88" s="4" t="str">
        <f t="shared" si="7"/>
        <v>GM Controller, Mono Cont.</v>
      </c>
      <c r="F88" s="4">
        <v>0</v>
      </c>
      <c r="G88" s="4" t="s">
        <v>3</v>
      </c>
      <c r="H88" s="4">
        <v>127</v>
      </c>
      <c r="I88" s="4" t="str">
        <f t="shared" si="6"/>
        <v>GM Controller, Mono Cont., Track Editor</v>
      </c>
      <c r="J88" s="5" t="str">
        <f t="shared" si="8"/>
        <v>CC,85,"GM Controller, Mono Cont.",0,"Track",127,"GM Controller, Mono Cont., Track Editor"</v>
      </c>
    </row>
    <row r="89" spans="1:10" x14ac:dyDescent="0.25">
      <c r="A89" t="s">
        <v>174</v>
      </c>
      <c r="B89" s="6">
        <v>86</v>
      </c>
      <c r="C89" s="1" t="str">
        <f t="shared" si="5"/>
        <v>$56</v>
      </c>
      <c r="D89" s="7" t="s">
        <v>91</v>
      </c>
      <c r="E89" s="4" t="str">
        <f t="shared" si="7"/>
        <v>GM Controller, Contr. 86</v>
      </c>
      <c r="F89" s="4">
        <v>0</v>
      </c>
      <c r="G89" s="4" t="s">
        <v>3</v>
      </c>
      <c r="H89" s="4">
        <v>127</v>
      </c>
      <c r="I89" s="4" t="str">
        <f t="shared" si="6"/>
        <v>GM Controller, Contr. 86, Track Editor</v>
      </c>
      <c r="J89" s="5" t="str">
        <f t="shared" si="8"/>
        <v>CC,86,"GM Controller, Contr. 86",0,"Track",127,"GM Controller, Contr. 86, Track Editor"</v>
      </c>
    </row>
    <row r="90" spans="1:10" x14ac:dyDescent="0.25">
      <c r="A90" t="s">
        <v>174</v>
      </c>
      <c r="B90" s="6">
        <v>87</v>
      </c>
      <c r="C90" s="1" t="str">
        <f t="shared" si="5"/>
        <v>$57</v>
      </c>
      <c r="D90" s="7" t="s">
        <v>92</v>
      </c>
      <c r="E90" s="4" t="str">
        <f t="shared" si="7"/>
        <v>GM Controller, Dyn.Offs.(87)</v>
      </c>
      <c r="F90" s="4">
        <v>0</v>
      </c>
      <c r="G90" s="4" t="s">
        <v>3</v>
      </c>
      <c r="H90" s="4">
        <v>127</v>
      </c>
      <c r="I90" s="4" t="str">
        <f t="shared" si="6"/>
        <v>GM Controller, Dyn.Offs.(87), Track Editor</v>
      </c>
      <c r="J90" s="5" t="str">
        <f t="shared" si="8"/>
        <v>CC,87,"GM Controller, Dyn.Offs.(87)",0,"Track",127,"GM Controller, Dyn.Offs.(87), Track Editor"</v>
      </c>
    </row>
    <row r="91" spans="1:10" x14ac:dyDescent="0.25">
      <c r="A91" t="s">
        <v>174</v>
      </c>
      <c r="B91" s="6">
        <v>88</v>
      </c>
      <c r="C91" s="1" t="str">
        <f t="shared" si="5"/>
        <v>$58</v>
      </c>
      <c r="D91" s="7" t="s">
        <v>93</v>
      </c>
      <c r="E91" s="4" t="str">
        <f t="shared" si="7"/>
        <v>GM Controller, Dyn.Amp.(88)</v>
      </c>
      <c r="F91" s="4">
        <v>0</v>
      </c>
      <c r="G91" s="4" t="s">
        <v>3</v>
      </c>
      <c r="H91" s="4">
        <v>127</v>
      </c>
      <c r="I91" s="4" t="str">
        <f t="shared" si="6"/>
        <v>GM Controller, Dyn.Amp.(88), Track Editor</v>
      </c>
      <c r="J91" s="5" t="str">
        <f t="shared" si="8"/>
        <v>CC,88,"GM Controller, Dyn.Amp.(88)",0,"Track",127,"GM Controller, Dyn.Amp.(88), Track Editor"</v>
      </c>
    </row>
    <row r="92" spans="1:10" x14ac:dyDescent="0.25">
      <c r="A92" t="s">
        <v>174</v>
      </c>
      <c r="B92" s="6">
        <v>89</v>
      </c>
      <c r="C92" s="1" t="str">
        <f t="shared" si="5"/>
        <v>$59</v>
      </c>
      <c r="D92" s="7" t="s">
        <v>94</v>
      </c>
      <c r="E92" s="4" t="str">
        <f t="shared" si="7"/>
        <v>GM Controller, Dyn.Min.(89)</v>
      </c>
      <c r="F92" s="4">
        <v>0</v>
      </c>
      <c r="G92" s="4" t="s">
        <v>3</v>
      </c>
      <c r="H92" s="4">
        <v>127</v>
      </c>
      <c r="I92" s="4" t="str">
        <f t="shared" si="6"/>
        <v>GM Controller, Dyn.Min.(89), Track Editor</v>
      </c>
      <c r="J92" s="5" t="str">
        <f t="shared" si="8"/>
        <v>CC,89,"GM Controller, Dyn.Min.(89)",0,"Track",127,"GM Controller, Dyn.Min.(89), Track Editor"</v>
      </c>
    </row>
    <row r="93" spans="1:10" x14ac:dyDescent="0.25">
      <c r="A93" t="s">
        <v>174</v>
      </c>
      <c r="B93" s="6">
        <v>90</v>
      </c>
      <c r="C93" s="1" t="str">
        <f t="shared" si="5"/>
        <v>$5A</v>
      </c>
      <c r="D93" s="7" t="s">
        <v>95</v>
      </c>
      <c r="E93" s="4" t="str">
        <f t="shared" si="7"/>
        <v>GM Controller, Dyn.Max.(90)</v>
      </c>
      <c r="F93" s="4">
        <v>127</v>
      </c>
      <c r="G93" s="4" t="s">
        <v>3</v>
      </c>
      <c r="H93" s="4">
        <v>127</v>
      </c>
      <c r="I93" s="4" t="str">
        <f t="shared" si="6"/>
        <v>GM Controller, Dyn.Max.(90), Track Editor</v>
      </c>
      <c r="J93" s="5" t="str">
        <f t="shared" si="8"/>
        <v>CC,90,"GM Controller, Dyn.Max.(90)",127,"Track",127,"GM Controller, Dyn.Max.(90), Track Editor"</v>
      </c>
    </row>
    <row r="94" spans="1:10" x14ac:dyDescent="0.25">
      <c r="A94" t="s">
        <v>174</v>
      </c>
      <c r="B94" s="6">
        <v>91</v>
      </c>
      <c r="C94" s="1" t="str">
        <f t="shared" si="5"/>
        <v>$5B</v>
      </c>
      <c r="D94" s="7" t="s">
        <v>96</v>
      </c>
      <c r="E94" s="4" t="str">
        <f t="shared" si="7"/>
        <v>GM Controller, Ext.Eff.Dep.</v>
      </c>
      <c r="F94" s="4">
        <v>64</v>
      </c>
      <c r="G94" s="4" t="s">
        <v>3</v>
      </c>
      <c r="H94" s="4">
        <v>127</v>
      </c>
      <c r="I94" s="4" t="str">
        <f t="shared" si="6"/>
        <v>GM Controller, Ext.Eff.Dep., Track Editor</v>
      </c>
      <c r="J94" s="5" t="str">
        <f t="shared" si="8"/>
        <v>CC,91,"GM Controller, Ext.Eff.Dep.",64,"Track",127,"GM Controller, Ext.Eff.Dep., Track Editor"</v>
      </c>
    </row>
    <row r="95" spans="1:10" x14ac:dyDescent="0.25">
      <c r="A95" t="s">
        <v>174</v>
      </c>
      <c r="B95" s="6">
        <v>92</v>
      </c>
      <c r="C95" s="1" t="str">
        <f t="shared" si="5"/>
        <v>$5C</v>
      </c>
      <c r="D95" s="7" t="s">
        <v>97</v>
      </c>
      <c r="E95" s="4" t="str">
        <f t="shared" si="7"/>
        <v>GM Controller, Tremolo Dep.</v>
      </c>
      <c r="F95" s="4">
        <v>0</v>
      </c>
      <c r="G95" s="4" t="s">
        <v>3</v>
      </c>
      <c r="H95" s="4">
        <v>127</v>
      </c>
      <c r="I95" s="4" t="str">
        <f t="shared" si="6"/>
        <v>GM Controller, Tremolo Dep., Track Editor</v>
      </c>
      <c r="J95" s="5" t="str">
        <f t="shared" si="8"/>
        <v>CC,92,"GM Controller, Tremolo Dep.",0,"Track",127,"GM Controller, Tremolo Dep., Track Editor"</v>
      </c>
    </row>
    <row r="96" spans="1:10" x14ac:dyDescent="0.25">
      <c r="A96" t="s">
        <v>174</v>
      </c>
      <c r="B96" s="6">
        <v>93</v>
      </c>
      <c r="C96" s="1" t="str">
        <f t="shared" si="5"/>
        <v>$5D</v>
      </c>
      <c r="D96" s="7" t="s">
        <v>98</v>
      </c>
      <c r="E96" s="4" t="str">
        <f t="shared" si="7"/>
        <v>GM Controller, Chorus Dep.</v>
      </c>
      <c r="F96" s="4">
        <v>0</v>
      </c>
      <c r="G96" s="4" t="s">
        <v>3</v>
      </c>
      <c r="H96" s="4">
        <v>127</v>
      </c>
      <c r="I96" s="4" t="str">
        <f t="shared" si="6"/>
        <v>GM Controller, Chorus Dep., Track Editor</v>
      </c>
      <c r="J96" s="5" t="str">
        <f t="shared" si="8"/>
        <v>CC,93,"GM Controller, Chorus Dep.",0,"Track",127,"GM Controller, Chorus Dep., Track Editor"</v>
      </c>
    </row>
    <row r="97" spans="1:10" x14ac:dyDescent="0.25">
      <c r="A97" t="s">
        <v>174</v>
      </c>
      <c r="B97" s="6">
        <v>94</v>
      </c>
      <c r="C97" s="1" t="str">
        <f t="shared" si="5"/>
        <v>$5E</v>
      </c>
      <c r="D97" s="7" t="s">
        <v>99</v>
      </c>
      <c r="E97" s="4" t="str">
        <f t="shared" si="7"/>
        <v>GM Controller, Celeste Dep.</v>
      </c>
      <c r="F97" s="4">
        <v>0</v>
      </c>
      <c r="G97" s="4" t="s">
        <v>3</v>
      </c>
      <c r="H97" s="4">
        <v>127</v>
      </c>
      <c r="I97" s="4" t="str">
        <f t="shared" si="6"/>
        <v>GM Controller, Celeste Dep., Track Editor</v>
      </c>
      <c r="J97" s="5" t="str">
        <f t="shared" si="8"/>
        <v>CC,94,"GM Controller, Celeste Dep.",0,"Track",127,"GM Controller, Celeste Dep., Track Editor"</v>
      </c>
    </row>
    <row r="98" spans="1:10" x14ac:dyDescent="0.25">
      <c r="A98" t="s">
        <v>174</v>
      </c>
      <c r="B98" s="6">
        <v>95</v>
      </c>
      <c r="C98" s="1" t="str">
        <f t="shared" si="5"/>
        <v>$5F</v>
      </c>
      <c r="D98" s="7" t="s">
        <v>100</v>
      </c>
      <c r="E98" s="4" t="str">
        <f t="shared" si="7"/>
        <v>GM Controller, Phaser Dep.</v>
      </c>
      <c r="F98" s="4">
        <v>0</v>
      </c>
      <c r="G98" s="4" t="s">
        <v>3</v>
      </c>
      <c r="H98" s="4">
        <v>127</v>
      </c>
      <c r="I98" s="4" t="str">
        <f t="shared" si="6"/>
        <v>GM Controller, Phaser Dep., Track Editor</v>
      </c>
      <c r="J98" s="5" t="str">
        <f t="shared" si="8"/>
        <v>CC,95,"GM Controller, Phaser Dep.",0,"Track",127,"GM Controller, Phaser Dep., Track Editor"</v>
      </c>
    </row>
    <row r="99" spans="1:10" x14ac:dyDescent="0.25">
      <c r="A99" t="s">
        <v>174</v>
      </c>
      <c r="B99" s="6">
        <v>96</v>
      </c>
      <c r="C99" s="1" t="str">
        <f t="shared" ref="C99:C130" si="9">CONCATENATE("$",DEC2HEX(B99,2))</f>
        <v>$60</v>
      </c>
      <c r="D99" s="7" t="s">
        <v>101</v>
      </c>
      <c r="E99" s="4" t="str">
        <f t="shared" si="7"/>
        <v>GM Controller, Data incr.</v>
      </c>
      <c r="F99" s="4">
        <v>0</v>
      </c>
      <c r="G99" s="4" t="s">
        <v>137</v>
      </c>
      <c r="H99" s="4">
        <v>127</v>
      </c>
      <c r="I99" s="4" t="str">
        <f t="shared" si="6"/>
        <v>GM Controller, Data incr., Trigger Editor</v>
      </c>
      <c r="J99" s="5" t="str">
        <f t="shared" si="8"/>
        <v>CC,96,"GM Controller, Data incr.",0,"Trigger",127,"GM Controller, Data incr., Trigger Editor"</v>
      </c>
    </row>
    <row r="100" spans="1:10" x14ac:dyDescent="0.25">
      <c r="A100" t="s">
        <v>174</v>
      </c>
      <c r="B100" s="6">
        <v>97</v>
      </c>
      <c r="C100" s="1" t="str">
        <f t="shared" si="9"/>
        <v>$61</v>
      </c>
      <c r="D100" s="7" t="s">
        <v>102</v>
      </c>
      <c r="E100" s="4" t="str">
        <f t="shared" si="7"/>
        <v>GM Controller, Data decr.</v>
      </c>
      <c r="F100" s="4">
        <v>0</v>
      </c>
      <c r="G100" s="4" t="s">
        <v>137</v>
      </c>
      <c r="H100" s="4">
        <v>127</v>
      </c>
      <c r="I100" s="4" t="str">
        <f t="shared" si="6"/>
        <v>GM Controller, Data decr., Trigger Editor</v>
      </c>
      <c r="J100" s="5" t="str">
        <f t="shared" si="8"/>
        <v>CC,97,"GM Controller, Data decr.",0,"Trigger",127,"GM Controller, Data decr., Trigger Editor"</v>
      </c>
    </row>
    <row r="101" spans="1:10" x14ac:dyDescent="0.25">
      <c r="A101" t="s">
        <v>174</v>
      </c>
      <c r="B101" s="6">
        <v>98</v>
      </c>
      <c r="C101" s="1" t="str">
        <f t="shared" si="9"/>
        <v>$62</v>
      </c>
      <c r="D101" s="7" t="s">
        <v>103</v>
      </c>
      <c r="E101" s="4" t="str">
        <f>CONCATENATE("MIDI",", ",D101)</f>
        <v>MIDI, NPRN LSB</v>
      </c>
      <c r="F101" s="4">
        <v>0</v>
      </c>
      <c r="G101" s="4" t="s">
        <v>136</v>
      </c>
      <c r="H101" s="4">
        <v>127</v>
      </c>
      <c r="I101" s="4" t="str">
        <f t="shared" si="6"/>
        <v>MIDI, NPRN LSB, Ignore Editor</v>
      </c>
      <c r="J101" s="5" t="str">
        <f t="shared" si="8"/>
        <v>CC,98,"MIDI, NPRN LSB",0,"Ignore",127,"MIDI, NPRN LSB, Ignore Editor"</v>
      </c>
    </row>
    <row r="102" spans="1:10" x14ac:dyDescent="0.25">
      <c r="A102" t="s">
        <v>174</v>
      </c>
      <c r="B102" s="6">
        <v>99</v>
      </c>
      <c r="C102" s="1" t="str">
        <f t="shared" si="9"/>
        <v>$63</v>
      </c>
      <c r="D102" s="7" t="s">
        <v>104</v>
      </c>
      <c r="E102" s="4" t="str">
        <f t="shared" ref="E102:E104" si="10">CONCATENATE("MIDI",", ",D102)</f>
        <v>MIDI, NPRN MSB</v>
      </c>
      <c r="F102" s="4">
        <v>0</v>
      </c>
      <c r="G102" s="4" t="s">
        <v>136</v>
      </c>
      <c r="H102" s="4">
        <v>127</v>
      </c>
      <c r="I102" s="4" t="str">
        <f t="shared" si="6"/>
        <v>MIDI, NPRN MSB, Ignore Editor</v>
      </c>
      <c r="J102" s="5" t="str">
        <f t="shared" si="8"/>
        <v>CC,99,"MIDI, NPRN MSB",0,"Ignore",127,"MIDI, NPRN MSB, Ignore Editor"</v>
      </c>
    </row>
    <row r="103" spans="1:10" x14ac:dyDescent="0.25">
      <c r="A103" t="s">
        <v>174</v>
      </c>
      <c r="B103" s="6">
        <v>100</v>
      </c>
      <c r="C103" s="1" t="str">
        <f t="shared" si="9"/>
        <v>$64</v>
      </c>
      <c r="D103" s="7" t="s">
        <v>105</v>
      </c>
      <c r="E103" s="4" t="str">
        <f t="shared" si="10"/>
        <v>MIDI, RPN LSB</v>
      </c>
      <c r="F103" s="4">
        <v>0</v>
      </c>
      <c r="G103" s="4" t="s">
        <v>136</v>
      </c>
      <c r="H103" s="4">
        <v>127</v>
      </c>
      <c r="I103" s="4" t="str">
        <f t="shared" si="6"/>
        <v>MIDI, RPN LSB, Ignore Editor</v>
      </c>
      <c r="J103" s="5" t="str">
        <f t="shared" si="8"/>
        <v>CC,100,"MIDI, RPN LSB",0,"Ignore",127,"MIDI, RPN LSB, Ignore Editor"</v>
      </c>
    </row>
    <row r="104" spans="1:10" x14ac:dyDescent="0.25">
      <c r="A104" t="s">
        <v>174</v>
      </c>
      <c r="B104" s="6">
        <v>101</v>
      </c>
      <c r="C104" s="1" t="str">
        <f t="shared" si="9"/>
        <v>$65</v>
      </c>
      <c r="D104" s="7" t="s">
        <v>106</v>
      </c>
      <c r="E104" s="4" t="str">
        <f t="shared" si="10"/>
        <v>MIDI, RPN MSB</v>
      </c>
      <c r="F104" s="4">
        <v>0</v>
      </c>
      <c r="G104" s="4" t="s">
        <v>136</v>
      </c>
      <c r="H104" s="4">
        <v>127</v>
      </c>
      <c r="I104" s="4" t="str">
        <f t="shared" si="6"/>
        <v>MIDI, RPN MSB, Ignore Editor</v>
      </c>
      <c r="J104" s="5" t="str">
        <f t="shared" si="8"/>
        <v>CC,101,"MIDI, RPN MSB",0,"Ignore",127,"MIDI, RPN MSB, Ignore Editor"</v>
      </c>
    </row>
    <row r="105" spans="1:10" x14ac:dyDescent="0.25">
      <c r="A105" t="s">
        <v>174</v>
      </c>
      <c r="B105" s="6">
        <v>102</v>
      </c>
      <c r="C105" s="1" t="str">
        <f t="shared" si="9"/>
        <v>$66</v>
      </c>
      <c r="D105" s="7" t="s">
        <v>107</v>
      </c>
      <c r="E105" s="4" t="str">
        <f t="shared" si="7"/>
        <v>GM Controller, Contr. 102</v>
      </c>
      <c r="F105" s="4">
        <v>0</v>
      </c>
      <c r="G105" s="4" t="s">
        <v>3</v>
      </c>
      <c r="H105" s="4">
        <v>127</v>
      </c>
      <c r="I105" s="4" t="str">
        <f t="shared" si="6"/>
        <v>GM Controller, Contr. 102, Track Editor</v>
      </c>
      <c r="J105" s="5" t="str">
        <f t="shared" si="8"/>
        <v>CC,102,"GM Controller, Contr. 102",0,"Track",127,"GM Controller, Contr. 102, Track Editor"</v>
      </c>
    </row>
    <row r="106" spans="1:10" x14ac:dyDescent="0.25">
      <c r="A106" t="s">
        <v>174</v>
      </c>
      <c r="B106" s="6">
        <v>103</v>
      </c>
      <c r="C106" s="1" t="str">
        <f t="shared" si="9"/>
        <v>$67</v>
      </c>
      <c r="D106" s="7" t="s">
        <v>108</v>
      </c>
      <c r="E106" s="4" t="str">
        <f t="shared" si="7"/>
        <v>GM Controller, Contr. 103</v>
      </c>
      <c r="F106" s="4">
        <v>0</v>
      </c>
      <c r="G106" s="4" t="s">
        <v>3</v>
      </c>
      <c r="H106" s="4">
        <v>127</v>
      </c>
      <c r="I106" s="4" t="str">
        <f t="shared" si="6"/>
        <v>GM Controller, Contr. 103, Track Editor</v>
      </c>
      <c r="J106" s="5" t="str">
        <f t="shared" si="8"/>
        <v>CC,103,"GM Controller, Contr. 103",0,"Track",127,"GM Controller, Contr. 103, Track Editor"</v>
      </c>
    </row>
    <row r="107" spans="1:10" x14ac:dyDescent="0.25">
      <c r="A107" t="s">
        <v>174</v>
      </c>
      <c r="B107" s="6">
        <v>104</v>
      </c>
      <c r="C107" s="1" t="str">
        <f t="shared" si="9"/>
        <v>$68</v>
      </c>
      <c r="D107" s="7" t="s">
        <v>109</v>
      </c>
      <c r="E107" s="4" t="str">
        <f t="shared" si="7"/>
        <v>GM Controller, Contr. 104</v>
      </c>
      <c r="F107" s="4">
        <v>0</v>
      </c>
      <c r="G107" s="4" t="s">
        <v>3</v>
      </c>
      <c r="H107" s="4">
        <v>127</v>
      </c>
      <c r="I107" s="4" t="str">
        <f t="shared" si="6"/>
        <v>GM Controller, Contr. 104, Track Editor</v>
      </c>
      <c r="J107" s="5" t="str">
        <f t="shared" si="8"/>
        <v>CC,104,"GM Controller, Contr. 104",0,"Track",127,"GM Controller, Contr. 104, Track Editor"</v>
      </c>
    </row>
    <row r="108" spans="1:10" x14ac:dyDescent="0.25">
      <c r="A108" t="s">
        <v>174</v>
      </c>
      <c r="B108" s="6">
        <v>105</v>
      </c>
      <c r="C108" s="1" t="str">
        <f t="shared" si="9"/>
        <v>$69</v>
      </c>
      <c r="D108" s="7" t="s">
        <v>110</v>
      </c>
      <c r="E108" s="4" t="str">
        <f t="shared" si="7"/>
        <v>GM Controller, Contr. 105</v>
      </c>
      <c r="F108" s="4">
        <v>0</v>
      </c>
      <c r="G108" s="4" t="s">
        <v>3</v>
      </c>
      <c r="H108" s="4">
        <v>127</v>
      </c>
      <c r="I108" s="4" t="str">
        <f t="shared" si="6"/>
        <v>GM Controller, Contr. 105, Track Editor</v>
      </c>
      <c r="J108" s="5" t="str">
        <f t="shared" si="8"/>
        <v>CC,105,"GM Controller, Contr. 105",0,"Track",127,"GM Controller, Contr. 105, Track Editor"</v>
      </c>
    </row>
    <row r="109" spans="1:10" x14ac:dyDescent="0.25">
      <c r="A109" t="s">
        <v>174</v>
      </c>
      <c r="B109" s="6">
        <v>106</v>
      </c>
      <c r="C109" s="1" t="str">
        <f t="shared" si="9"/>
        <v>$6A</v>
      </c>
      <c r="D109" s="7" t="s">
        <v>111</v>
      </c>
      <c r="E109" s="4" t="str">
        <f t="shared" si="7"/>
        <v>GM Controller, Contr. 106</v>
      </c>
      <c r="F109" s="4">
        <v>0</v>
      </c>
      <c r="G109" s="4" t="s">
        <v>3</v>
      </c>
      <c r="H109" s="4">
        <v>127</v>
      </c>
      <c r="I109" s="4" t="str">
        <f t="shared" si="6"/>
        <v>GM Controller, Contr. 106, Track Editor</v>
      </c>
      <c r="J109" s="5" t="str">
        <f t="shared" si="8"/>
        <v>CC,106,"GM Controller, Contr. 106",0,"Track",127,"GM Controller, Contr. 106, Track Editor"</v>
      </c>
    </row>
    <row r="110" spans="1:10" x14ac:dyDescent="0.25">
      <c r="A110" t="s">
        <v>174</v>
      </c>
      <c r="B110" s="6">
        <v>107</v>
      </c>
      <c r="C110" s="1" t="str">
        <f t="shared" si="9"/>
        <v>$6B</v>
      </c>
      <c r="D110" s="7" t="s">
        <v>112</v>
      </c>
      <c r="E110" s="4" t="str">
        <f t="shared" si="7"/>
        <v>GM Controller, Contr. 107</v>
      </c>
      <c r="F110" s="4">
        <v>0</v>
      </c>
      <c r="G110" s="4" t="s">
        <v>3</v>
      </c>
      <c r="H110" s="4">
        <v>127</v>
      </c>
      <c r="I110" s="4" t="str">
        <f t="shared" si="6"/>
        <v>GM Controller, Contr. 107, Track Editor</v>
      </c>
      <c r="J110" s="5" t="str">
        <f t="shared" si="8"/>
        <v>CC,107,"GM Controller, Contr. 107",0,"Track",127,"GM Controller, Contr. 107, Track Editor"</v>
      </c>
    </row>
    <row r="111" spans="1:10" x14ac:dyDescent="0.25">
      <c r="A111" t="s">
        <v>174</v>
      </c>
      <c r="B111" s="6">
        <v>108</v>
      </c>
      <c r="C111" s="1" t="str">
        <f t="shared" si="9"/>
        <v>$6C</v>
      </c>
      <c r="D111" s="7" t="s">
        <v>113</v>
      </c>
      <c r="E111" s="4" t="str">
        <f t="shared" si="7"/>
        <v>GM Controller, Contr. 108</v>
      </c>
      <c r="F111" s="4">
        <v>0</v>
      </c>
      <c r="G111" s="4" t="s">
        <v>3</v>
      </c>
      <c r="H111" s="4">
        <v>127</v>
      </c>
      <c r="I111" s="4" t="str">
        <f t="shared" si="6"/>
        <v>GM Controller, Contr. 108, Track Editor</v>
      </c>
      <c r="J111" s="5" t="str">
        <f t="shared" si="8"/>
        <v>CC,108,"GM Controller, Contr. 108",0,"Track",127,"GM Controller, Contr. 108, Track Editor"</v>
      </c>
    </row>
    <row r="112" spans="1:10" x14ac:dyDescent="0.25">
      <c r="A112" t="s">
        <v>174</v>
      </c>
      <c r="B112" s="6">
        <v>109</v>
      </c>
      <c r="C112" s="1" t="str">
        <f t="shared" si="9"/>
        <v>$6D</v>
      </c>
      <c r="D112" s="7" t="s">
        <v>114</v>
      </c>
      <c r="E112" s="4" t="str">
        <f t="shared" si="7"/>
        <v>GM Controller, Contr. 109</v>
      </c>
      <c r="F112" s="4">
        <v>0</v>
      </c>
      <c r="G112" s="4" t="s">
        <v>3</v>
      </c>
      <c r="H112" s="4">
        <v>127</v>
      </c>
      <c r="I112" s="4" t="str">
        <f t="shared" si="6"/>
        <v>GM Controller, Contr. 109, Track Editor</v>
      </c>
      <c r="J112" s="5" t="str">
        <f t="shared" si="8"/>
        <v>CC,109,"GM Controller, Contr. 109",0,"Track",127,"GM Controller, Contr. 109, Track Editor"</v>
      </c>
    </row>
    <row r="113" spans="1:10" x14ac:dyDescent="0.25">
      <c r="A113" t="s">
        <v>174</v>
      </c>
      <c r="B113" s="6">
        <v>110</v>
      </c>
      <c r="C113" s="1" t="str">
        <f t="shared" si="9"/>
        <v>$6E</v>
      </c>
      <c r="D113" s="15" t="s">
        <v>115</v>
      </c>
      <c r="E113" s="4" t="str">
        <f t="shared" si="7"/>
        <v>GM Controller, Contr. 110</v>
      </c>
      <c r="F113" s="4">
        <v>0</v>
      </c>
      <c r="G113" s="4" t="s">
        <v>3</v>
      </c>
      <c r="H113" s="4">
        <v>127</v>
      </c>
      <c r="I113" s="4" t="str">
        <f t="shared" si="6"/>
        <v>GM Controller, Contr. 110, Track Editor</v>
      </c>
      <c r="J113" s="5" t="str">
        <f t="shared" si="8"/>
        <v>CC,110,"GM Controller, Contr. 110",0,"Track",127,"GM Controller, Contr. 110, Track Editor"</v>
      </c>
    </row>
    <row r="114" spans="1:10" x14ac:dyDescent="0.25">
      <c r="A114" t="s">
        <v>174</v>
      </c>
      <c r="B114" s="6">
        <v>111</v>
      </c>
      <c r="C114" s="1" t="str">
        <f t="shared" si="9"/>
        <v>$6F</v>
      </c>
      <c r="D114" s="4" t="s">
        <v>116</v>
      </c>
      <c r="E114" s="4" t="str">
        <f t="shared" si="7"/>
        <v>GM Controller, Contr. 111</v>
      </c>
      <c r="F114" s="4">
        <v>0</v>
      </c>
      <c r="G114" s="4" t="s">
        <v>3</v>
      </c>
      <c r="H114" s="4">
        <v>127</v>
      </c>
      <c r="I114" s="4" t="str">
        <f t="shared" si="6"/>
        <v>GM Controller, Contr. 111, Track Editor</v>
      </c>
      <c r="J114" s="5" t="str">
        <f t="shared" si="8"/>
        <v>CC,111,"GM Controller, Contr. 111",0,"Track",127,"GM Controller, Contr. 111, Track Editor"</v>
      </c>
    </row>
    <row r="115" spans="1:10" x14ac:dyDescent="0.25">
      <c r="A115" t="s">
        <v>174</v>
      </c>
      <c r="B115" s="6">
        <v>112</v>
      </c>
      <c r="C115" s="1" t="str">
        <f t="shared" si="9"/>
        <v>$70</v>
      </c>
      <c r="D115" s="7" t="s">
        <v>117</v>
      </c>
      <c r="E115" s="4" t="str">
        <f t="shared" si="7"/>
        <v>GM Controller, Contr. 112</v>
      </c>
      <c r="F115" s="4">
        <v>0</v>
      </c>
      <c r="G115" s="4" t="s">
        <v>3</v>
      </c>
      <c r="H115" s="4">
        <v>127</v>
      </c>
      <c r="I115" s="4" t="str">
        <f t="shared" si="6"/>
        <v>GM Controller, Contr. 112, Track Editor</v>
      </c>
      <c r="J115" s="5" t="str">
        <f t="shared" si="8"/>
        <v>CC,112,"GM Controller, Contr. 112",0,"Track",127,"GM Controller, Contr. 112, Track Editor"</v>
      </c>
    </row>
    <row r="116" spans="1:10" x14ac:dyDescent="0.25">
      <c r="A116" t="s">
        <v>174</v>
      </c>
      <c r="B116" s="6">
        <v>113</v>
      </c>
      <c r="C116" s="1" t="str">
        <f t="shared" si="9"/>
        <v>$71</v>
      </c>
      <c r="D116" s="16" t="s">
        <v>118</v>
      </c>
      <c r="E116" s="4" t="str">
        <f t="shared" si="7"/>
        <v>GM Controller, Contr. 113</v>
      </c>
      <c r="F116" s="4">
        <v>0</v>
      </c>
      <c r="G116" s="4" t="s">
        <v>3</v>
      </c>
      <c r="H116" s="4">
        <v>127</v>
      </c>
      <c r="I116" s="4" t="str">
        <f t="shared" si="6"/>
        <v>GM Controller, Contr. 113, Track Editor</v>
      </c>
      <c r="J116" s="5" t="str">
        <f t="shared" si="8"/>
        <v>CC,113,"GM Controller, Contr. 113",0,"Track",127,"GM Controller, Contr. 113, Track Editor"</v>
      </c>
    </row>
    <row r="117" spans="1:10" x14ac:dyDescent="0.25">
      <c r="A117" t="s">
        <v>174</v>
      </c>
      <c r="B117" s="6">
        <v>114</v>
      </c>
      <c r="C117" s="1" t="str">
        <f t="shared" si="9"/>
        <v>$72</v>
      </c>
      <c r="D117" s="16" t="s">
        <v>119</v>
      </c>
      <c r="E117" s="4" t="str">
        <f t="shared" si="7"/>
        <v>GM Controller, Contr. 114</v>
      </c>
      <c r="F117" s="4">
        <v>0</v>
      </c>
      <c r="G117" s="4" t="s">
        <v>3</v>
      </c>
      <c r="H117" s="4">
        <v>127</v>
      </c>
      <c r="I117" s="4" t="str">
        <f t="shared" si="6"/>
        <v>GM Controller, Contr. 114, Track Editor</v>
      </c>
      <c r="J117" s="5" t="str">
        <f t="shared" si="8"/>
        <v>CC,114,"GM Controller, Contr. 114",0,"Track",127,"GM Controller, Contr. 114, Track Editor"</v>
      </c>
    </row>
    <row r="118" spans="1:10" x14ac:dyDescent="0.25">
      <c r="A118" t="s">
        <v>174</v>
      </c>
      <c r="B118" s="6">
        <v>115</v>
      </c>
      <c r="C118" s="1" t="str">
        <f t="shared" si="9"/>
        <v>$73</v>
      </c>
      <c r="D118" s="16" t="s">
        <v>120</v>
      </c>
      <c r="E118" s="4" t="str">
        <f t="shared" si="7"/>
        <v>GM Controller, Contr. 115</v>
      </c>
      <c r="F118" s="4">
        <v>0</v>
      </c>
      <c r="G118" s="4" t="s">
        <v>3</v>
      </c>
      <c r="H118" s="4">
        <v>127</v>
      </c>
      <c r="I118" s="4" t="str">
        <f t="shared" si="6"/>
        <v>GM Controller, Contr. 115, Track Editor</v>
      </c>
      <c r="J118" s="5" t="str">
        <f t="shared" si="8"/>
        <v>CC,115,"GM Controller, Contr. 115",0,"Track",127,"GM Controller, Contr. 115, Track Editor"</v>
      </c>
    </row>
    <row r="119" spans="1:10" x14ac:dyDescent="0.25">
      <c r="A119" t="s">
        <v>174</v>
      </c>
      <c r="B119" s="6">
        <v>116</v>
      </c>
      <c r="C119" s="1" t="str">
        <f t="shared" si="9"/>
        <v>$74</v>
      </c>
      <c r="D119" s="16" t="s">
        <v>121</v>
      </c>
      <c r="E119" s="4" t="str">
        <f t="shared" si="7"/>
        <v>GM Controller, Contr. 116</v>
      </c>
      <c r="F119" s="4">
        <v>0</v>
      </c>
      <c r="G119" s="4" t="s">
        <v>3</v>
      </c>
      <c r="H119" s="4">
        <v>127</v>
      </c>
      <c r="I119" s="4" t="str">
        <f t="shared" si="6"/>
        <v>GM Controller, Contr. 116, Track Editor</v>
      </c>
      <c r="J119" s="5" t="str">
        <f t="shared" si="8"/>
        <v>CC,116,"GM Controller, Contr. 116",0,"Track",127,"GM Controller, Contr. 116, Track Editor"</v>
      </c>
    </row>
    <row r="120" spans="1:10" x14ac:dyDescent="0.25">
      <c r="A120" t="s">
        <v>174</v>
      </c>
      <c r="B120" s="6">
        <v>117</v>
      </c>
      <c r="C120" s="1" t="str">
        <f t="shared" si="9"/>
        <v>$75</v>
      </c>
      <c r="D120" s="16" t="s">
        <v>122</v>
      </c>
      <c r="E120" s="4" t="str">
        <f t="shared" si="7"/>
        <v>GM Controller, Contr. 117</v>
      </c>
      <c r="F120" s="4">
        <v>0</v>
      </c>
      <c r="G120" s="4" t="s">
        <v>3</v>
      </c>
      <c r="H120" s="4">
        <v>127</v>
      </c>
      <c r="I120" s="4" t="str">
        <f t="shared" si="6"/>
        <v>GM Controller, Contr. 117, Track Editor</v>
      </c>
      <c r="J120" s="5" t="str">
        <f t="shared" si="8"/>
        <v>CC,117,"GM Controller, Contr. 117",0,"Track",127,"GM Controller, Contr. 117, Track Editor"</v>
      </c>
    </row>
    <row r="121" spans="1:10" x14ac:dyDescent="0.25">
      <c r="A121" t="s">
        <v>174</v>
      </c>
      <c r="B121" s="6">
        <v>118</v>
      </c>
      <c r="C121" s="1" t="str">
        <f t="shared" si="9"/>
        <v>$76</v>
      </c>
      <c r="D121" s="16" t="s">
        <v>123</v>
      </c>
      <c r="E121" s="4" t="str">
        <f t="shared" si="7"/>
        <v>GM Controller, Contr. 118</v>
      </c>
      <c r="F121" s="4">
        <v>0</v>
      </c>
      <c r="G121" s="4" t="s">
        <v>3</v>
      </c>
      <c r="H121" s="4">
        <v>127</v>
      </c>
      <c r="I121" s="4" t="str">
        <f t="shared" si="6"/>
        <v>GM Controller, Contr. 118, Track Editor</v>
      </c>
      <c r="J121" s="5" t="str">
        <f t="shared" si="8"/>
        <v>CC,118,"GM Controller, Contr. 118",0,"Track",127,"GM Controller, Contr. 118, Track Editor"</v>
      </c>
    </row>
    <row r="122" spans="1:10" x14ac:dyDescent="0.25">
      <c r="A122" t="s">
        <v>174</v>
      </c>
      <c r="B122" s="6">
        <v>119</v>
      </c>
      <c r="C122" s="1" t="str">
        <f t="shared" si="9"/>
        <v>$77</v>
      </c>
      <c r="D122" s="16" t="s">
        <v>124</v>
      </c>
      <c r="E122" s="4" t="str">
        <f t="shared" si="7"/>
        <v>GM Controller, Contr. 119</v>
      </c>
      <c r="F122" s="4">
        <v>0</v>
      </c>
      <c r="G122" s="4" t="s">
        <v>3</v>
      </c>
      <c r="H122" s="4">
        <v>127</v>
      </c>
      <c r="I122" s="4" t="str">
        <f t="shared" si="6"/>
        <v>GM Controller, Contr. 119, Track Editor</v>
      </c>
      <c r="J122" s="5" t="str">
        <f t="shared" si="8"/>
        <v>CC,119,"GM Controller, Contr. 119",0,"Track",127,"GM Controller, Contr. 119, Track Editor"</v>
      </c>
    </row>
    <row r="123" spans="1:10" x14ac:dyDescent="0.25">
      <c r="A123" t="s">
        <v>174</v>
      </c>
      <c r="B123" s="6">
        <v>120</v>
      </c>
      <c r="C123" s="1" t="str">
        <f t="shared" si="9"/>
        <v>$78</v>
      </c>
      <c r="D123" s="16" t="s">
        <v>125</v>
      </c>
      <c r="E123" s="4" t="str">
        <f>CONCATENATE("MIDI",", ",D123)</f>
        <v>MIDI, All Snd off</v>
      </c>
      <c r="F123" s="4">
        <v>0</v>
      </c>
      <c r="G123" s="4" t="s">
        <v>136</v>
      </c>
      <c r="H123" s="4">
        <v>127</v>
      </c>
      <c r="I123" s="4" t="str">
        <f t="shared" si="6"/>
        <v>MIDI, All Snd off, Ignore Editor</v>
      </c>
      <c r="J123" s="5" t="str">
        <f t="shared" si="8"/>
        <v>CC,120,"MIDI, All Snd off",0,"Ignore",127,"MIDI, All Snd off, Ignore Editor"</v>
      </c>
    </row>
    <row r="124" spans="1:10" x14ac:dyDescent="0.25">
      <c r="A124" t="s">
        <v>174</v>
      </c>
      <c r="B124" s="6">
        <v>121</v>
      </c>
      <c r="C124" s="1" t="str">
        <f t="shared" si="9"/>
        <v>$79</v>
      </c>
      <c r="D124" s="16" t="s">
        <v>126</v>
      </c>
      <c r="E124" s="4" t="str">
        <f t="shared" ref="E124:E130" si="11">CONCATENATE("MIDI",", ",D124)</f>
        <v>MIDI, Res. all Ct.</v>
      </c>
      <c r="F124" s="4">
        <v>0</v>
      </c>
      <c r="G124" s="4" t="s">
        <v>136</v>
      </c>
      <c r="H124" s="4">
        <v>127</v>
      </c>
      <c r="I124" s="4" t="str">
        <f t="shared" si="6"/>
        <v>MIDI, Res. all Ct., Ignore Editor</v>
      </c>
      <c r="J124" s="5" t="str">
        <f t="shared" si="8"/>
        <v>CC,121,"MIDI, Res. all Ct.",0,"Ignore",127,"MIDI, Res. all Ct., Ignore Editor"</v>
      </c>
    </row>
    <row r="125" spans="1:10" x14ac:dyDescent="0.25">
      <c r="A125" t="s">
        <v>174</v>
      </c>
      <c r="B125" s="6">
        <v>122</v>
      </c>
      <c r="C125" s="1" t="str">
        <f t="shared" si="9"/>
        <v>$7A</v>
      </c>
      <c r="D125" s="16" t="s">
        <v>127</v>
      </c>
      <c r="E125" s="4" t="str">
        <f t="shared" si="11"/>
        <v>MIDI, Local Contr.</v>
      </c>
      <c r="F125" s="4">
        <v>0</v>
      </c>
      <c r="G125" s="4" t="s">
        <v>136</v>
      </c>
      <c r="H125" s="4">
        <v>127</v>
      </c>
      <c r="I125" s="4" t="str">
        <f t="shared" si="6"/>
        <v>MIDI, Local Contr., Ignore Editor</v>
      </c>
      <c r="J125" s="5" t="str">
        <f t="shared" si="8"/>
        <v>CC,122,"MIDI, Local Contr.",0,"Ignore",127,"MIDI, Local Contr., Ignore Editor"</v>
      </c>
    </row>
    <row r="126" spans="1:10" x14ac:dyDescent="0.25">
      <c r="A126" t="s">
        <v>174</v>
      </c>
      <c r="B126" s="6">
        <v>123</v>
      </c>
      <c r="C126" s="1" t="str">
        <f t="shared" si="9"/>
        <v>$7B</v>
      </c>
      <c r="D126" s="16" t="s">
        <v>128</v>
      </c>
      <c r="E126" s="4" t="str">
        <f t="shared" si="11"/>
        <v>MIDI, A. Notes Off</v>
      </c>
      <c r="F126" s="4">
        <v>0</v>
      </c>
      <c r="G126" s="4" t="s">
        <v>136</v>
      </c>
      <c r="H126" s="4">
        <v>127</v>
      </c>
      <c r="I126" s="4" t="str">
        <f t="shared" si="6"/>
        <v>MIDI, A. Notes Off, Ignore Editor</v>
      </c>
      <c r="J126" s="5" t="str">
        <f t="shared" si="8"/>
        <v>CC,123,"MIDI, A. Notes Off",0,"Ignore",127,"MIDI, A. Notes Off, Ignore Editor"</v>
      </c>
    </row>
    <row r="127" spans="1:10" x14ac:dyDescent="0.25">
      <c r="A127" t="s">
        <v>174</v>
      </c>
      <c r="B127" s="6">
        <v>124</v>
      </c>
      <c r="C127" s="1" t="str">
        <f t="shared" si="9"/>
        <v>$7C</v>
      </c>
      <c r="D127" s="16" t="s">
        <v>129</v>
      </c>
      <c r="E127" s="4" t="str">
        <f t="shared" si="11"/>
        <v>MIDI, OmniMode On</v>
      </c>
      <c r="F127" s="4">
        <v>0</v>
      </c>
      <c r="G127" s="4" t="s">
        <v>136</v>
      </c>
      <c r="H127" s="4">
        <v>127</v>
      </c>
      <c r="I127" s="4" t="str">
        <f t="shared" si="6"/>
        <v>MIDI, OmniMode On, Ignore Editor</v>
      </c>
      <c r="J127" s="5" t="str">
        <f t="shared" si="8"/>
        <v>CC,124,"MIDI, OmniMode On",0,"Ignore",127,"MIDI, OmniMode On, Ignore Editor"</v>
      </c>
    </row>
    <row r="128" spans="1:10" x14ac:dyDescent="0.25">
      <c r="A128" t="s">
        <v>174</v>
      </c>
      <c r="B128" s="6">
        <v>125</v>
      </c>
      <c r="C128" s="1" t="str">
        <f t="shared" si="9"/>
        <v>$7D</v>
      </c>
      <c r="D128" s="16" t="s">
        <v>130</v>
      </c>
      <c r="E128" s="4" t="str">
        <f t="shared" si="11"/>
        <v>MIDI, OmniMode Off</v>
      </c>
      <c r="F128" s="4">
        <v>127</v>
      </c>
      <c r="G128" s="4" t="s">
        <v>136</v>
      </c>
      <c r="H128" s="4">
        <v>127</v>
      </c>
      <c r="I128" s="4" t="str">
        <f t="shared" si="6"/>
        <v>MIDI, OmniMode Off, Ignore Editor</v>
      </c>
      <c r="J128" s="5" t="str">
        <f t="shared" si="8"/>
        <v>CC,125,"MIDI, OmniMode Off",127,"Ignore",127,"MIDI, OmniMode Off, Ignore Editor"</v>
      </c>
    </row>
    <row r="129" spans="1:10" x14ac:dyDescent="0.25">
      <c r="A129" t="s">
        <v>174</v>
      </c>
      <c r="B129" s="6">
        <v>126</v>
      </c>
      <c r="C129" s="1" t="str">
        <f t="shared" si="9"/>
        <v>$7E</v>
      </c>
      <c r="D129" s="16" t="s">
        <v>131</v>
      </c>
      <c r="E129" s="4" t="str">
        <f t="shared" si="11"/>
        <v>MIDI, MonoMode On</v>
      </c>
      <c r="F129" s="4">
        <v>0</v>
      </c>
      <c r="G129" s="4" t="s">
        <v>136</v>
      </c>
      <c r="H129" s="4">
        <v>127</v>
      </c>
      <c r="I129" s="4" t="str">
        <f t="shared" si="6"/>
        <v>MIDI, MonoMode On, Ignore Editor</v>
      </c>
      <c r="J129" s="5" t="str">
        <f t="shared" si="8"/>
        <v>CC,126,"MIDI, MonoMode On",0,"Ignore",127,"MIDI, MonoMode On, Ignore Editor"</v>
      </c>
    </row>
    <row r="130" spans="1:10" x14ac:dyDescent="0.25">
      <c r="A130" t="s">
        <v>174</v>
      </c>
      <c r="B130" s="6">
        <v>127</v>
      </c>
      <c r="C130" s="1" t="str">
        <f t="shared" si="9"/>
        <v>$7F</v>
      </c>
      <c r="D130" s="16" t="s">
        <v>132</v>
      </c>
      <c r="E130" s="4" t="str">
        <f t="shared" si="11"/>
        <v>MIDI, PolyMode On</v>
      </c>
      <c r="F130" s="4">
        <v>127</v>
      </c>
      <c r="G130" s="4" t="s">
        <v>136</v>
      </c>
      <c r="H130" s="4">
        <v>127</v>
      </c>
      <c r="I130" s="4" t="str">
        <f>CONCATENATE(E130,", ",G130," Editor")</f>
        <v>MIDI, PolyMode On, Ignore Editor</v>
      </c>
      <c r="J130" s="5" t="str">
        <f t="shared" si="8"/>
        <v>CC,127,"MIDI, PolyMode On",127,"Ignore",127,"MIDI, PolyMode On, Ignore Editor"</v>
      </c>
    </row>
    <row r="131" spans="1:10" x14ac:dyDescent="0.25">
      <c r="A131" t="s">
        <v>155</v>
      </c>
      <c r="B131" s="6">
        <v>0</v>
      </c>
      <c r="C131" s="1" t="str">
        <f>CONCATENATE("$",DEC2HEX(B131,4))</f>
        <v>$0000</v>
      </c>
      <c r="D131" s="16" t="s">
        <v>155</v>
      </c>
      <c r="E131" t="s">
        <v>160</v>
      </c>
      <c r="F131" s="4">
        <v>2</v>
      </c>
      <c r="G131" s="4" t="s">
        <v>157</v>
      </c>
      <c r="H131" s="4">
        <v>63</v>
      </c>
      <c r="I131" t="s">
        <v>156</v>
      </c>
      <c r="J131" s="5" t="str">
        <f t="shared" ref="J108:J133" si="12">CONCATENATE(A131,",",C131,",""",E131,""",",F131,",""",G131,""",",H131,",""",I131,"""")</f>
        <v>RPN,$0000,"Pitch bend sensitivity in semitones",2,"None",63,"Pitch bend sensitivity in semitones (default=2) MIDI/GM"</v>
      </c>
    </row>
    <row r="132" spans="1:10" x14ac:dyDescent="0.25">
      <c r="A132" t="s">
        <v>155</v>
      </c>
      <c r="B132" s="6">
        <v>1</v>
      </c>
      <c r="C132" s="1" t="str">
        <f t="shared" ref="C132:C133" si="13">CONCATENATE("$",DEC2HEX(B132,4))</f>
        <v>$0001</v>
      </c>
      <c r="D132" s="16" t="s">
        <v>155</v>
      </c>
      <c r="E132" t="s">
        <v>159</v>
      </c>
      <c r="F132" s="4">
        <v>64</v>
      </c>
      <c r="G132" s="4" t="s">
        <v>157</v>
      </c>
      <c r="H132" s="4">
        <v>127</v>
      </c>
      <c r="I132" t="s">
        <v>158</v>
      </c>
      <c r="J132" s="5" t="str">
        <f t="shared" si="12"/>
        <v>RPN,$0001,"Fine tuning in cents",64,"None",127,"Fine tuning in cents (vv=00 -100, vv=40h 0, vv=7Fh +100 MIDI"</v>
      </c>
    </row>
    <row r="133" spans="1:10" x14ac:dyDescent="0.25">
      <c r="A133" t="s">
        <v>155</v>
      </c>
      <c r="B133" s="6">
        <v>2</v>
      </c>
      <c r="C133" s="1" t="str">
        <f t="shared" si="13"/>
        <v>$0002</v>
      </c>
      <c r="D133" s="16" t="s">
        <v>155</v>
      </c>
      <c r="E133" t="s">
        <v>162</v>
      </c>
      <c r="F133" s="4">
        <v>64</v>
      </c>
      <c r="G133" s="4" t="s">
        <v>157</v>
      </c>
      <c r="H133" s="4">
        <v>127</v>
      </c>
      <c r="I133" t="s">
        <v>161</v>
      </c>
      <c r="J133" s="5" t="str">
        <f t="shared" si="12"/>
        <v>RPN,$0002,"Coarse tuning in half-tones",64,"None",127,"Coarse tuning in half-tones (vv=00 -64, vv=40h 0, vv=7Fh +64 MIDI"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zoomScaleNormal="100" workbookViewId="0">
      <selection activeCell="J1" sqref="J1:J1048576"/>
    </sheetView>
  </sheetViews>
  <sheetFormatPr baseColWidth="10" defaultRowHeight="15" x14ac:dyDescent="0.25"/>
  <cols>
    <col min="1" max="1" width="8.7109375" customWidth="1"/>
    <col min="2" max="2" width="7.140625" customWidth="1"/>
    <col min="3" max="3" width="11.42578125" style="3"/>
    <col min="4" max="4" width="16.85546875" style="16" customWidth="1"/>
    <col min="5" max="5" width="27.28515625" customWidth="1"/>
    <col min="6" max="6" width="8.7109375" customWidth="1"/>
    <col min="7" max="7" width="15.85546875" customWidth="1"/>
    <col min="8" max="8" width="6.42578125" customWidth="1"/>
    <col min="9" max="9" width="40.85546875" customWidth="1"/>
    <col min="10" max="10" width="24.5703125" customWidth="1"/>
  </cols>
  <sheetData>
    <row r="1" spans="1:10" ht="18" x14ac:dyDescent="0.25">
      <c r="A1" s="2" t="s">
        <v>382</v>
      </c>
      <c r="D1" s="13"/>
      <c r="E1" s="3"/>
      <c r="F1" s="4"/>
      <c r="G1" s="4"/>
      <c r="H1" s="4"/>
      <c r="I1" s="4"/>
      <c r="J1" s="5"/>
    </row>
    <row r="2" spans="1:10" s="12" customFormat="1" ht="54" customHeight="1" x14ac:dyDescent="0.35">
      <c r="A2" s="12" t="s">
        <v>173</v>
      </c>
      <c r="B2" s="8" t="s">
        <v>139</v>
      </c>
      <c r="C2" s="9" t="s">
        <v>133</v>
      </c>
      <c r="D2" s="14" t="s">
        <v>134</v>
      </c>
      <c r="E2" s="10" t="s">
        <v>0</v>
      </c>
      <c r="F2" s="9" t="s">
        <v>135</v>
      </c>
      <c r="G2" s="9" t="s">
        <v>138</v>
      </c>
      <c r="H2" s="9" t="s">
        <v>1</v>
      </c>
      <c r="I2" s="9" t="s">
        <v>2</v>
      </c>
      <c r="J2" s="11" t="s">
        <v>183</v>
      </c>
    </row>
    <row r="3" spans="1:10" x14ac:dyDescent="0.25">
      <c r="A3" t="s">
        <v>174</v>
      </c>
      <c r="B3" s="6">
        <v>0</v>
      </c>
      <c r="C3" s="1" t="str">
        <f t="shared" ref="C3:C14" si="0">CONCATENATE("$",DEC2HEX(B3,2))</f>
        <v>$00</v>
      </c>
      <c r="D3" s="4" t="s">
        <v>5</v>
      </c>
      <c r="E3" s="4" t="s">
        <v>140</v>
      </c>
      <c r="F3" s="4">
        <v>0</v>
      </c>
      <c r="G3" s="4" t="s">
        <v>3</v>
      </c>
      <c r="H3" s="4">
        <v>127</v>
      </c>
      <c r="I3" s="4" t="s">
        <v>140</v>
      </c>
      <c r="J3" s="5" t="str">
        <f>CONCATENATE(A3,",",B3,",""",E3,""",",F3,",""",G3,""",",H3,",""",I3,"""")</f>
        <v>CC,0,"Bank select : Refer to sounds list. No action on drumset. GS",0,"Track",127,"Bank select : Refer to sounds list. No action on drumset. GS"</v>
      </c>
    </row>
    <row r="4" spans="1:10" x14ac:dyDescent="0.25">
      <c r="A4" t="s">
        <v>174</v>
      </c>
      <c r="B4" s="6">
        <v>1</v>
      </c>
      <c r="C4" s="1" t="str">
        <f t="shared" si="0"/>
        <v>$01</v>
      </c>
      <c r="D4" s="7" t="s">
        <v>6</v>
      </c>
      <c r="E4" s="4" t="str">
        <f t="shared" ref="E4:E15" si="1">CONCATENATE("GM Controller",", ",D4)</f>
        <v>GM Controller, Modulation</v>
      </c>
      <c r="F4" s="4">
        <v>0</v>
      </c>
      <c r="G4" s="4" t="s">
        <v>3</v>
      </c>
      <c r="H4" s="4">
        <v>127</v>
      </c>
      <c r="I4" s="4" t="s">
        <v>141</v>
      </c>
      <c r="J4" s="5" t="str">
        <f t="shared" ref="J4:J39" si="2">CONCATENATE(A4,",",B4,",""",E4,""",",F4,",""",G4,""",",H4,",""",I4,"""")</f>
        <v>CC,1,"GM Controller, Modulation",0,"Track",127,"Modulation wheel. Rate and maximum depth can be set using SYSEX MIDI"</v>
      </c>
    </row>
    <row r="5" spans="1:10" x14ac:dyDescent="0.25">
      <c r="A5" t="s">
        <v>174</v>
      </c>
      <c r="B5" s="6">
        <v>2</v>
      </c>
      <c r="C5" s="1" t="str">
        <f t="shared" si="0"/>
        <v>$02</v>
      </c>
      <c r="D5" s="7" t="s">
        <v>7</v>
      </c>
      <c r="E5" s="4"/>
      <c r="F5" s="4">
        <v>0</v>
      </c>
      <c r="G5" s="4" t="s">
        <v>3</v>
      </c>
      <c r="H5" s="4">
        <v>127</v>
      </c>
      <c r="I5" s="4"/>
      <c r="J5" s="5" t="str">
        <f t="shared" si="2"/>
        <v>CC,2,"",0,"Track",127,""</v>
      </c>
    </row>
    <row r="6" spans="1:10" x14ac:dyDescent="0.25">
      <c r="A6" t="s">
        <v>174</v>
      </c>
      <c r="B6" s="6">
        <v>3</v>
      </c>
      <c r="C6" s="1" t="str">
        <f t="shared" si="0"/>
        <v>$03</v>
      </c>
      <c r="D6" s="7" t="s">
        <v>8</v>
      </c>
      <c r="E6" s="4"/>
      <c r="F6" s="4">
        <v>0</v>
      </c>
      <c r="G6" s="4" t="s">
        <v>3</v>
      </c>
      <c r="H6" s="4">
        <v>127</v>
      </c>
      <c r="I6" s="4"/>
      <c r="J6" s="5" t="str">
        <f t="shared" si="2"/>
        <v>CC,3,"",0,"Track",127,""</v>
      </c>
    </row>
    <row r="7" spans="1:10" x14ac:dyDescent="0.25">
      <c r="A7" t="s">
        <v>174</v>
      </c>
      <c r="B7" s="6">
        <v>4</v>
      </c>
      <c r="C7" s="1" t="str">
        <f t="shared" si="0"/>
        <v>$04</v>
      </c>
      <c r="D7" s="7" t="s">
        <v>9</v>
      </c>
      <c r="E7" s="4"/>
      <c r="F7" s="4">
        <v>64</v>
      </c>
      <c r="G7" s="4" t="s">
        <v>3</v>
      </c>
      <c r="H7" s="4">
        <v>127</v>
      </c>
      <c r="I7" s="4"/>
      <c r="J7" s="5" t="str">
        <f t="shared" si="2"/>
        <v>CC,4,"",64,"Track",127,""</v>
      </c>
    </row>
    <row r="8" spans="1:10" x14ac:dyDescent="0.25">
      <c r="A8" t="s">
        <v>174</v>
      </c>
      <c r="B8" s="6">
        <v>5</v>
      </c>
      <c r="C8" s="1" t="str">
        <f t="shared" si="0"/>
        <v>$05</v>
      </c>
      <c r="D8" s="7" t="s">
        <v>142</v>
      </c>
      <c r="E8" s="4" t="str">
        <f t="shared" si="1"/>
        <v>GM Controller, Portamento time</v>
      </c>
      <c r="F8" s="4">
        <v>0</v>
      </c>
      <c r="G8" s="4" t="s">
        <v>3</v>
      </c>
      <c r="H8" s="4">
        <v>127</v>
      </c>
      <c r="I8" s="4" t="str">
        <f>E8</f>
        <v>GM Controller, Portamento time</v>
      </c>
      <c r="J8" s="5" t="str">
        <f t="shared" si="2"/>
        <v>CC,5,"GM Controller, Portamento time",0,"Track",127,"GM Controller, Portamento time"</v>
      </c>
    </row>
    <row r="9" spans="1:10" x14ac:dyDescent="0.25">
      <c r="A9" t="s">
        <v>174</v>
      </c>
      <c r="B9" s="6">
        <v>6</v>
      </c>
      <c r="C9" s="1" t="str">
        <f t="shared" si="0"/>
        <v>$06</v>
      </c>
      <c r="D9" s="7" t="s">
        <v>11</v>
      </c>
      <c r="E9" s="4" t="str">
        <f>CONCATENATE("MIDI",", ",D9)</f>
        <v>MIDI, Data MSB</v>
      </c>
      <c r="F9" s="4">
        <v>0</v>
      </c>
      <c r="G9" s="4" t="s">
        <v>136</v>
      </c>
      <c r="H9" s="4">
        <v>127</v>
      </c>
      <c r="I9" s="4" t="str">
        <f>CONCATENATE(E9,", Used for RPN and NRPN entry")</f>
        <v>MIDI, Data MSB, Used for RPN and NRPN entry</v>
      </c>
      <c r="J9" s="5" t="str">
        <f t="shared" si="2"/>
        <v>CC,6,"MIDI, Data MSB",0,"Ignore",127,"MIDI, Data MSB, Used for RPN and NRPN entry"</v>
      </c>
    </row>
    <row r="10" spans="1:10" x14ac:dyDescent="0.25">
      <c r="A10" t="s">
        <v>174</v>
      </c>
      <c r="B10" s="6">
        <v>7</v>
      </c>
      <c r="C10" s="1" t="str">
        <f t="shared" si="0"/>
        <v>$07</v>
      </c>
      <c r="D10" s="7" t="s">
        <v>12</v>
      </c>
      <c r="E10" s="4" t="s">
        <v>163</v>
      </c>
      <c r="F10" s="4">
        <v>100</v>
      </c>
      <c r="G10" s="4" t="s">
        <v>3</v>
      </c>
      <c r="H10" s="4">
        <v>127</v>
      </c>
      <c r="I10" s="4" t="str">
        <f>E10</f>
        <v>Main Volume (default=100)</v>
      </c>
      <c r="J10" s="5" t="str">
        <f t="shared" si="2"/>
        <v>CC,7,"Main Volume (default=100)",100,"Track",127,"Main Volume (default=100)"</v>
      </c>
    </row>
    <row r="11" spans="1:10" x14ac:dyDescent="0.25">
      <c r="A11" t="s">
        <v>174</v>
      </c>
      <c r="B11" s="6">
        <v>8</v>
      </c>
      <c r="C11" s="1" t="str">
        <f t="shared" si="0"/>
        <v>$08</v>
      </c>
      <c r="D11" s="7" t="s">
        <v>13</v>
      </c>
      <c r="E11" s="4" t="str">
        <f>D11</f>
        <v>Balance</v>
      </c>
      <c r="F11" s="4">
        <v>64</v>
      </c>
      <c r="G11" s="4" t="s">
        <v>3</v>
      </c>
      <c r="H11" s="4">
        <v>127</v>
      </c>
      <c r="I11" s="4" t="str">
        <f>E11</f>
        <v>Balance</v>
      </c>
      <c r="J11" s="5" t="str">
        <f t="shared" si="2"/>
        <v>CC,8,"Balance",64,"Track",127,"Balance"</v>
      </c>
    </row>
    <row r="12" spans="1:10" x14ac:dyDescent="0.25">
      <c r="A12" t="s">
        <v>174</v>
      </c>
      <c r="B12" s="6">
        <v>9</v>
      </c>
      <c r="C12" s="1" t="str">
        <f t="shared" si="0"/>
        <v>$09</v>
      </c>
      <c r="D12" s="7" t="s">
        <v>14</v>
      </c>
      <c r="E12" s="4"/>
      <c r="F12" s="4">
        <v>0</v>
      </c>
      <c r="G12" s="4" t="s">
        <v>136</v>
      </c>
      <c r="H12" s="4">
        <v>127</v>
      </c>
      <c r="I12" s="4"/>
      <c r="J12" s="5" t="str">
        <f t="shared" si="2"/>
        <v>CC,9,"",0,"Ignore",127,""</v>
      </c>
    </row>
    <row r="13" spans="1:10" x14ac:dyDescent="0.25">
      <c r="A13" t="s">
        <v>174</v>
      </c>
      <c r="B13" s="6">
        <v>10</v>
      </c>
      <c r="C13" s="1" t="str">
        <f t="shared" si="0"/>
        <v>$0A</v>
      </c>
      <c r="D13" s="7" t="s">
        <v>15</v>
      </c>
      <c r="E13" s="4" t="s">
        <v>145</v>
      </c>
      <c r="F13" s="4">
        <v>64</v>
      </c>
      <c r="G13" s="4" t="s">
        <v>3</v>
      </c>
      <c r="H13" s="4">
        <v>127</v>
      </c>
      <c r="I13" s="4" t="str">
        <f>D13</f>
        <v>Panorama</v>
      </c>
      <c r="J13" s="5" t="str">
        <f t="shared" si="2"/>
        <v>CC,10,"Pan",64,"Track",127,"Panorama"</v>
      </c>
    </row>
    <row r="14" spans="1:10" x14ac:dyDescent="0.25">
      <c r="A14" t="s">
        <v>174</v>
      </c>
      <c r="B14" s="6">
        <v>11</v>
      </c>
      <c r="C14" s="1" t="str">
        <f t="shared" si="0"/>
        <v>$0B</v>
      </c>
      <c r="D14" s="7" t="s">
        <v>16</v>
      </c>
      <c r="E14" s="4" t="s">
        <v>144</v>
      </c>
      <c r="F14" s="4">
        <v>127</v>
      </c>
      <c r="G14" s="4" t="s">
        <v>3</v>
      </c>
      <c r="H14" s="4">
        <v>127</v>
      </c>
      <c r="I14" s="4" t="s">
        <v>143</v>
      </c>
      <c r="J14" s="5" t="str">
        <f t="shared" si="2"/>
        <v>CC,11,"Expression Pedal",127,"Track",127,"Expression (default=127)"</v>
      </c>
    </row>
    <row r="15" spans="1:10" x14ac:dyDescent="0.25">
      <c r="A15" t="s">
        <v>174</v>
      </c>
      <c r="B15" s="6">
        <v>64</v>
      </c>
      <c r="C15" s="1" t="str">
        <f t="shared" ref="C15:C39" si="3">CONCATENATE("$",DEC2HEX(B15,2))</f>
        <v>$40</v>
      </c>
      <c r="D15" s="7" t="s">
        <v>69</v>
      </c>
      <c r="E15" s="4" t="str">
        <f t="shared" si="1"/>
        <v>GM Controller, Damper pedal</v>
      </c>
      <c r="F15" s="4">
        <v>0</v>
      </c>
      <c r="G15" s="4" t="s">
        <v>137</v>
      </c>
      <c r="H15" s="4">
        <v>127</v>
      </c>
      <c r="I15" s="4" t="str">
        <f>E15</f>
        <v>GM Controller, Damper pedal</v>
      </c>
      <c r="J15" s="5" t="str">
        <f t="shared" si="2"/>
        <v>CC,64,"GM Controller, Damper pedal",0,"Trigger",127,"GM Controller, Damper pedal"</v>
      </c>
    </row>
    <row r="16" spans="1:10" x14ac:dyDescent="0.25">
      <c r="A16" t="s">
        <v>174</v>
      </c>
      <c r="B16" s="6">
        <v>65</v>
      </c>
      <c r="C16" s="1" t="str">
        <f t="shared" si="3"/>
        <v>$41</v>
      </c>
      <c r="D16" s="7" t="s">
        <v>70</v>
      </c>
      <c r="E16" s="4" t="str">
        <f t="shared" ref="E16:E18" si="4">CONCATENATE("GM Controller",", ",D16)</f>
        <v>GM Controller, Portamento</v>
      </c>
      <c r="F16" s="4">
        <v>0</v>
      </c>
      <c r="G16" s="4" t="s">
        <v>137</v>
      </c>
      <c r="H16" s="4">
        <v>127</v>
      </c>
      <c r="I16" s="4" t="str">
        <f t="shared" ref="I16:I18" si="5">E16</f>
        <v>GM Controller, Portamento</v>
      </c>
      <c r="J16" s="5" t="str">
        <f t="shared" si="2"/>
        <v>CC,65,"GM Controller, Portamento",0,"Trigger",127,"GM Controller, Portamento"</v>
      </c>
    </row>
    <row r="17" spans="1:10" x14ac:dyDescent="0.25">
      <c r="A17" t="s">
        <v>174</v>
      </c>
      <c r="B17" s="6">
        <v>66</v>
      </c>
      <c r="C17" s="1" t="str">
        <f t="shared" si="3"/>
        <v>$42</v>
      </c>
      <c r="D17" s="7" t="s">
        <v>71</v>
      </c>
      <c r="E17" s="4" t="str">
        <f t="shared" si="4"/>
        <v>GM Controller, Sostenuto</v>
      </c>
      <c r="F17" s="4">
        <v>0</v>
      </c>
      <c r="G17" s="4" t="s">
        <v>137</v>
      </c>
      <c r="H17" s="4">
        <v>127</v>
      </c>
      <c r="I17" s="4" t="str">
        <f t="shared" si="5"/>
        <v>GM Controller, Sostenuto</v>
      </c>
      <c r="J17" s="5" t="str">
        <f t="shared" si="2"/>
        <v>CC,66,"GM Controller, Sostenuto",0,"Trigger",127,"GM Controller, Sostenuto"</v>
      </c>
    </row>
    <row r="18" spans="1:10" x14ac:dyDescent="0.25">
      <c r="A18" t="s">
        <v>174</v>
      </c>
      <c r="B18" s="6">
        <v>67</v>
      </c>
      <c r="C18" s="1" t="str">
        <f t="shared" si="3"/>
        <v>$43</v>
      </c>
      <c r="D18" s="7" t="s">
        <v>72</v>
      </c>
      <c r="E18" s="4" t="str">
        <f t="shared" si="4"/>
        <v>GM Controller, Soft pedal</v>
      </c>
      <c r="F18" s="4">
        <v>0</v>
      </c>
      <c r="G18" s="4" t="s">
        <v>137</v>
      </c>
      <c r="H18" s="4">
        <v>127</v>
      </c>
      <c r="I18" s="4" t="str">
        <f t="shared" si="5"/>
        <v>GM Controller, Soft pedal</v>
      </c>
      <c r="J18" s="5" t="str">
        <f t="shared" si="2"/>
        <v>CC,67,"GM Controller, Soft pedal",0,"Trigger",127,"GM Controller, Soft pedal"</v>
      </c>
    </row>
    <row r="19" spans="1:10" x14ac:dyDescent="0.25">
      <c r="A19" t="s">
        <v>174</v>
      </c>
      <c r="B19" s="6">
        <v>80</v>
      </c>
      <c r="C19" s="1" t="str">
        <f t="shared" si="3"/>
        <v>$50</v>
      </c>
      <c r="D19" s="7" t="s">
        <v>85</v>
      </c>
      <c r="E19" s="4" t="s">
        <v>146</v>
      </c>
      <c r="F19" s="4">
        <v>4</v>
      </c>
      <c r="G19" s="4" t="s">
        <v>3</v>
      </c>
      <c r="H19" s="4">
        <v>7</v>
      </c>
      <c r="I19" s="4" t="s">
        <v>147</v>
      </c>
      <c r="J19" s="5" t="str">
        <f t="shared" si="2"/>
        <v>CC,80,"Reverb program",4,"Track",7,"Reverb program vv=00h to 07h (default 04h) 00h: Room1 01h: Room2 02h: Room3 03h: hall1 04h: Hall2 05h: Plate 06h: Delay 07h: Pan delay"</v>
      </c>
    </row>
    <row r="20" spans="1:10" x14ac:dyDescent="0.25">
      <c r="A20" t="s">
        <v>174</v>
      </c>
      <c r="B20" s="6">
        <v>81</v>
      </c>
      <c r="C20" s="1" t="str">
        <f t="shared" si="3"/>
        <v>$51</v>
      </c>
      <c r="D20" s="7" t="s">
        <v>86</v>
      </c>
      <c r="E20" s="4" t="s">
        <v>149</v>
      </c>
      <c r="F20" s="4">
        <v>0</v>
      </c>
      <c r="G20" s="4" t="s">
        <v>3</v>
      </c>
      <c r="H20" s="4">
        <v>7</v>
      </c>
      <c r="I20" s="4" t="s">
        <v>148</v>
      </c>
      <c r="J20" s="5" t="str">
        <f t="shared" si="2"/>
        <v>CC,81,"Chorus program",0,"Track",7,"Chorus program vv=00h to 07h (default 02h) 00h: Chorus1 01h: Chorus2 02h: Chorus3 03h: Chorus4 04h: Feedback 05h: Flanger 06h: Short delay 07h: FB delay"</v>
      </c>
    </row>
    <row r="21" spans="1:10" x14ac:dyDescent="0.25">
      <c r="A21" t="s">
        <v>174</v>
      </c>
      <c r="B21" s="6">
        <v>91</v>
      </c>
      <c r="C21" s="1" t="str">
        <f t="shared" si="3"/>
        <v>$5B</v>
      </c>
      <c r="D21" s="7" t="s">
        <v>96</v>
      </c>
      <c r="E21" s="4" t="s">
        <v>152</v>
      </c>
      <c r="F21" s="4">
        <v>0</v>
      </c>
      <c r="G21" s="4" t="s">
        <v>3</v>
      </c>
      <c r="H21" s="4">
        <v>127</v>
      </c>
      <c r="I21" s="4" t="s">
        <v>150</v>
      </c>
      <c r="J21" s="5" t="str">
        <f t="shared" si="2"/>
        <v>CC,91,"Reverb send level",0,"Track",127,"Reverb send level vv=00h to 7Fh GS"</v>
      </c>
    </row>
    <row r="22" spans="1:10" x14ac:dyDescent="0.25">
      <c r="A22" t="s">
        <v>174</v>
      </c>
      <c r="B22" s="6">
        <v>92</v>
      </c>
      <c r="C22" s="1" t="str">
        <f t="shared" si="3"/>
        <v>$5C</v>
      </c>
      <c r="D22" s="7" t="s">
        <v>97</v>
      </c>
      <c r="E22" s="4"/>
      <c r="F22" s="4">
        <v>0</v>
      </c>
      <c r="G22" s="4" t="s">
        <v>136</v>
      </c>
      <c r="H22" s="4">
        <v>127</v>
      </c>
      <c r="I22" s="4"/>
      <c r="J22" s="5" t="str">
        <f t="shared" si="2"/>
        <v>CC,92,"",0,"Ignore",127,""</v>
      </c>
    </row>
    <row r="23" spans="1:10" x14ac:dyDescent="0.25">
      <c r="A23" t="s">
        <v>174</v>
      </c>
      <c r="B23" s="6">
        <v>93</v>
      </c>
      <c r="C23" s="1" t="str">
        <f t="shared" si="3"/>
        <v>$5D</v>
      </c>
      <c r="D23" s="7" t="s">
        <v>98</v>
      </c>
      <c r="E23" s="4" t="s">
        <v>153</v>
      </c>
      <c r="F23" s="4">
        <v>0</v>
      </c>
      <c r="G23" s="4" t="s">
        <v>3</v>
      </c>
      <c r="H23" s="4">
        <v>127</v>
      </c>
      <c r="I23" s="4" t="s">
        <v>151</v>
      </c>
      <c r="J23" s="5" t="str">
        <f t="shared" si="2"/>
        <v>CC,93,"Chorus send level",0,"Track",127,"Chorus send level vv=00h to 7Fh GS"</v>
      </c>
    </row>
    <row r="24" spans="1:10" x14ac:dyDescent="0.25">
      <c r="A24" t="s">
        <v>174</v>
      </c>
      <c r="B24" s="6">
        <v>94</v>
      </c>
      <c r="C24" s="1" t="str">
        <f t="shared" si="3"/>
        <v>$5E</v>
      </c>
      <c r="D24" s="7" t="s">
        <v>99</v>
      </c>
      <c r="E24" s="4"/>
      <c r="F24" s="4">
        <v>0</v>
      </c>
      <c r="G24" s="4" t="s">
        <v>136</v>
      </c>
      <c r="H24" s="4">
        <v>127</v>
      </c>
      <c r="I24" s="4"/>
      <c r="J24" s="5" t="str">
        <f t="shared" si="2"/>
        <v>CC,94,"",0,"Ignore",127,""</v>
      </c>
    </row>
    <row r="25" spans="1:10" x14ac:dyDescent="0.25">
      <c r="A25" t="s">
        <v>174</v>
      </c>
      <c r="B25" s="6">
        <v>95</v>
      </c>
      <c r="C25" s="1" t="str">
        <f t="shared" si="3"/>
        <v>$5F</v>
      </c>
      <c r="D25" s="7" t="s">
        <v>100</v>
      </c>
      <c r="E25" s="4"/>
      <c r="F25" s="4">
        <v>0</v>
      </c>
      <c r="G25" s="4" t="s">
        <v>136</v>
      </c>
      <c r="H25" s="4">
        <v>127</v>
      </c>
      <c r="I25" s="4"/>
      <c r="J25" s="5" t="str">
        <f t="shared" si="2"/>
        <v>CC,95,"",0,"Ignore",127,""</v>
      </c>
    </row>
    <row r="26" spans="1:10" x14ac:dyDescent="0.25">
      <c r="A26" t="s">
        <v>174</v>
      </c>
      <c r="B26" s="6">
        <v>96</v>
      </c>
      <c r="C26" s="1" t="str">
        <f t="shared" si="3"/>
        <v>$60</v>
      </c>
      <c r="D26" s="7" t="s">
        <v>101</v>
      </c>
      <c r="E26" s="4"/>
      <c r="F26" s="4">
        <v>0</v>
      </c>
      <c r="G26" s="4" t="s">
        <v>136</v>
      </c>
      <c r="H26" s="4">
        <v>127</v>
      </c>
      <c r="I26" s="4"/>
      <c r="J26" s="5" t="str">
        <f t="shared" si="2"/>
        <v>CC,96,"",0,"Ignore",127,""</v>
      </c>
    </row>
    <row r="27" spans="1:10" x14ac:dyDescent="0.25">
      <c r="A27" t="s">
        <v>174</v>
      </c>
      <c r="B27" s="6">
        <v>97</v>
      </c>
      <c r="C27" s="1" t="str">
        <f t="shared" si="3"/>
        <v>$61</v>
      </c>
      <c r="D27" s="7" t="s">
        <v>102</v>
      </c>
      <c r="E27" s="4"/>
      <c r="F27" s="4">
        <v>0</v>
      </c>
      <c r="G27" s="4" t="s">
        <v>136</v>
      </c>
      <c r="H27" s="4">
        <v>127</v>
      </c>
      <c r="I27" s="4"/>
      <c r="J27" s="5" t="str">
        <f t="shared" si="2"/>
        <v>CC,97,"",0,"Ignore",127,""</v>
      </c>
    </row>
    <row r="28" spans="1:10" x14ac:dyDescent="0.25">
      <c r="A28" t="s">
        <v>174</v>
      </c>
      <c r="B28" s="6">
        <v>98</v>
      </c>
      <c r="C28" s="1" t="str">
        <f t="shared" si="3"/>
        <v>$62</v>
      </c>
      <c r="D28" s="7" t="s">
        <v>103</v>
      </c>
      <c r="E28" s="4" t="str">
        <f>CONCATENATE("MIDI",", ",D28)</f>
        <v>MIDI, NPRN LSB</v>
      </c>
      <c r="F28" s="4">
        <v>0</v>
      </c>
      <c r="G28" s="4" t="s">
        <v>136</v>
      </c>
      <c r="H28" s="4">
        <v>127</v>
      </c>
      <c r="I28" s="4" t="str">
        <f>E28</f>
        <v>MIDI, NPRN LSB</v>
      </c>
      <c r="J28" s="5" t="str">
        <f t="shared" si="2"/>
        <v>CC,98,"MIDI, NPRN LSB",0,"Ignore",127,"MIDI, NPRN LSB"</v>
      </c>
    </row>
    <row r="29" spans="1:10" x14ac:dyDescent="0.25">
      <c r="A29" t="s">
        <v>174</v>
      </c>
      <c r="B29" s="6">
        <v>99</v>
      </c>
      <c r="C29" s="1" t="str">
        <f t="shared" si="3"/>
        <v>$63</v>
      </c>
      <c r="D29" s="7" t="s">
        <v>104</v>
      </c>
      <c r="E29" s="4" t="str">
        <f t="shared" ref="E29:E31" si="6">CONCATENATE("MIDI",", ",D29)</f>
        <v>MIDI, NPRN MSB</v>
      </c>
      <c r="F29" s="4">
        <v>0</v>
      </c>
      <c r="G29" s="4" t="s">
        <v>136</v>
      </c>
      <c r="H29" s="4">
        <v>127</v>
      </c>
      <c r="I29" s="4" t="str">
        <f t="shared" ref="I29:I31" si="7">E29</f>
        <v>MIDI, NPRN MSB</v>
      </c>
      <c r="J29" s="5" t="str">
        <f t="shared" si="2"/>
        <v>CC,99,"MIDI, NPRN MSB",0,"Ignore",127,"MIDI, NPRN MSB"</v>
      </c>
    </row>
    <row r="30" spans="1:10" x14ac:dyDescent="0.25">
      <c r="A30" t="s">
        <v>174</v>
      </c>
      <c r="B30" s="6">
        <v>100</v>
      </c>
      <c r="C30" s="1" t="str">
        <f t="shared" si="3"/>
        <v>$64</v>
      </c>
      <c r="D30" s="7" t="s">
        <v>105</v>
      </c>
      <c r="E30" s="4" t="str">
        <f t="shared" si="6"/>
        <v>MIDI, RPN LSB</v>
      </c>
      <c r="F30" s="4">
        <v>0</v>
      </c>
      <c r="G30" s="4" t="s">
        <v>136</v>
      </c>
      <c r="H30" s="4">
        <v>127</v>
      </c>
      <c r="I30" s="4" t="str">
        <f t="shared" si="7"/>
        <v>MIDI, RPN LSB</v>
      </c>
      <c r="J30" s="5" t="str">
        <f t="shared" si="2"/>
        <v>CC,100,"MIDI, RPN LSB",0,"Ignore",127,"MIDI, RPN LSB"</v>
      </c>
    </row>
    <row r="31" spans="1:10" x14ac:dyDescent="0.25">
      <c r="A31" t="s">
        <v>174</v>
      </c>
      <c r="B31" s="6">
        <v>101</v>
      </c>
      <c r="C31" s="1" t="str">
        <f t="shared" si="3"/>
        <v>$65</v>
      </c>
      <c r="D31" s="7" t="s">
        <v>106</v>
      </c>
      <c r="E31" s="4" t="str">
        <f t="shared" si="6"/>
        <v>MIDI, RPN MSB</v>
      </c>
      <c r="F31" s="4">
        <v>0</v>
      </c>
      <c r="G31" s="4" t="s">
        <v>136</v>
      </c>
      <c r="H31" s="4">
        <v>127</v>
      </c>
      <c r="I31" s="4" t="str">
        <f t="shared" si="7"/>
        <v>MIDI, RPN MSB</v>
      </c>
      <c r="J31" s="5" t="str">
        <f t="shared" si="2"/>
        <v>CC,101,"MIDI, RPN MSB",0,"Ignore",127,"MIDI, RPN MSB"</v>
      </c>
    </row>
    <row r="32" spans="1:10" x14ac:dyDescent="0.25">
      <c r="A32" t="s">
        <v>174</v>
      </c>
      <c r="B32" s="6">
        <v>120</v>
      </c>
      <c r="C32" s="1" t="str">
        <f t="shared" si="3"/>
        <v>$78</v>
      </c>
      <c r="D32" s="16" t="s">
        <v>125</v>
      </c>
      <c r="E32" s="4" t="str">
        <f>CONCATENATE("MIDI",", ",D32)</f>
        <v>MIDI, All Snd off</v>
      </c>
      <c r="F32" s="4">
        <v>0</v>
      </c>
      <c r="G32" s="4" t="s">
        <v>136</v>
      </c>
      <c r="H32" s="4">
        <v>127</v>
      </c>
      <c r="I32" s="4" t="str">
        <f t="shared" ref="I32:I39" si="8">CONCATENATE(E32,", Standard Help Text")</f>
        <v>MIDI, All Snd off, Standard Help Text</v>
      </c>
      <c r="J32" s="5" t="str">
        <f t="shared" si="2"/>
        <v>CC,120,"MIDI, All Snd off",0,"Ignore",127,"MIDI, All Snd off, Standard Help Text"</v>
      </c>
    </row>
    <row r="33" spans="1:10" x14ac:dyDescent="0.25">
      <c r="A33" t="s">
        <v>174</v>
      </c>
      <c r="B33" s="6">
        <v>121</v>
      </c>
      <c r="C33" s="1" t="str">
        <f t="shared" si="3"/>
        <v>$79</v>
      </c>
      <c r="D33" s="16" t="s">
        <v>126</v>
      </c>
      <c r="E33" s="4" t="str">
        <f t="shared" ref="E33:E39" si="9">CONCATENATE("MIDI",", ",D33)</f>
        <v>MIDI, Res. all Ct.</v>
      </c>
      <c r="F33" s="4">
        <v>0</v>
      </c>
      <c r="G33" s="4" t="s">
        <v>136</v>
      </c>
      <c r="H33" s="4">
        <v>127</v>
      </c>
      <c r="I33" s="4" t="str">
        <f t="shared" si="8"/>
        <v>MIDI, Res. all Ct., Standard Help Text</v>
      </c>
      <c r="J33" s="5" t="str">
        <f t="shared" si="2"/>
        <v>CC,121,"MIDI, Res. all Ct.",0,"Ignore",127,"MIDI, Res. all Ct., Standard Help Text"</v>
      </c>
    </row>
    <row r="34" spans="1:10" x14ac:dyDescent="0.25">
      <c r="A34" t="s">
        <v>174</v>
      </c>
      <c r="B34" s="6">
        <v>122</v>
      </c>
      <c r="C34" s="1" t="str">
        <f t="shared" si="3"/>
        <v>$7A</v>
      </c>
      <c r="D34" s="16" t="s">
        <v>127</v>
      </c>
      <c r="E34" s="4" t="str">
        <f t="shared" si="9"/>
        <v>MIDI, Local Contr.</v>
      </c>
      <c r="F34" s="4">
        <v>0</v>
      </c>
      <c r="G34" s="4" t="s">
        <v>136</v>
      </c>
      <c r="H34" s="4">
        <v>127</v>
      </c>
      <c r="I34" s="4" t="str">
        <f t="shared" si="8"/>
        <v>MIDI, Local Contr., Standard Help Text</v>
      </c>
      <c r="J34" s="5" t="str">
        <f t="shared" si="2"/>
        <v>CC,122,"MIDI, Local Contr.",0,"Ignore",127,"MIDI, Local Contr., Standard Help Text"</v>
      </c>
    </row>
    <row r="35" spans="1:10" x14ac:dyDescent="0.25">
      <c r="A35" t="s">
        <v>174</v>
      </c>
      <c r="B35" s="6">
        <v>123</v>
      </c>
      <c r="C35" s="1" t="str">
        <f t="shared" si="3"/>
        <v>$7B</v>
      </c>
      <c r="D35" s="16" t="s">
        <v>128</v>
      </c>
      <c r="E35" s="4" t="str">
        <f t="shared" si="9"/>
        <v>MIDI, A. Notes Off</v>
      </c>
      <c r="F35" s="4">
        <v>0</v>
      </c>
      <c r="G35" s="4" t="s">
        <v>136</v>
      </c>
      <c r="H35" s="4">
        <v>127</v>
      </c>
      <c r="I35" s="4" t="str">
        <f t="shared" si="8"/>
        <v>MIDI, A. Notes Off, Standard Help Text</v>
      </c>
      <c r="J35" s="5" t="str">
        <f t="shared" si="2"/>
        <v>CC,123,"MIDI, A. Notes Off",0,"Ignore",127,"MIDI, A. Notes Off, Standard Help Text"</v>
      </c>
    </row>
    <row r="36" spans="1:10" x14ac:dyDescent="0.25">
      <c r="A36" t="s">
        <v>174</v>
      </c>
      <c r="B36" s="6">
        <v>124</v>
      </c>
      <c r="C36" s="1" t="str">
        <f t="shared" si="3"/>
        <v>$7C</v>
      </c>
      <c r="D36" s="16" t="s">
        <v>129</v>
      </c>
      <c r="E36" s="4" t="str">
        <f t="shared" si="9"/>
        <v>MIDI, OmniMode On</v>
      </c>
      <c r="F36" s="4">
        <v>0</v>
      </c>
      <c r="G36" s="4" t="s">
        <v>136</v>
      </c>
      <c r="H36" s="4">
        <v>127</v>
      </c>
      <c r="I36" s="4" t="str">
        <f t="shared" si="8"/>
        <v>MIDI, OmniMode On, Standard Help Text</v>
      </c>
      <c r="J36" s="5" t="str">
        <f t="shared" si="2"/>
        <v>CC,124,"MIDI, OmniMode On",0,"Ignore",127,"MIDI, OmniMode On, Standard Help Text"</v>
      </c>
    </row>
    <row r="37" spans="1:10" x14ac:dyDescent="0.25">
      <c r="A37" t="s">
        <v>174</v>
      </c>
      <c r="B37" s="6">
        <v>125</v>
      </c>
      <c r="C37" s="1" t="str">
        <f t="shared" si="3"/>
        <v>$7D</v>
      </c>
      <c r="D37" s="16" t="s">
        <v>130</v>
      </c>
      <c r="E37" s="4" t="str">
        <f t="shared" si="9"/>
        <v>MIDI, OmniMode Off</v>
      </c>
      <c r="F37" s="4">
        <v>127</v>
      </c>
      <c r="G37" s="4" t="s">
        <v>136</v>
      </c>
      <c r="H37" s="4">
        <v>127</v>
      </c>
      <c r="I37" s="4" t="str">
        <f t="shared" si="8"/>
        <v>MIDI, OmniMode Off, Standard Help Text</v>
      </c>
      <c r="J37" s="5" t="str">
        <f t="shared" si="2"/>
        <v>CC,125,"MIDI, OmniMode Off",127,"Ignore",127,"MIDI, OmniMode Off, Standard Help Text"</v>
      </c>
    </row>
    <row r="38" spans="1:10" x14ac:dyDescent="0.25">
      <c r="A38" t="s">
        <v>174</v>
      </c>
      <c r="B38" s="6">
        <v>126</v>
      </c>
      <c r="C38" s="1" t="str">
        <f t="shared" si="3"/>
        <v>$7E</v>
      </c>
      <c r="D38" s="16" t="s">
        <v>131</v>
      </c>
      <c r="E38" s="4" t="str">
        <f t="shared" si="9"/>
        <v>MIDI, MonoMode On</v>
      </c>
      <c r="F38" s="4">
        <v>0</v>
      </c>
      <c r="G38" s="4" t="s">
        <v>136</v>
      </c>
      <c r="H38" s="4">
        <v>127</v>
      </c>
      <c r="I38" s="4" t="str">
        <f t="shared" si="8"/>
        <v>MIDI, MonoMode On, Standard Help Text</v>
      </c>
      <c r="J38" s="5" t="str">
        <f t="shared" si="2"/>
        <v>CC,126,"MIDI, MonoMode On",0,"Ignore",127,"MIDI, MonoMode On, Standard Help Text"</v>
      </c>
    </row>
    <row r="39" spans="1:10" x14ac:dyDescent="0.25">
      <c r="A39" t="s">
        <v>174</v>
      </c>
      <c r="B39" s="6">
        <v>127</v>
      </c>
      <c r="C39" s="1" t="str">
        <f t="shared" si="3"/>
        <v>$7F</v>
      </c>
      <c r="D39" s="16" t="s">
        <v>132</v>
      </c>
      <c r="E39" s="4" t="str">
        <f t="shared" si="9"/>
        <v>MIDI, PolyMode On</v>
      </c>
      <c r="F39" s="4">
        <v>127</v>
      </c>
      <c r="G39" s="4" t="s">
        <v>136</v>
      </c>
      <c r="H39" s="4">
        <v>127</v>
      </c>
      <c r="I39" s="4" t="str">
        <f t="shared" si="8"/>
        <v>MIDI, PolyMode On, Standard Help Text</v>
      </c>
      <c r="J39" s="5" t="str">
        <f t="shared" si="2"/>
        <v>CC,127,"MIDI, PolyMode On",127,"Ignore",127,"MIDI, PolyMode On, Standard Help Text"</v>
      </c>
    </row>
    <row r="40" spans="1:10" x14ac:dyDescent="0.25">
      <c r="A40" t="s">
        <v>155</v>
      </c>
      <c r="B40" s="6">
        <v>0</v>
      </c>
      <c r="C40" s="1" t="str">
        <f>CONCATENATE("$",DEC2HEX(B40,4))</f>
        <v>$0000</v>
      </c>
      <c r="D40" s="16" t="s">
        <v>155</v>
      </c>
      <c r="E40" t="s">
        <v>160</v>
      </c>
      <c r="F40" s="4">
        <v>2</v>
      </c>
      <c r="G40" s="4" t="s">
        <v>157</v>
      </c>
      <c r="H40" s="4">
        <v>63</v>
      </c>
      <c r="I40" t="s">
        <v>156</v>
      </c>
      <c r="J40" s="5" t="str">
        <f t="shared" ref="J40:J42" si="10">CONCATENATE(A40,",",C40,",""",E40,""",",F40,",""",G40,""",",H40,",""",I40,"""")</f>
        <v>RPN,$0000,"Pitch bend sensitivity in semitones",2,"None",63,"Pitch bend sensitivity in semitones (default=2) MIDI/GM"</v>
      </c>
    </row>
    <row r="41" spans="1:10" x14ac:dyDescent="0.25">
      <c r="A41" t="s">
        <v>155</v>
      </c>
      <c r="B41" s="6">
        <v>1</v>
      </c>
      <c r="C41" s="1" t="str">
        <f t="shared" ref="C41:C50" si="11">CONCATENATE("$",DEC2HEX(B41,4))</f>
        <v>$0001</v>
      </c>
      <c r="D41" s="16" t="s">
        <v>155</v>
      </c>
      <c r="E41" t="s">
        <v>159</v>
      </c>
      <c r="F41" s="4">
        <v>64</v>
      </c>
      <c r="G41" s="4" t="s">
        <v>157</v>
      </c>
      <c r="H41" s="4">
        <v>127</v>
      </c>
      <c r="I41" t="s">
        <v>158</v>
      </c>
      <c r="J41" s="5" t="str">
        <f t="shared" si="10"/>
        <v>RPN,$0001,"Fine tuning in cents",64,"None",127,"Fine tuning in cents (vv=00 -100, vv=40h 0, vv=7Fh +100 MIDI"</v>
      </c>
    </row>
    <row r="42" spans="1:10" x14ac:dyDescent="0.25">
      <c r="A42" t="s">
        <v>155</v>
      </c>
      <c r="B42" s="6">
        <v>2</v>
      </c>
      <c r="C42" s="1" t="str">
        <f t="shared" si="11"/>
        <v>$0002</v>
      </c>
      <c r="D42" s="16" t="s">
        <v>155</v>
      </c>
      <c r="E42" t="s">
        <v>162</v>
      </c>
      <c r="F42" s="4">
        <v>64</v>
      </c>
      <c r="G42" s="4" t="s">
        <v>157</v>
      </c>
      <c r="H42" s="4">
        <v>127</v>
      </c>
      <c r="I42" t="s">
        <v>161</v>
      </c>
      <c r="J42" s="5" t="str">
        <f t="shared" si="10"/>
        <v>RPN,$0002,"Coarse tuning in half-tones",64,"None",127,"Coarse tuning in half-tones (vv=00 -64, vv=40h 0, vv=7Fh +64 MIDI"</v>
      </c>
    </row>
    <row r="43" spans="1:10" x14ac:dyDescent="0.25">
      <c r="A43" t="s">
        <v>154</v>
      </c>
      <c r="B43" s="6">
        <v>264</v>
      </c>
      <c r="C43" s="1" t="str">
        <f t="shared" si="11"/>
        <v>$0108</v>
      </c>
      <c r="D43" s="16" t="s">
        <v>172</v>
      </c>
      <c r="E43" t="s">
        <v>175</v>
      </c>
      <c r="F43" s="4">
        <v>64</v>
      </c>
      <c r="G43" s="4" t="s">
        <v>3</v>
      </c>
      <c r="H43" s="4">
        <v>127</v>
      </c>
      <c r="I43" t="s">
        <v>164</v>
      </c>
      <c r="J43" s="5" t="str">
        <f>CONCATENATE(A43,",",C43,",""",E43,""",",F43,",""",G43,""",",H43,",""",I43,"""")</f>
        <v>NRPN,$0108,"Vibrate rate modify",64,"Track",127,"Vibrate rate modify (vv=40h -&gt; no modif) GS  "</v>
      </c>
    </row>
    <row r="44" spans="1:10" x14ac:dyDescent="0.25">
      <c r="A44" t="s">
        <v>154</v>
      </c>
      <c r="B44" s="6">
        <v>265</v>
      </c>
      <c r="C44" s="1" t="str">
        <f t="shared" si="11"/>
        <v>$0109</v>
      </c>
      <c r="D44" s="16" t="s">
        <v>172</v>
      </c>
      <c r="E44" t="s">
        <v>176</v>
      </c>
      <c r="F44" s="4">
        <v>64</v>
      </c>
      <c r="G44" s="4" t="s">
        <v>3</v>
      </c>
      <c r="H44" s="4">
        <v>127</v>
      </c>
      <c r="I44" t="s">
        <v>165</v>
      </c>
      <c r="J44" s="5" t="str">
        <f t="shared" ref="J44:J50" si="12">CONCATENATE(A44,",",C44,",""",E44,""",",F44,",""",G44,""",",H44,",""",I44,"""")</f>
        <v>NRPN,$0109,"Vibrate depth modify",64,"Track",127,"Vibrate depth modify (vv=40h -&gt; no modif) GS "</v>
      </c>
    </row>
    <row r="45" spans="1:10" x14ac:dyDescent="0.25">
      <c r="A45" t="s">
        <v>154</v>
      </c>
      <c r="B45" s="6">
        <v>266</v>
      </c>
      <c r="C45" s="1" t="str">
        <f t="shared" si="11"/>
        <v>$010A</v>
      </c>
      <c r="D45" s="16" t="s">
        <v>172</v>
      </c>
      <c r="E45" t="s">
        <v>177</v>
      </c>
      <c r="F45" s="4">
        <v>64</v>
      </c>
      <c r="G45" s="4" t="s">
        <v>3</v>
      </c>
      <c r="H45" s="4">
        <v>127</v>
      </c>
      <c r="I45" t="s">
        <v>166</v>
      </c>
      <c r="J45" s="5" t="str">
        <f t="shared" si="12"/>
        <v>NRPN,$010A,"Vibrate delay modify ",64,"Track",127,"Vibrate delay modify (vv=40h -&gt; no modif) GS "</v>
      </c>
    </row>
    <row r="46" spans="1:10" x14ac:dyDescent="0.25">
      <c r="A46" t="s">
        <v>154</v>
      </c>
      <c r="B46" s="6">
        <v>288</v>
      </c>
      <c r="C46" s="1" t="str">
        <f t="shared" si="11"/>
        <v>$0120</v>
      </c>
      <c r="D46" s="16" t="s">
        <v>172</v>
      </c>
      <c r="E46" t="s">
        <v>178</v>
      </c>
      <c r="F46" s="4">
        <v>64</v>
      </c>
      <c r="G46" s="4" t="s">
        <v>3</v>
      </c>
      <c r="H46" s="4">
        <v>127</v>
      </c>
      <c r="I46" t="s">
        <v>167</v>
      </c>
      <c r="J46" s="5" t="str">
        <f t="shared" si="12"/>
        <v>NRPN,$0120,"TVF cutoff freq modify",64,"Track",127,"TVF cutoff freq modify(vv=40h -&gt; no modif) GS"</v>
      </c>
    </row>
    <row r="47" spans="1:10" x14ac:dyDescent="0.25">
      <c r="A47" t="s">
        <v>154</v>
      </c>
      <c r="B47" s="6">
        <v>289</v>
      </c>
      <c r="C47" s="1" t="str">
        <f t="shared" si="11"/>
        <v>$0121</v>
      </c>
      <c r="D47" s="16" t="s">
        <v>172</v>
      </c>
      <c r="E47" t="s">
        <v>179</v>
      </c>
      <c r="F47" s="4">
        <v>64</v>
      </c>
      <c r="G47" s="4" t="s">
        <v>3</v>
      </c>
      <c r="H47" s="4">
        <v>127</v>
      </c>
      <c r="I47" t="s">
        <v>168</v>
      </c>
      <c r="J47" s="5" t="str">
        <f t="shared" si="12"/>
        <v>NRPN,$0121,"TVF resonance modify",64,"Track",127,"TVF resonance modify (vv=40h -&gt; no modif) GS "</v>
      </c>
    </row>
    <row r="48" spans="1:10" x14ac:dyDescent="0.25">
      <c r="A48" t="s">
        <v>154</v>
      </c>
      <c r="B48" s="6">
        <v>355</v>
      </c>
      <c r="C48" s="1" t="str">
        <f t="shared" si="11"/>
        <v>$0163</v>
      </c>
      <c r="D48" s="16" t="s">
        <v>172</v>
      </c>
      <c r="E48" t="s">
        <v>180</v>
      </c>
      <c r="F48" s="4">
        <v>64</v>
      </c>
      <c r="G48" s="4" t="s">
        <v>3</v>
      </c>
      <c r="H48" s="4">
        <v>127</v>
      </c>
      <c r="I48" t="s">
        <v>169</v>
      </c>
      <c r="J48" s="5" t="str">
        <f t="shared" si="12"/>
        <v>NRPN,$0163,"Env. attack time modify",64,"Track",127,"Env. attack time modify(vv=40h -&gt;no modif) GS"</v>
      </c>
    </row>
    <row r="49" spans="1:10" x14ac:dyDescent="0.25">
      <c r="A49" t="s">
        <v>154</v>
      </c>
      <c r="B49" s="6">
        <v>356</v>
      </c>
      <c r="C49" s="1" t="str">
        <f t="shared" si="11"/>
        <v>$0164</v>
      </c>
      <c r="D49" s="16" t="s">
        <v>172</v>
      </c>
      <c r="E49" t="s">
        <v>181</v>
      </c>
      <c r="F49" s="4">
        <v>64</v>
      </c>
      <c r="G49" s="4" t="s">
        <v>3</v>
      </c>
      <c r="H49" s="4">
        <v>127</v>
      </c>
      <c r="I49" t="s">
        <v>170</v>
      </c>
      <c r="J49" s="5" t="str">
        <f t="shared" si="12"/>
        <v>NRPN,$0164,"Env. decay time modify",64,"Track",127,"Env. decay time modify(vv=40h -&gt; no modif) GS"</v>
      </c>
    </row>
    <row r="50" spans="1:10" x14ac:dyDescent="0.25">
      <c r="A50" t="s">
        <v>154</v>
      </c>
      <c r="B50" s="6">
        <v>357</v>
      </c>
      <c r="C50" s="1" t="str">
        <f t="shared" si="11"/>
        <v>$0165</v>
      </c>
      <c r="D50" s="16" t="s">
        <v>172</v>
      </c>
      <c r="E50" t="s">
        <v>182</v>
      </c>
      <c r="F50" s="4">
        <v>64</v>
      </c>
      <c r="G50" s="4" t="s">
        <v>3</v>
      </c>
      <c r="H50" s="4">
        <v>127</v>
      </c>
      <c r="I50" t="s">
        <v>171</v>
      </c>
      <c r="J50" s="5" t="str">
        <f t="shared" si="12"/>
        <v>NRPN,$0165,"Env. release time modify",64,"Track",127,"Env. release time modif(vv=40h -&gt;no modif) GS"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J1" sqref="J1:J1048576"/>
    </sheetView>
  </sheetViews>
  <sheetFormatPr baseColWidth="10" defaultRowHeight="15" x14ac:dyDescent="0.25"/>
  <cols>
    <col min="1" max="1" width="8.7109375" customWidth="1"/>
    <col min="2" max="2" width="7.140625" customWidth="1"/>
    <col min="3" max="3" width="11.42578125" style="3"/>
    <col min="4" max="4" width="16.85546875" style="16" customWidth="1"/>
    <col min="5" max="5" width="27.28515625" customWidth="1"/>
    <col min="6" max="6" width="8.7109375" customWidth="1"/>
    <col min="7" max="7" width="15.85546875" customWidth="1"/>
    <col min="8" max="8" width="6.42578125" customWidth="1"/>
    <col min="9" max="9" width="40.85546875" customWidth="1"/>
    <col min="10" max="10" width="24.5703125" customWidth="1"/>
  </cols>
  <sheetData>
    <row r="1" spans="1:10" ht="18" x14ac:dyDescent="0.25">
      <c r="A1" s="2" t="s">
        <v>381</v>
      </c>
      <c r="D1" s="13"/>
      <c r="E1" s="3"/>
      <c r="F1" s="4"/>
      <c r="G1" s="4"/>
      <c r="H1" s="4"/>
      <c r="I1" s="4"/>
      <c r="J1" s="5"/>
    </row>
    <row r="2" spans="1:10" ht="51" x14ac:dyDescent="0.25">
      <c r="A2" s="17" t="s">
        <v>173</v>
      </c>
      <c r="B2" s="8" t="s">
        <v>139</v>
      </c>
      <c r="C2" s="9" t="s">
        <v>133</v>
      </c>
      <c r="D2" s="14" t="s">
        <v>376</v>
      </c>
      <c r="E2" s="10" t="s">
        <v>0</v>
      </c>
      <c r="F2" s="9" t="s">
        <v>135</v>
      </c>
      <c r="G2" s="9" t="s">
        <v>138</v>
      </c>
      <c r="H2" s="9" t="s">
        <v>1</v>
      </c>
      <c r="I2" s="9" t="s">
        <v>2</v>
      </c>
      <c r="J2" s="11" t="s">
        <v>183</v>
      </c>
    </row>
    <row r="3" spans="1:10" x14ac:dyDescent="0.25">
      <c r="A3" t="s">
        <v>174</v>
      </c>
      <c r="B3" s="6">
        <v>1</v>
      </c>
      <c r="C3" s="1" t="str">
        <f t="shared" ref="C3:C27" si="0">CONCATENATE("$",DEC2HEX(B3,2))</f>
        <v>$01</v>
      </c>
      <c r="D3" s="7" t="s">
        <v>207</v>
      </c>
      <c r="E3" s="7" t="s">
        <v>207</v>
      </c>
      <c r="F3" s="4">
        <v>0</v>
      </c>
      <c r="G3" s="4" t="s">
        <v>4</v>
      </c>
      <c r="H3" s="4">
        <v>127</v>
      </c>
      <c r="I3" s="4" t="str">
        <f>E3</f>
        <v>Leslie FAST</v>
      </c>
      <c r="J3" s="5" t="str">
        <f t="shared" ref="J3:J50" si="1">CONCATENATE(A3,",",B3,",""",E3,""",",F3,",""",G3,""",",H3,",""",I3,"""")</f>
        <v>CC,1,"Leslie FAST",0,"Button",127,"Leslie FAST"</v>
      </c>
    </row>
    <row r="4" spans="1:10" x14ac:dyDescent="0.25">
      <c r="A4" t="s">
        <v>174</v>
      </c>
      <c r="B4" s="6">
        <v>7</v>
      </c>
      <c r="C4" s="1" t="str">
        <f t="shared" si="0"/>
        <v>$07</v>
      </c>
      <c r="D4" s="7" t="s">
        <v>12</v>
      </c>
      <c r="E4" s="4" t="str">
        <f t="shared" ref="E4:E5" si="2">CONCATENATE("GM Controller",", ",D4)</f>
        <v>GM Controller, Main Volume</v>
      </c>
      <c r="F4" s="4">
        <v>127</v>
      </c>
      <c r="G4" s="4" t="s">
        <v>3</v>
      </c>
      <c r="H4" s="4">
        <v>127</v>
      </c>
      <c r="I4" s="4" t="str">
        <f>E4</f>
        <v>GM Controller, Main Volume</v>
      </c>
      <c r="J4" s="5" t="str">
        <f t="shared" si="1"/>
        <v>CC,7,"GM Controller, Main Volume",127,"Track",127,"GM Controller, Main Volume"</v>
      </c>
    </row>
    <row r="5" spans="1:10" x14ac:dyDescent="0.25">
      <c r="A5" t="s">
        <v>174</v>
      </c>
      <c r="B5" s="6">
        <v>11</v>
      </c>
      <c r="C5" s="1" t="str">
        <f t="shared" si="0"/>
        <v>$0B</v>
      </c>
      <c r="D5" s="7" t="s">
        <v>16</v>
      </c>
      <c r="E5" s="4" t="str">
        <f t="shared" si="2"/>
        <v>GM Controller, Expression</v>
      </c>
      <c r="F5" s="4">
        <v>64</v>
      </c>
      <c r="G5" s="4" t="s">
        <v>3</v>
      </c>
      <c r="H5" s="4">
        <v>127</v>
      </c>
      <c r="I5" s="4" t="str">
        <f t="shared" ref="I5:I36" si="3">E5</f>
        <v>GM Controller, Expression</v>
      </c>
      <c r="J5" s="5" t="str">
        <f t="shared" si="1"/>
        <v>CC,11,"GM Controller, Expression",64,"Track",127,"GM Controller, Expression"</v>
      </c>
    </row>
    <row r="6" spans="1:10" x14ac:dyDescent="0.25">
      <c r="A6" t="s">
        <v>174</v>
      </c>
      <c r="B6" s="6">
        <v>12</v>
      </c>
      <c r="C6" s="1" t="str">
        <f t="shared" si="0"/>
        <v>$0C</v>
      </c>
      <c r="D6" s="7"/>
      <c r="E6" s="7" t="s">
        <v>192</v>
      </c>
      <c r="F6" s="4">
        <v>125</v>
      </c>
      <c r="G6" s="4" t="s">
        <v>3</v>
      </c>
      <c r="H6" s="4">
        <v>127</v>
      </c>
      <c r="I6" s="4" t="str">
        <f t="shared" si="3"/>
        <v>Upper Drawbar 16</v>
      </c>
      <c r="J6" s="5" t="str">
        <f t="shared" si="1"/>
        <v>CC,12,"Upper Drawbar 16",125,"Track",127,"Upper Drawbar 16"</v>
      </c>
    </row>
    <row r="7" spans="1:10" x14ac:dyDescent="0.25">
      <c r="A7" t="s">
        <v>174</v>
      </c>
      <c r="B7" s="6">
        <v>13</v>
      </c>
      <c r="C7" s="1" t="str">
        <f t="shared" si="0"/>
        <v>$0D</v>
      </c>
      <c r="D7" s="7"/>
      <c r="E7" s="7" t="s">
        <v>193</v>
      </c>
      <c r="F7" s="4">
        <v>125</v>
      </c>
      <c r="G7" s="4" t="s">
        <v>3</v>
      </c>
      <c r="H7" s="4">
        <v>127</v>
      </c>
      <c r="I7" s="4" t="str">
        <f t="shared" si="3"/>
        <v>Upper Drawbar 5 1/3</v>
      </c>
      <c r="J7" s="5" t="str">
        <f t="shared" si="1"/>
        <v>CC,13,"Upper Drawbar 5 1/3",125,"Track",127,"Upper Drawbar 5 1/3"</v>
      </c>
    </row>
    <row r="8" spans="1:10" x14ac:dyDescent="0.25">
      <c r="A8" t="s">
        <v>174</v>
      </c>
      <c r="B8" s="6">
        <v>14</v>
      </c>
      <c r="C8" s="1" t="str">
        <f t="shared" si="0"/>
        <v>$0E</v>
      </c>
      <c r="D8" s="7"/>
      <c r="E8" s="7" t="s">
        <v>191</v>
      </c>
      <c r="F8" s="4">
        <v>125</v>
      </c>
      <c r="G8" s="4" t="s">
        <v>3</v>
      </c>
      <c r="H8" s="4">
        <v>127</v>
      </c>
      <c r="I8" s="4" t="str">
        <f t="shared" si="3"/>
        <v>Upper Drawbar 8</v>
      </c>
      <c r="J8" s="5" t="str">
        <f t="shared" si="1"/>
        <v>CC,14,"Upper Drawbar 8",125,"Track",127,"Upper Drawbar 8"</v>
      </c>
    </row>
    <row r="9" spans="1:10" x14ac:dyDescent="0.25">
      <c r="A9" t="s">
        <v>174</v>
      </c>
      <c r="B9" s="6">
        <v>15</v>
      </c>
      <c r="C9" s="1" t="str">
        <f t="shared" si="0"/>
        <v>$0F</v>
      </c>
      <c r="D9" s="7"/>
      <c r="E9" s="7" t="s">
        <v>187</v>
      </c>
      <c r="F9" s="4">
        <v>125</v>
      </c>
      <c r="G9" s="4" t="s">
        <v>3</v>
      </c>
      <c r="H9" s="4">
        <v>127</v>
      </c>
      <c r="I9" s="4" t="str">
        <f t="shared" si="3"/>
        <v>Upper Drawbar 4</v>
      </c>
      <c r="J9" s="5" t="str">
        <f t="shared" si="1"/>
        <v>CC,15,"Upper Drawbar 4",125,"Track",127,"Upper Drawbar 4"</v>
      </c>
    </row>
    <row r="10" spans="1:10" x14ac:dyDescent="0.25">
      <c r="A10" t="s">
        <v>174</v>
      </c>
      <c r="B10" s="6">
        <v>16</v>
      </c>
      <c r="C10" s="1" t="str">
        <f t="shared" si="0"/>
        <v>$10</v>
      </c>
      <c r="D10" s="7"/>
      <c r="E10" s="7" t="s">
        <v>194</v>
      </c>
      <c r="F10" s="4">
        <v>0</v>
      </c>
      <c r="G10" s="4" t="s">
        <v>3</v>
      </c>
      <c r="H10" s="4">
        <v>127</v>
      </c>
      <c r="I10" s="4" t="str">
        <f t="shared" si="3"/>
        <v>Upper Drawbar 2 2/3</v>
      </c>
      <c r="J10" s="5" t="str">
        <f t="shared" si="1"/>
        <v>CC,16,"Upper Drawbar 2 2/3",0,"Track",127,"Upper Drawbar 2 2/3"</v>
      </c>
    </row>
    <row r="11" spans="1:10" x14ac:dyDescent="0.25">
      <c r="A11" t="s">
        <v>174</v>
      </c>
      <c r="B11" s="6">
        <v>17</v>
      </c>
      <c r="C11" s="1" t="str">
        <f t="shared" si="0"/>
        <v>$11</v>
      </c>
      <c r="D11" s="7"/>
      <c r="E11" s="7" t="s">
        <v>185</v>
      </c>
      <c r="F11" s="4">
        <v>0</v>
      </c>
      <c r="G11" s="4" t="s">
        <v>3</v>
      </c>
      <c r="H11" s="4">
        <v>127</v>
      </c>
      <c r="I11" s="4" t="str">
        <f t="shared" si="3"/>
        <v>Upper Drawbar 2</v>
      </c>
      <c r="J11" s="5" t="str">
        <f t="shared" si="1"/>
        <v>CC,17,"Upper Drawbar 2",0,"Track",127,"Upper Drawbar 2"</v>
      </c>
    </row>
    <row r="12" spans="1:10" x14ac:dyDescent="0.25">
      <c r="A12" t="s">
        <v>174</v>
      </c>
      <c r="B12" s="6">
        <v>18</v>
      </c>
      <c r="C12" s="1" t="str">
        <f t="shared" si="0"/>
        <v>$12</v>
      </c>
      <c r="D12" s="7"/>
      <c r="E12" s="7" t="s">
        <v>195</v>
      </c>
      <c r="F12" s="4">
        <v>0</v>
      </c>
      <c r="G12" s="4" t="s">
        <v>3</v>
      </c>
      <c r="H12" s="4">
        <v>127</v>
      </c>
      <c r="I12" s="4" t="str">
        <f t="shared" si="3"/>
        <v>Upper Drawbar 1 3/5</v>
      </c>
      <c r="J12" s="5" t="str">
        <f t="shared" si="1"/>
        <v>CC,18,"Upper Drawbar 1 3/5",0,"Track",127,"Upper Drawbar 1 3/5"</v>
      </c>
    </row>
    <row r="13" spans="1:10" x14ac:dyDescent="0.25">
      <c r="A13" t="s">
        <v>174</v>
      </c>
      <c r="B13" s="6">
        <v>19</v>
      </c>
      <c r="C13" s="1" t="str">
        <f t="shared" si="0"/>
        <v>$13</v>
      </c>
      <c r="D13" s="7"/>
      <c r="E13" s="7" t="s">
        <v>196</v>
      </c>
      <c r="F13" s="4">
        <v>0</v>
      </c>
      <c r="G13" s="4" t="s">
        <v>3</v>
      </c>
      <c r="H13" s="4">
        <v>127</v>
      </c>
      <c r="I13" s="4" t="str">
        <f t="shared" si="3"/>
        <v>Upper Drawbar 1 1/3</v>
      </c>
      <c r="J13" s="5" t="str">
        <f t="shared" si="1"/>
        <v>CC,19,"Upper Drawbar 1 1/3",0,"Track",127,"Upper Drawbar 1 1/3"</v>
      </c>
    </row>
    <row r="14" spans="1:10" x14ac:dyDescent="0.25">
      <c r="A14" t="s">
        <v>174</v>
      </c>
      <c r="B14" s="6">
        <v>20</v>
      </c>
      <c r="C14" s="1" t="str">
        <f t="shared" si="0"/>
        <v>$14</v>
      </c>
      <c r="D14" s="7"/>
      <c r="E14" s="7" t="s">
        <v>184</v>
      </c>
      <c r="F14" s="4">
        <v>0</v>
      </c>
      <c r="G14" s="4" t="s">
        <v>3</v>
      </c>
      <c r="H14" s="4">
        <v>127</v>
      </c>
      <c r="I14" s="4" t="str">
        <f t="shared" si="3"/>
        <v>Upper Drawbar 1</v>
      </c>
      <c r="J14" s="5" t="str">
        <f t="shared" si="1"/>
        <v>CC,20,"Upper Drawbar 1",0,"Track",127,"Upper Drawbar 1"</v>
      </c>
    </row>
    <row r="15" spans="1:10" x14ac:dyDescent="0.25">
      <c r="A15" t="s">
        <v>174</v>
      </c>
      <c r="B15" s="6">
        <v>21</v>
      </c>
      <c r="C15" s="1" t="str">
        <f t="shared" si="0"/>
        <v>$15</v>
      </c>
      <c r="D15" s="7"/>
      <c r="E15" s="7" t="s">
        <v>197</v>
      </c>
      <c r="F15" s="4">
        <v>125</v>
      </c>
      <c r="G15" s="4" t="s">
        <v>3</v>
      </c>
      <c r="H15" s="4">
        <v>127</v>
      </c>
      <c r="I15" s="4" t="str">
        <f t="shared" si="3"/>
        <v>Lower Drawbar 16</v>
      </c>
      <c r="J15" s="5" t="str">
        <f t="shared" si="1"/>
        <v>CC,21,"Lower Drawbar 16",125,"Track",127,"Lower Drawbar 16"</v>
      </c>
    </row>
    <row r="16" spans="1:10" x14ac:dyDescent="0.25">
      <c r="A16" t="s">
        <v>174</v>
      </c>
      <c r="B16" s="6">
        <v>22</v>
      </c>
      <c r="C16" s="1" t="str">
        <f t="shared" si="0"/>
        <v>$16</v>
      </c>
      <c r="D16" s="7"/>
      <c r="E16" s="7" t="s">
        <v>198</v>
      </c>
      <c r="F16" s="4">
        <v>125</v>
      </c>
      <c r="G16" s="4" t="s">
        <v>3</v>
      </c>
      <c r="H16" s="4">
        <v>127</v>
      </c>
      <c r="I16" s="4" t="str">
        <f t="shared" si="3"/>
        <v>Lower Drawbar 5 1/3</v>
      </c>
      <c r="J16" s="5" t="str">
        <f t="shared" si="1"/>
        <v>CC,22,"Lower Drawbar 5 1/3",125,"Track",127,"Lower Drawbar 5 1/3"</v>
      </c>
    </row>
    <row r="17" spans="1:10" x14ac:dyDescent="0.25">
      <c r="A17" t="s">
        <v>174</v>
      </c>
      <c r="B17" s="6">
        <v>23</v>
      </c>
      <c r="C17" s="1" t="str">
        <f t="shared" si="0"/>
        <v>$17</v>
      </c>
      <c r="D17" s="7"/>
      <c r="E17" s="7" t="s">
        <v>199</v>
      </c>
      <c r="F17" s="4">
        <v>125</v>
      </c>
      <c r="G17" s="4" t="s">
        <v>3</v>
      </c>
      <c r="H17" s="4">
        <v>127</v>
      </c>
      <c r="I17" s="4" t="str">
        <f t="shared" si="3"/>
        <v>Lower Drawbar 8</v>
      </c>
      <c r="J17" s="5" t="str">
        <f t="shared" si="1"/>
        <v>CC,23,"Lower Drawbar 8",125,"Track",127,"Lower Drawbar 8"</v>
      </c>
    </row>
    <row r="18" spans="1:10" x14ac:dyDescent="0.25">
      <c r="A18" t="s">
        <v>174</v>
      </c>
      <c r="B18" s="6">
        <v>24</v>
      </c>
      <c r="C18" s="1" t="str">
        <f t="shared" si="0"/>
        <v>$18</v>
      </c>
      <c r="D18" s="7"/>
      <c r="E18" s="7" t="s">
        <v>200</v>
      </c>
      <c r="F18" s="4">
        <v>125</v>
      </c>
      <c r="G18" s="4" t="s">
        <v>3</v>
      </c>
      <c r="H18" s="4">
        <v>127</v>
      </c>
      <c r="I18" s="4" t="str">
        <f t="shared" si="3"/>
        <v>Lower Drawbar 4</v>
      </c>
      <c r="J18" s="5" t="str">
        <f t="shared" si="1"/>
        <v>CC,24,"Lower Drawbar 4",125,"Track",127,"Lower Drawbar 4"</v>
      </c>
    </row>
    <row r="19" spans="1:10" x14ac:dyDescent="0.25">
      <c r="A19" t="s">
        <v>174</v>
      </c>
      <c r="B19" s="6">
        <v>25</v>
      </c>
      <c r="C19" s="1" t="str">
        <f t="shared" si="0"/>
        <v>$19</v>
      </c>
      <c r="D19" s="7"/>
      <c r="E19" s="7" t="s">
        <v>201</v>
      </c>
      <c r="F19" s="4">
        <v>0</v>
      </c>
      <c r="G19" s="4" t="s">
        <v>3</v>
      </c>
      <c r="H19" s="4">
        <v>127</v>
      </c>
      <c r="I19" s="4" t="str">
        <f t="shared" si="3"/>
        <v>Lower Drawbar 2 2/3</v>
      </c>
      <c r="J19" s="5" t="str">
        <f t="shared" si="1"/>
        <v>CC,25,"Lower Drawbar 2 2/3",0,"Track",127,"Lower Drawbar 2 2/3"</v>
      </c>
    </row>
    <row r="20" spans="1:10" x14ac:dyDescent="0.25">
      <c r="A20" t="s">
        <v>174</v>
      </c>
      <c r="B20" s="6">
        <v>26</v>
      </c>
      <c r="C20" s="1" t="str">
        <f t="shared" si="0"/>
        <v>$1A</v>
      </c>
      <c r="D20" s="7"/>
      <c r="E20" s="7" t="s">
        <v>202</v>
      </c>
      <c r="F20" s="4">
        <v>0</v>
      </c>
      <c r="G20" s="4" t="s">
        <v>3</v>
      </c>
      <c r="H20" s="4">
        <v>127</v>
      </c>
      <c r="I20" s="4" t="str">
        <f t="shared" si="3"/>
        <v>Lower Drawbar 2</v>
      </c>
      <c r="J20" s="5" t="str">
        <f t="shared" si="1"/>
        <v>CC,26,"Lower Drawbar 2",0,"Track",127,"Lower Drawbar 2"</v>
      </c>
    </row>
    <row r="21" spans="1:10" x14ac:dyDescent="0.25">
      <c r="A21" t="s">
        <v>174</v>
      </c>
      <c r="B21" s="6">
        <v>27</v>
      </c>
      <c r="C21" s="1" t="str">
        <f t="shared" si="0"/>
        <v>$1B</v>
      </c>
      <c r="D21" s="7"/>
      <c r="E21" s="7" t="s">
        <v>203</v>
      </c>
      <c r="F21" s="4">
        <v>0</v>
      </c>
      <c r="G21" s="4" t="s">
        <v>3</v>
      </c>
      <c r="H21" s="4">
        <v>127</v>
      </c>
      <c r="I21" s="4" t="str">
        <f t="shared" si="3"/>
        <v>Lower Drawbar 1 3/5</v>
      </c>
      <c r="J21" s="5" t="str">
        <f t="shared" si="1"/>
        <v>CC,27,"Lower Drawbar 1 3/5",0,"Track",127,"Lower Drawbar 1 3/5"</v>
      </c>
    </row>
    <row r="22" spans="1:10" x14ac:dyDescent="0.25">
      <c r="A22" t="s">
        <v>174</v>
      </c>
      <c r="B22" s="6">
        <v>28</v>
      </c>
      <c r="C22" s="1" t="str">
        <f t="shared" si="0"/>
        <v>$1C</v>
      </c>
      <c r="D22" s="7"/>
      <c r="E22" s="7" t="s">
        <v>204</v>
      </c>
      <c r="F22" s="4">
        <v>0</v>
      </c>
      <c r="G22" s="4" t="s">
        <v>3</v>
      </c>
      <c r="H22" s="4">
        <v>127</v>
      </c>
      <c r="I22" s="4" t="str">
        <f t="shared" si="3"/>
        <v>Lower Drawbar 1 1/3</v>
      </c>
      <c r="J22" s="5" t="str">
        <f t="shared" si="1"/>
        <v>CC,28,"Lower Drawbar 1 1/3",0,"Track",127,"Lower Drawbar 1 1/3"</v>
      </c>
    </row>
    <row r="23" spans="1:10" x14ac:dyDescent="0.25">
      <c r="A23" t="s">
        <v>174</v>
      </c>
      <c r="B23" s="6">
        <v>29</v>
      </c>
      <c r="C23" s="1" t="str">
        <f t="shared" si="0"/>
        <v>$1D</v>
      </c>
      <c r="D23" s="7"/>
      <c r="E23" s="7" t="s">
        <v>205</v>
      </c>
      <c r="F23" s="4">
        <v>0</v>
      </c>
      <c r="G23" s="4" t="s">
        <v>3</v>
      </c>
      <c r="H23" s="4">
        <v>127</v>
      </c>
      <c r="I23" s="4" t="str">
        <f t="shared" si="3"/>
        <v>Lower Drawbar 1</v>
      </c>
      <c r="J23" s="5" t="str">
        <f t="shared" si="1"/>
        <v>CC,29,"Lower Drawbar 1",0,"Track",127,"Lower Drawbar 1"</v>
      </c>
    </row>
    <row r="24" spans="1:10" x14ac:dyDescent="0.25">
      <c r="A24" t="s">
        <v>174</v>
      </c>
      <c r="B24" s="6">
        <v>30</v>
      </c>
      <c r="C24" s="1" t="str">
        <f t="shared" si="0"/>
        <v>$1E</v>
      </c>
      <c r="D24" s="7"/>
      <c r="E24" s="7" t="s">
        <v>224</v>
      </c>
      <c r="F24" s="4">
        <v>0</v>
      </c>
      <c r="G24" s="4" t="s">
        <v>4</v>
      </c>
      <c r="H24" s="4">
        <v>127</v>
      </c>
      <c r="I24" s="4" t="str">
        <f t="shared" si="3"/>
        <v>Vibr Lower ON</v>
      </c>
      <c r="J24" s="5" t="str">
        <f t="shared" si="1"/>
        <v>CC,30,"Vibr Lower ON",0,"Button",127,"Vibr Lower ON"</v>
      </c>
    </row>
    <row r="25" spans="1:10" x14ac:dyDescent="0.25">
      <c r="A25" t="s">
        <v>174</v>
      </c>
      <c r="B25" s="6">
        <v>31</v>
      </c>
      <c r="C25" s="1" t="str">
        <f t="shared" si="0"/>
        <v>$1F</v>
      </c>
      <c r="D25"/>
      <c r="E25" t="s">
        <v>206</v>
      </c>
      <c r="F25" s="4">
        <v>0</v>
      </c>
      <c r="G25" s="4" t="s">
        <v>4</v>
      </c>
      <c r="H25" s="4">
        <v>127</v>
      </c>
      <c r="I25" s="4" t="str">
        <f t="shared" si="3"/>
        <v>Vibr Upper ON</v>
      </c>
      <c r="J25" s="5" t="str">
        <f t="shared" si="1"/>
        <v>CC,31,"Vibr Upper ON",0,"Button",127,"Vibr Upper ON"</v>
      </c>
    </row>
    <row r="26" spans="1:10" x14ac:dyDescent="0.25">
      <c r="A26" t="s">
        <v>174</v>
      </c>
      <c r="B26" s="6">
        <v>33</v>
      </c>
      <c r="C26" s="1" t="str">
        <f t="shared" si="0"/>
        <v>$21</v>
      </c>
      <c r="D26" s="7"/>
      <c r="E26" s="7" t="s">
        <v>222</v>
      </c>
      <c r="F26" s="4">
        <v>0</v>
      </c>
      <c r="G26" s="4" t="s">
        <v>3</v>
      </c>
      <c r="H26" s="4">
        <v>127</v>
      </c>
      <c r="I26" s="4" t="str">
        <f t="shared" si="3"/>
        <v>Pedal Drawbar 16</v>
      </c>
      <c r="J26" s="5" t="str">
        <f t="shared" si="1"/>
        <v>CC,33,"Pedal Drawbar 16",0,"Track",127,"Pedal Drawbar 16"</v>
      </c>
    </row>
    <row r="27" spans="1:10" x14ac:dyDescent="0.25">
      <c r="A27" t="s">
        <v>174</v>
      </c>
      <c r="B27" s="6">
        <v>34</v>
      </c>
      <c r="C27" s="1" t="str">
        <f t="shared" si="0"/>
        <v>$22</v>
      </c>
      <c r="D27" s="15"/>
      <c r="E27" s="7" t="s">
        <v>223</v>
      </c>
      <c r="F27" s="4">
        <v>0</v>
      </c>
      <c r="G27" s="4" t="s">
        <v>3</v>
      </c>
      <c r="H27" s="4">
        <v>127</v>
      </c>
      <c r="I27" s="4" t="str">
        <f t="shared" si="3"/>
        <v>Pedal Drawbar 8</v>
      </c>
      <c r="J27" s="5" t="str">
        <f t="shared" si="1"/>
        <v>CC,34,"Pedal Drawbar 8",0,"Track",127,"Pedal Drawbar 8"</v>
      </c>
    </row>
    <row r="28" spans="1:10" x14ac:dyDescent="0.25">
      <c r="A28" t="s">
        <v>174</v>
      </c>
      <c r="B28" s="6">
        <v>66</v>
      </c>
      <c r="C28" s="1" t="str">
        <f t="shared" ref="C28:C50" si="4">CONCATENATE("$",DEC2HEX(B28,2))</f>
        <v>$42</v>
      </c>
      <c r="D28"/>
      <c r="E28" t="s">
        <v>208</v>
      </c>
      <c r="F28" s="4">
        <v>0</v>
      </c>
      <c r="G28" s="4" t="s">
        <v>4</v>
      </c>
      <c r="H28" s="4">
        <v>127</v>
      </c>
      <c r="I28" s="4" t="str">
        <f t="shared" si="3"/>
        <v>Percussion ON</v>
      </c>
      <c r="J28" s="5" t="str">
        <f t="shared" si="1"/>
        <v>CC,66,"Percussion ON",0,"Button",127,"Percussion ON"</v>
      </c>
    </row>
    <row r="29" spans="1:10" x14ac:dyDescent="0.25">
      <c r="A29" t="s">
        <v>174</v>
      </c>
      <c r="B29" s="6">
        <v>68</v>
      </c>
      <c r="C29" s="1" t="str">
        <f t="shared" si="4"/>
        <v>$44</v>
      </c>
      <c r="D29"/>
      <c r="E29" t="s">
        <v>209</v>
      </c>
      <c r="F29" s="4">
        <v>0</v>
      </c>
      <c r="G29" s="4" t="s">
        <v>4</v>
      </c>
      <c r="H29" s="4">
        <v>127</v>
      </c>
      <c r="I29" s="4" t="str">
        <f t="shared" si="3"/>
        <v>Rotary RUN</v>
      </c>
      <c r="J29" s="5" t="str">
        <f t="shared" si="1"/>
        <v>CC,68,"Rotary RUN",0,"Button",127,"Rotary RUN"</v>
      </c>
    </row>
    <row r="30" spans="1:10" x14ac:dyDescent="0.25">
      <c r="A30" t="s">
        <v>174</v>
      </c>
      <c r="B30" s="6">
        <v>70</v>
      </c>
      <c r="C30" s="1" t="str">
        <f t="shared" si="4"/>
        <v>$46</v>
      </c>
      <c r="D30"/>
      <c r="E30" t="s">
        <v>210</v>
      </c>
      <c r="F30" s="4">
        <v>0</v>
      </c>
      <c r="G30" s="4" t="s">
        <v>4</v>
      </c>
      <c r="H30" s="4">
        <v>127</v>
      </c>
      <c r="I30" s="4" t="str">
        <f t="shared" si="3"/>
        <v>Percussion FAST</v>
      </c>
      <c r="J30" s="5" t="str">
        <f t="shared" si="1"/>
        <v>CC,70,"Percussion FAST",0,"Button",127,"Percussion FAST"</v>
      </c>
    </row>
    <row r="31" spans="1:10" x14ac:dyDescent="0.25">
      <c r="A31" t="s">
        <v>174</v>
      </c>
      <c r="B31" s="6">
        <v>71</v>
      </c>
      <c r="C31" s="1" t="str">
        <f t="shared" si="4"/>
        <v>$47</v>
      </c>
      <c r="D31"/>
      <c r="E31" t="s">
        <v>210</v>
      </c>
      <c r="F31" s="4">
        <v>0</v>
      </c>
      <c r="G31" s="4" t="s">
        <v>4</v>
      </c>
      <c r="H31" s="4">
        <v>127</v>
      </c>
      <c r="I31" s="4" t="str">
        <f t="shared" si="3"/>
        <v>Percussion FAST</v>
      </c>
      <c r="J31" s="5" t="str">
        <f t="shared" si="1"/>
        <v>CC,71,"Percussion FAST",0,"Button",127,"Percussion FAST"</v>
      </c>
    </row>
    <row r="32" spans="1:10" x14ac:dyDescent="0.25">
      <c r="A32" t="s">
        <v>174</v>
      </c>
      <c r="B32" s="6">
        <v>72</v>
      </c>
      <c r="C32" s="1" t="str">
        <f t="shared" si="4"/>
        <v>$48</v>
      </c>
      <c r="D32"/>
      <c r="E32" t="s">
        <v>211</v>
      </c>
      <c r="F32" s="4">
        <v>0</v>
      </c>
      <c r="G32" s="4" t="s">
        <v>4</v>
      </c>
      <c r="H32" s="4">
        <v>127</v>
      </c>
      <c r="I32" s="4" t="str">
        <f t="shared" si="3"/>
        <v>Percussion THIRD</v>
      </c>
      <c r="J32" s="5" t="str">
        <f t="shared" si="1"/>
        <v>CC,72,"Percussion THIRD",0,"Button",127,"Percussion THIRD"</v>
      </c>
    </row>
    <row r="33" spans="1:10" x14ac:dyDescent="0.25">
      <c r="A33" t="s">
        <v>174</v>
      </c>
      <c r="B33" s="6">
        <v>73</v>
      </c>
      <c r="C33" s="1" t="str">
        <f t="shared" si="4"/>
        <v>$49</v>
      </c>
      <c r="D33"/>
      <c r="E33" t="s">
        <v>377</v>
      </c>
      <c r="F33" s="4">
        <v>0</v>
      </c>
      <c r="G33" s="4" t="s">
        <v>4</v>
      </c>
      <c r="H33" s="4">
        <v>127</v>
      </c>
      <c r="I33" s="4" t="str">
        <f t="shared" si="3"/>
        <v>Chorus ON</v>
      </c>
      <c r="J33" s="5" t="str">
        <f t="shared" si="1"/>
        <v>CC,73,"Chorus ON",0,"Button",127,"Chorus ON"</v>
      </c>
    </row>
    <row r="34" spans="1:10" x14ac:dyDescent="0.25">
      <c r="A34" t="s">
        <v>174</v>
      </c>
      <c r="B34" s="6">
        <v>74</v>
      </c>
      <c r="C34" s="1" t="str">
        <f t="shared" si="4"/>
        <v>$4A</v>
      </c>
      <c r="D34"/>
      <c r="E34" t="s">
        <v>212</v>
      </c>
      <c r="F34" s="4">
        <v>0</v>
      </c>
      <c r="G34" s="4" t="s">
        <v>3</v>
      </c>
      <c r="H34" s="4">
        <v>127</v>
      </c>
      <c r="I34" s="4" t="str">
        <f t="shared" si="3"/>
        <v>Vibr Amount</v>
      </c>
      <c r="J34" s="5" t="str">
        <f t="shared" si="1"/>
        <v>CC,74,"Vibr Amount",0,"Track",127,"Vibr Amount"</v>
      </c>
    </row>
    <row r="35" spans="1:10" x14ac:dyDescent="0.25">
      <c r="A35" t="s">
        <v>174</v>
      </c>
      <c r="B35" s="6">
        <v>75</v>
      </c>
      <c r="C35" s="1" t="str">
        <f t="shared" si="4"/>
        <v>$4B</v>
      </c>
      <c r="D35" s="4"/>
      <c r="E35" s="4" t="s">
        <v>213</v>
      </c>
      <c r="F35" s="4">
        <v>0</v>
      </c>
      <c r="G35" s="4" t="s">
        <v>3</v>
      </c>
      <c r="H35" s="4">
        <v>127</v>
      </c>
      <c r="I35" s="4" t="str">
        <f>CONCATENATE(E35,", Key Click on B4")</f>
        <v>Bass Pedal Sustain, Key Click on B4</v>
      </c>
      <c r="J35" s="5" t="str">
        <f t="shared" si="1"/>
        <v>CC,75,"Bass Pedal Sustain",0,"Track",127,"Bass Pedal Sustain, Key Click on B4"</v>
      </c>
    </row>
    <row r="36" spans="1:10" x14ac:dyDescent="0.25">
      <c r="A36" t="s">
        <v>174</v>
      </c>
      <c r="B36" s="6">
        <v>76</v>
      </c>
      <c r="C36" s="1" t="str">
        <f t="shared" si="4"/>
        <v>$4C</v>
      </c>
      <c r="D36"/>
      <c r="E36" t="s">
        <v>214</v>
      </c>
      <c r="F36" s="4">
        <v>0</v>
      </c>
      <c r="G36" s="4" t="s">
        <v>3</v>
      </c>
      <c r="H36" s="4">
        <v>127</v>
      </c>
      <c r="I36" s="4" t="str">
        <f>CONCATENATE(E36,", Tube Amp Brightness on B4")</f>
        <v>Tube Amp Gain, Tube Amp Brightness on B4</v>
      </c>
      <c r="J36" s="5" t="str">
        <f t="shared" si="1"/>
        <v>CC,76,"Tube Amp Gain",0,"Track",127,"Tube Amp Gain, Tube Amp Brightness on B4"</v>
      </c>
    </row>
    <row r="37" spans="1:10" x14ac:dyDescent="0.25">
      <c r="A37" t="s">
        <v>174</v>
      </c>
      <c r="B37" s="6">
        <v>78</v>
      </c>
      <c r="C37" s="1" t="str">
        <f t="shared" si="4"/>
        <v>$4E</v>
      </c>
      <c r="D37" s="7"/>
      <c r="E37" t="s">
        <v>215</v>
      </c>
      <c r="F37" s="4">
        <v>0</v>
      </c>
      <c r="G37" s="4" t="s">
        <v>3</v>
      </c>
      <c r="H37" s="4">
        <v>127</v>
      </c>
      <c r="I37" t="s">
        <v>217</v>
      </c>
      <c r="J37" s="5" t="str">
        <f t="shared" si="1"/>
        <v>CC,78,"Swell Trim Cap",0,"Track",127,"Swell Trim Cap on AO28 Preamp"</v>
      </c>
    </row>
    <row r="38" spans="1:10" x14ac:dyDescent="0.25">
      <c r="A38" t="s">
        <v>174</v>
      </c>
      <c r="B38" s="6">
        <v>79</v>
      </c>
      <c r="C38" s="1" t="str">
        <f t="shared" si="4"/>
        <v>$4F</v>
      </c>
      <c r="D38" s="7"/>
      <c r="E38" t="s">
        <v>216</v>
      </c>
      <c r="F38" s="4">
        <v>0</v>
      </c>
      <c r="G38" s="4" t="s">
        <v>3</v>
      </c>
      <c r="H38" s="4">
        <v>127</v>
      </c>
      <c r="I38" t="s">
        <v>218</v>
      </c>
      <c r="J38" s="5" t="str">
        <f t="shared" si="1"/>
        <v>CC,79,"Tone",0,"Track",127,"Tone Pot on AO28 Preamp"</v>
      </c>
    </row>
    <row r="39" spans="1:10" x14ac:dyDescent="0.25">
      <c r="A39" t="s">
        <v>174</v>
      </c>
      <c r="B39" s="6">
        <v>84</v>
      </c>
      <c r="C39" s="1" t="str">
        <f t="shared" si="4"/>
        <v>$54</v>
      </c>
      <c r="D39" s="7"/>
      <c r="E39" s="7" t="s">
        <v>219</v>
      </c>
      <c r="F39" s="4">
        <v>0</v>
      </c>
      <c r="G39" s="4" t="s">
        <v>3</v>
      </c>
      <c r="H39" s="4">
        <v>127</v>
      </c>
      <c r="I39" s="4" t="s">
        <v>220</v>
      </c>
      <c r="J39" s="5" t="str">
        <f t="shared" si="1"/>
        <v>CC,84,"Reverb",0,"Track",127,"Reverb, 0..23 = OFF, 24..47 = Rev 1, 48..63 = Rev 2, 64..127 = Rev 3"</v>
      </c>
    </row>
    <row r="40" spans="1:10" x14ac:dyDescent="0.25">
      <c r="A40" t="s">
        <v>174</v>
      </c>
      <c r="B40" s="6">
        <v>123</v>
      </c>
      <c r="C40" s="1" t="str">
        <f t="shared" si="4"/>
        <v>$7B</v>
      </c>
      <c r="D40" s="16" t="s">
        <v>221</v>
      </c>
      <c r="E40" s="4" t="str">
        <f t="shared" ref="E40" si="5">CONCATENATE("MIDI",", ",D40)</f>
        <v>MIDI, All Notes Off</v>
      </c>
      <c r="F40" s="4">
        <v>0</v>
      </c>
      <c r="G40" s="4" t="s">
        <v>136</v>
      </c>
      <c r="H40" s="4">
        <v>127</v>
      </c>
      <c r="I40" s="4" t="str">
        <f t="shared" ref="I40" si="6">CONCATENATE(E40,", Standard Help Text")</f>
        <v>MIDI, All Notes Off, Standard Help Text</v>
      </c>
      <c r="J40" s="5" t="str">
        <f t="shared" si="1"/>
        <v>CC,123,"MIDI, All Notes Off",0,"Ignore",127,"MIDI, All Notes Off, Standard Help Text"</v>
      </c>
    </row>
    <row r="41" spans="1:10" x14ac:dyDescent="0.25">
      <c r="A41" t="s">
        <v>378</v>
      </c>
      <c r="B41" s="6">
        <v>12</v>
      </c>
      <c r="C41" s="1" t="str">
        <f t="shared" si="4"/>
        <v>$0C</v>
      </c>
      <c r="D41" s="7"/>
      <c r="E41" s="7" t="s">
        <v>197</v>
      </c>
      <c r="F41" s="4">
        <v>0</v>
      </c>
      <c r="G41" s="4" t="s">
        <v>3</v>
      </c>
      <c r="H41" s="4">
        <v>127</v>
      </c>
      <c r="I41" s="4" t="str">
        <f>CONCATENATE(E41,", Channel +1 (Lower)")</f>
        <v>Lower Drawbar 16, Channel +1 (Lower)</v>
      </c>
      <c r="J41" s="5" t="str">
        <f t="shared" si="1"/>
        <v>CC+1,12,"Lower Drawbar 16",0,"Track",127,"Lower Drawbar 16, Channel +1 (Lower)"</v>
      </c>
    </row>
    <row r="42" spans="1:10" x14ac:dyDescent="0.25">
      <c r="A42" t="s">
        <v>378</v>
      </c>
      <c r="B42" s="6">
        <v>13</v>
      </c>
      <c r="C42" s="1" t="str">
        <f t="shared" si="4"/>
        <v>$0D</v>
      </c>
      <c r="D42" s="7"/>
      <c r="E42" s="7" t="s">
        <v>198</v>
      </c>
      <c r="F42" s="4">
        <v>0</v>
      </c>
      <c r="G42" s="4" t="s">
        <v>3</v>
      </c>
      <c r="H42" s="4">
        <v>127</v>
      </c>
      <c r="I42" s="4" t="str">
        <f t="shared" ref="I42:I50" si="7">CONCATENATE(E42,", Channel +1 (Lower)")</f>
        <v>Lower Drawbar 5 1/3, Channel +1 (Lower)</v>
      </c>
      <c r="J42" s="5" t="str">
        <f t="shared" si="1"/>
        <v>CC+1,13,"Lower Drawbar 5 1/3",0,"Track",127,"Lower Drawbar 5 1/3, Channel +1 (Lower)"</v>
      </c>
    </row>
    <row r="43" spans="1:10" x14ac:dyDescent="0.25">
      <c r="A43" t="s">
        <v>378</v>
      </c>
      <c r="B43" s="6">
        <v>14</v>
      </c>
      <c r="C43" s="1" t="str">
        <f t="shared" si="4"/>
        <v>$0E</v>
      </c>
      <c r="D43" s="7"/>
      <c r="E43" s="7" t="s">
        <v>199</v>
      </c>
      <c r="F43" s="4">
        <v>0</v>
      </c>
      <c r="G43" s="4" t="s">
        <v>3</v>
      </c>
      <c r="H43" s="4">
        <v>127</v>
      </c>
      <c r="I43" s="4" t="str">
        <f t="shared" si="7"/>
        <v>Lower Drawbar 8, Channel +1 (Lower)</v>
      </c>
      <c r="J43" s="5" t="str">
        <f t="shared" si="1"/>
        <v>CC+1,14,"Lower Drawbar 8",0,"Track",127,"Lower Drawbar 8, Channel +1 (Lower)"</v>
      </c>
    </row>
    <row r="44" spans="1:10" x14ac:dyDescent="0.25">
      <c r="A44" t="s">
        <v>378</v>
      </c>
      <c r="B44" s="6">
        <v>15</v>
      </c>
      <c r="C44" s="1" t="str">
        <f t="shared" si="4"/>
        <v>$0F</v>
      </c>
      <c r="D44" s="7"/>
      <c r="E44" s="7" t="s">
        <v>200</v>
      </c>
      <c r="F44" s="4">
        <v>0</v>
      </c>
      <c r="G44" s="4" t="s">
        <v>3</v>
      </c>
      <c r="H44" s="4">
        <v>127</v>
      </c>
      <c r="I44" s="4" t="str">
        <f t="shared" si="7"/>
        <v>Lower Drawbar 4, Channel +1 (Lower)</v>
      </c>
      <c r="J44" s="5" t="str">
        <f t="shared" si="1"/>
        <v>CC+1,15,"Lower Drawbar 4",0,"Track",127,"Lower Drawbar 4, Channel +1 (Lower)"</v>
      </c>
    </row>
    <row r="45" spans="1:10" x14ac:dyDescent="0.25">
      <c r="A45" t="s">
        <v>378</v>
      </c>
      <c r="B45" s="6">
        <v>16</v>
      </c>
      <c r="C45" s="1" t="str">
        <f t="shared" si="4"/>
        <v>$10</v>
      </c>
      <c r="D45" s="7"/>
      <c r="E45" s="7" t="s">
        <v>201</v>
      </c>
      <c r="F45" s="4">
        <v>0</v>
      </c>
      <c r="G45" s="4" t="s">
        <v>3</v>
      </c>
      <c r="H45" s="4">
        <v>127</v>
      </c>
      <c r="I45" s="4" t="str">
        <f t="shared" si="7"/>
        <v>Lower Drawbar 2 2/3, Channel +1 (Lower)</v>
      </c>
      <c r="J45" s="5" t="str">
        <f t="shared" si="1"/>
        <v>CC+1,16,"Lower Drawbar 2 2/3",0,"Track",127,"Lower Drawbar 2 2/3, Channel +1 (Lower)"</v>
      </c>
    </row>
    <row r="46" spans="1:10" x14ac:dyDescent="0.25">
      <c r="A46" t="s">
        <v>378</v>
      </c>
      <c r="B46" s="6">
        <v>17</v>
      </c>
      <c r="C46" s="1" t="str">
        <f t="shared" si="4"/>
        <v>$11</v>
      </c>
      <c r="D46" s="7"/>
      <c r="E46" s="7" t="s">
        <v>202</v>
      </c>
      <c r="F46" s="4">
        <v>0</v>
      </c>
      <c r="G46" s="4" t="s">
        <v>3</v>
      </c>
      <c r="H46" s="4">
        <v>127</v>
      </c>
      <c r="I46" s="4" t="str">
        <f t="shared" si="7"/>
        <v>Lower Drawbar 2, Channel +1 (Lower)</v>
      </c>
      <c r="J46" s="5" t="str">
        <f t="shared" si="1"/>
        <v>CC+1,17,"Lower Drawbar 2",0,"Track",127,"Lower Drawbar 2, Channel +1 (Lower)"</v>
      </c>
    </row>
    <row r="47" spans="1:10" x14ac:dyDescent="0.25">
      <c r="A47" t="s">
        <v>378</v>
      </c>
      <c r="B47" s="6">
        <v>18</v>
      </c>
      <c r="C47" s="1" t="str">
        <f t="shared" si="4"/>
        <v>$12</v>
      </c>
      <c r="D47" s="7"/>
      <c r="E47" s="7" t="s">
        <v>203</v>
      </c>
      <c r="F47" s="4">
        <v>0</v>
      </c>
      <c r="G47" s="4" t="s">
        <v>3</v>
      </c>
      <c r="H47" s="4">
        <v>127</v>
      </c>
      <c r="I47" s="4" t="str">
        <f t="shared" si="7"/>
        <v>Lower Drawbar 1 3/5, Channel +1 (Lower)</v>
      </c>
      <c r="J47" s="5" t="str">
        <f t="shared" si="1"/>
        <v>CC+1,18,"Lower Drawbar 1 3/5",0,"Track",127,"Lower Drawbar 1 3/5, Channel +1 (Lower)"</v>
      </c>
    </row>
    <row r="48" spans="1:10" x14ac:dyDescent="0.25">
      <c r="A48" t="s">
        <v>378</v>
      </c>
      <c r="B48" s="6">
        <v>19</v>
      </c>
      <c r="C48" s="1" t="str">
        <f t="shared" si="4"/>
        <v>$13</v>
      </c>
      <c r="D48" s="7"/>
      <c r="E48" s="7" t="s">
        <v>204</v>
      </c>
      <c r="F48" s="4">
        <v>0</v>
      </c>
      <c r="G48" s="4" t="s">
        <v>3</v>
      </c>
      <c r="H48" s="4">
        <v>127</v>
      </c>
      <c r="I48" s="4" t="str">
        <f t="shared" si="7"/>
        <v>Lower Drawbar 1 1/3, Channel +1 (Lower)</v>
      </c>
      <c r="J48" s="5" t="str">
        <f t="shared" si="1"/>
        <v>CC+1,19,"Lower Drawbar 1 1/3",0,"Track",127,"Lower Drawbar 1 1/3, Channel +1 (Lower)"</v>
      </c>
    </row>
    <row r="49" spans="1:10" x14ac:dyDescent="0.25">
      <c r="A49" t="s">
        <v>378</v>
      </c>
      <c r="B49" s="6">
        <v>20</v>
      </c>
      <c r="C49" s="1" t="str">
        <f t="shared" si="4"/>
        <v>$14</v>
      </c>
      <c r="D49" s="7"/>
      <c r="E49" s="7" t="s">
        <v>205</v>
      </c>
      <c r="F49" s="4">
        <v>0</v>
      </c>
      <c r="G49" s="4" t="s">
        <v>3</v>
      </c>
      <c r="H49" s="4">
        <v>127</v>
      </c>
      <c r="I49" s="4" t="str">
        <f t="shared" si="7"/>
        <v>Lower Drawbar 1, Channel +1 (Lower)</v>
      </c>
      <c r="J49" s="5" t="str">
        <f t="shared" si="1"/>
        <v>CC+1,20,"Lower Drawbar 1",0,"Track",127,"Lower Drawbar 1, Channel +1 (Lower)"</v>
      </c>
    </row>
    <row r="50" spans="1:10" x14ac:dyDescent="0.25">
      <c r="A50" t="s">
        <v>378</v>
      </c>
      <c r="B50" s="6">
        <v>30</v>
      </c>
      <c r="C50" s="1" t="str">
        <f t="shared" si="4"/>
        <v>$1E</v>
      </c>
      <c r="D50" s="7"/>
      <c r="E50" s="7" t="s">
        <v>224</v>
      </c>
      <c r="F50" s="4">
        <v>0</v>
      </c>
      <c r="G50" s="4" t="s">
        <v>4</v>
      </c>
      <c r="H50" s="4">
        <v>127</v>
      </c>
      <c r="I50" s="4" t="str">
        <f t="shared" si="7"/>
        <v>Vibr Lower ON, Channel +1 (Lower)</v>
      </c>
      <c r="J50" s="5" t="str">
        <f t="shared" si="1"/>
        <v>CC+1,30,"Vibr Lower ON",0,"Button",127,"Vibr Lower ON, Channel +1 (Lower)"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workbookViewId="0">
      <selection activeCell="J1" sqref="J1:J1048576"/>
    </sheetView>
  </sheetViews>
  <sheetFormatPr baseColWidth="10" defaultRowHeight="15" x14ac:dyDescent="0.25"/>
  <cols>
    <col min="1" max="1" width="8.85546875" customWidth="1"/>
    <col min="2" max="2" width="7.140625" customWidth="1"/>
    <col min="3" max="3" width="11.42578125" style="3"/>
    <col min="4" max="4" width="16.85546875" style="16" customWidth="1"/>
    <col min="5" max="5" width="27.28515625" customWidth="1"/>
    <col min="6" max="6" width="8.7109375" customWidth="1"/>
    <col min="7" max="7" width="15.85546875" customWidth="1"/>
    <col min="8" max="8" width="6.42578125" customWidth="1"/>
    <col min="9" max="9" width="40.85546875" customWidth="1"/>
    <col min="10" max="10" width="24.5703125" customWidth="1"/>
  </cols>
  <sheetData>
    <row r="1" spans="1:10" ht="18" x14ac:dyDescent="0.25">
      <c r="A1" s="2" t="s">
        <v>380</v>
      </c>
      <c r="D1" s="13"/>
      <c r="E1" s="3"/>
      <c r="F1" s="4"/>
      <c r="G1" s="4"/>
      <c r="H1" s="4"/>
      <c r="I1" s="4"/>
      <c r="J1" s="5"/>
    </row>
    <row r="2" spans="1:10" s="12" customFormat="1" ht="54" customHeight="1" x14ac:dyDescent="0.25">
      <c r="A2" s="17" t="s">
        <v>173</v>
      </c>
      <c r="B2" s="8" t="s">
        <v>139</v>
      </c>
      <c r="C2" s="9" t="s">
        <v>133</v>
      </c>
      <c r="D2" s="14" t="s">
        <v>376</v>
      </c>
      <c r="E2" s="10" t="s">
        <v>0</v>
      </c>
      <c r="F2" s="9" t="s">
        <v>135</v>
      </c>
      <c r="G2" s="9" t="s">
        <v>138</v>
      </c>
      <c r="H2" s="9" t="s">
        <v>1</v>
      </c>
      <c r="I2" s="9" t="s">
        <v>2</v>
      </c>
      <c r="J2" s="11" t="s">
        <v>183</v>
      </c>
    </row>
    <row r="3" spans="1:10" x14ac:dyDescent="0.25">
      <c r="A3" t="s">
        <v>174</v>
      </c>
      <c r="B3" s="6">
        <v>1</v>
      </c>
      <c r="C3" s="1" t="str">
        <f t="shared" ref="C3:C47" si="0">CONCATENATE("$",DEC2HEX(B3,2))</f>
        <v>$01</v>
      </c>
      <c r="D3" s="7" t="s">
        <v>6</v>
      </c>
      <c r="E3" s="4" t="s">
        <v>225</v>
      </c>
      <c r="F3" s="4">
        <v>0</v>
      </c>
      <c r="G3" s="4" t="s">
        <v>3</v>
      </c>
      <c r="H3" s="4">
        <v>127</v>
      </c>
      <c r="I3" s="4" t="str">
        <f>CONCATENATE(E3,", Channel 1")</f>
        <v>Leslie Slow/Fast, Channel 1</v>
      </c>
      <c r="J3" s="5" t="str">
        <f t="shared" ref="J3:J66" si="1">CONCATENATE("""",A3,"""",",",B3,",""",E3,""",",F3,",""",G3,""",",H3,",""",I3,"""")</f>
        <v>"CC",1,"Leslie Slow/Fast",0,"Track",127,"Leslie Slow/Fast, Channel 1"</v>
      </c>
    </row>
    <row r="4" spans="1:10" x14ac:dyDescent="0.25">
      <c r="A4" t="s">
        <v>174</v>
      </c>
      <c r="B4" s="6">
        <v>6</v>
      </c>
      <c r="C4" s="1" t="str">
        <f t="shared" si="0"/>
        <v>$06</v>
      </c>
      <c r="D4" s="7" t="s">
        <v>11</v>
      </c>
      <c r="E4" s="4" t="s">
        <v>226</v>
      </c>
      <c r="F4" s="4">
        <v>0</v>
      </c>
      <c r="G4" s="4" t="s">
        <v>136</v>
      </c>
      <c r="H4" s="4">
        <v>127</v>
      </c>
      <c r="I4" s="4" t="str">
        <f t="shared" ref="I4:I67" si="2">CONCATENATE(E4,", Channel 1")</f>
        <v>NRPN Data Entry, Channel 1</v>
      </c>
      <c r="J4" s="5" t="str">
        <f t="shared" si="1"/>
        <v>"CC",6,"NRPN Data Entry",0,"Ignore",127,"NRPN Data Entry, Channel 1"</v>
      </c>
    </row>
    <row r="5" spans="1:10" x14ac:dyDescent="0.25">
      <c r="A5" t="s">
        <v>174</v>
      </c>
      <c r="B5" s="6">
        <v>7</v>
      </c>
      <c r="C5" s="1" t="str">
        <f t="shared" si="0"/>
        <v>$07</v>
      </c>
      <c r="D5" s="7" t="s">
        <v>12</v>
      </c>
      <c r="E5" s="4" t="s">
        <v>227</v>
      </c>
      <c r="F5" s="4">
        <v>127</v>
      </c>
      <c r="G5" s="4" t="s">
        <v>3</v>
      </c>
      <c r="H5" s="4">
        <v>127</v>
      </c>
      <c r="I5" s="4" t="str">
        <f t="shared" si="2"/>
        <v>Upper Manual Volume, Channel 1</v>
      </c>
      <c r="J5" s="5" t="str">
        <f t="shared" si="1"/>
        <v>"CC",7,"Upper Manual Volume",127,"Track",127,"Upper Manual Volume, Channel 1"</v>
      </c>
    </row>
    <row r="6" spans="1:10" x14ac:dyDescent="0.25">
      <c r="A6" t="s">
        <v>174</v>
      </c>
      <c r="B6" s="6">
        <v>11</v>
      </c>
      <c r="C6" s="1" t="str">
        <f t="shared" si="0"/>
        <v>$0B</v>
      </c>
      <c r="D6" s="7" t="s">
        <v>16</v>
      </c>
      <c r="E6" s="4" t="s">
        <v>228</v>
      </c>
      <c r="F6" s="4">
        <v>64</v>
      </c>
      <c r="G6" s="4" t="s">
        <v>3</v>
      </c>
      <c r="H6" s="4">
        <v>127</v>
      </c>
      <c r="I6" s="4" t="str">
        <f t="shared" si="2"/>
        <v>Expression/Swell Pedal, Channel 1</v>
      </c>
      <c r="J6" s="5" t="str">
        <f t="shared" si="1"/>
        <v>"CC",11,"Expression/Swell Pedal",64,"Track",127,"Expression/Swell Pedal, Channel 1"</v>
      </c>
    </row>
    <row r="7" spans="1:10" x14ac:dyDescent="0.25">
      <c r="A7" t="s">
        <v>174</v>
      </c>
      <c r="B7" s="6">
        <v>12</v>
      </c>
      <c r="C7" s="1" t="str">
        <f t="shared" si="0"/>
        <v>$0C</v>
      </c>
      <c r="D7" s="7" t="s">
        <v>17</v>
      </c>
      <c r="E7" s="4" t="s">
        <v>184</v>
      </c>
      <c r="F7" s="4">
        <v>0</v>
      </c>
      <c r="G7" s="4" t="s">
        <v>3</v>
      </c>
      <c r="H7" s="4">
        <v>127</v>
      </c>
      <c r="I7" s="4" t="str">
        <f t="shared" si="2"/>
        <v>Upper Drawbar 1, Channel 1</v>
      </c>
      <c r="J7" s="5" t="str">
        <f t="shared" si="1"/>
        <v>"CC",12,"Upper Drawbar 1",0,"Track",127,"Upper Drawbar 1, Channel 1"</v>
      </c>
    </row>
    <row r="8" spans="1:10" x14ac:dyDescent="0.25">
      <c r="A8" t="s">
        <v>174</v>
      </c>
      <c r="B8" s="6">
        <v>13</v>
      </c>
      <c r="C8" s="1" t="str">
        <f t="shared" si="0"/>
        <v>$0D</v>
      </c>
      <c r="D8" s="15" t="s">
        <v>18</v>
      </c>
      <c r="E8" s="4" t="s">
        <v>185</v>
      </c>
      <c r="F8" s="4">
        <v>0</v>
      </c>
      <c r="G8" s="4" t="s">
        <v>3</v>
      </c>
      <c r="H8" s="4">
        <v>127</v>
      </c>
      <c r="I8" s="4" t="str">
        <f t="shared" si="2"/>
        <v>Upper Drawbar 2, Channel 1</v>
      </c>
      <c r="J8" s="5" t="str">
        <f t="shared" si="1"/>
        <v>"CC",13,"Upper Drawbar 2",0,"Track",127,"Upper Drawbar 2, Channel 1"</v>
      </c>
    </row>
    <row r="9" spans="1:10" x14ac:dyDescent="0.25">
      <c r="A9" t="s">
        <v>174</v>
      </c>
      <c r="B9" s="6">
        <v>14</v>
      </c>
      <c r="C9" s="1" t="str">
        <f t="shared" si="0"/>
        <v>$0E</v>
      </c>
      <c r="D9" s="15" t="s">
        <v>19</v>
      </c>
      <c r="E9" s="4" t="s">
        <v>186</v>
      </c>
      <c r="F9" s="4">
        <v>0</v>
      </c>
      <c r="G9" s="4" t="s">
        <v>3</v>
      </c>
      <c r="H9" s="4">
        <v>127</v>
      </c>
      <c r="I9" s="4" t="str">
        <f t="shared" si="2"/>
        <v>Upper Drawbar 3, Channel 1</v>
      </c>
      <c r="J9" s="5" t="str">
        <f t="shared" si="1"/>
        <v>"CC",14,"Upper Drawbar 3",0,"Track",127,"Upper Drawbar 3, Channel 1"</v>
      </c>
    </row>
    <row r="10" spans="1:10" x14ac:dyDescent="0.25">
      <c r="A10" t="s">
        <v>174</v>
      </c>
      <c r="B10" s="6">
        <v>15</v>
      </c>
      <c r="C10" s="1" t="str">
        <f t="shared" si="0"/>
        <v>$0F</v>
      </c>
      <c r="D10" s="15" t="s">
        <v>20</v>
      </c>
      <c r="E10" s="4" t="s">
        <v>187</v>
      </c>
      <c r="F10" s="4">
        <v>0</v>
      </c>
      <c r="G10" s="4" t="s">
        <v>3</v>
      </c>
      <c r="H10" s="4">
        <v>127</v>
      </c>
      <c r="I10" s="4" t="str">
        <f t="shared" si="2"/>
        <v>Upper Drawbar 4, Channel 1</v>
      </c>
      <c r="J10" s="5" t="str">
        <f t="shared" si="1"/>
        <v>"CC",15,"Upper Drawbar 4",0,"Track",127,"Upper Drawbar 4, Channel 1"</v>
      </c>
    </row>
    <row r="11" spans="1:10" x14ac:dyDescent="0.25">
      <c r="A11" t="s">
        <v>174</v>
      </c>
      <c r="B11" s="6">
        <v>16</v>
      </c>
      <c r="C11" s="1" t="str">
        <f t="shared" si="0"/>
        <v>$10</v>
      </c>
      <c r="D11" s="15" t="s">
        <v>21</v>
      </c>
      <c r="E11" s="4" t="s">
        <v>188</v>
      </c>
      <c r="F11" s="4">
        <v>0</v>
      </c>
      <c r="G11" s="4" t="s">
        <v>3</v>
      </c>
      <c r="H11" s="4">
        <v>127</v>
      </c>
      <c r="I11" s="4" t="str">
        <f t="shared" si="2"/>
        <v>Upper Drawbar 5, Channel 1</v>
      </c>
      <c r="J11" s="5" t="str">
        <f t="shared" si="1"/>
        <v>"CC",16,"Upper Drawbar 5",0,"Track",127,"Upper Drawbar 5, Channel 1"</v>
      </c>
    </row>
    <row r="12" spans="1:10" x14ac:dyDescent="0.25">
      <c r="A12" t="s">
        <v>174</v>
      </c>
      <c r="B12" s="6">
        <v>17</v>
      </c>
      <c r="C12" s="1" t="str">
        <f t="shared" si="0"/>
        <v>$11</v>
      </c>
      <c r="D12" s="7" t="s">
        <v>22</v>
      </c>
      <c r="E12" s="4" t="s">
        <v>189</v>
      </c>
      <c r="F12" s="4">
        <v>0</v>
      </c>
      <c r="G12" s="4" t="s">
        <v>3</v>
      </c>
      <c r="H12" s="4">
        <v>127</v>
      </c>
      <c r="I12" s="4" t="str">
        <f t="shared" si="2"/>
        <v>Upper Drawbar 6, Channel 1</v>
      </c>
      <c r="J12" s="5" t="str">
        <f t="shared" si="1"/>
        <v>"CC",17,"Upper Drawbar 6",0,"Track",127,"Upper Drawbar 6, Channel 1"</v>
      </c>
    </row>
    <row r="13" spans="1:10" x14ac:dyDescent="0.25">
      <c r="A13" t="s">
        <v>174</v>
      </c>
      <c r="B13" s="6">
        <v>18</v>
      </c>
      <c r="C13" s="1" t="str">
        <f t="shared" si="0"/>
        <v>$12</v>
      </c>
      <c r="D13" s="7" t="s">
        <v>23</v>
      </c>
      <c r="E13" s="4" t="s">
        <v>190</v>
      </c>
      <c r="F13" s="4">
        <v>0</v>
      </c>
      <c r="G13" s="4" t="s">
        <v>3</v>
      </c>
      <c r="H13" s="4">
        <v>127</v>
      </c>
      <c r="I13" s="4" t="str">
        <f t="shared" si="2"/>
        <v>Upper Drawbar 7, Channel 1</v>
      </c>
      <c r="J13" s="5" t="str">
        <f t="shared" si="1"/>
        <v>"CC",18,"Upper Drawbar 7",0,"Track",127,"Upper Drawbar 7, Channel 1"</v>
      </c>
    </row>
    <row r="14" spans="1:10" x14ac:dyDescent="0.25">
      <c r="A14" t="s">
        <v>174</v>
      </c>
      <c r="B14" s="6">
        <v>19</v>
      </c>
      <c r="C14" s="1" t="str">
        <f t="shared" si="0"/>
        <v>$13</v>
      </c>
      <c r="D14" s="7" t="s">
        <v>24</v>
      </c>
      <c r="E14" s="4" t="s">
        <v>191</v>
      </c>
      <c r="F14" s="4">
        <v>0</v>
      </c>
      <c r="G14" s="4" t="s">
        <v>3</v>
      </c>
      <c r="H14" s="4">
        <v>127</v>
      </c>
      <c r="I14" s="4" t="str">
        <f t="shared" si="2"/>
        <v>Upper Drawbar 8, Channel 1</v>
      </c>
      <c r="J14" s="5" t="str">
        <f t="shared" si="1"/>
        <v>"CC",19,"Upper Drawbar 8",0,"Track",127,"Upper Drawbar 8, Channel 1"</v>
      </c>
    </row>
    <row r="15" spans="1:10" x14ac:dyDescent="0.25">
      <c r="A15" t="s">
        <v>174</v>
      </c>
      <c r="B15" s="6">
        <v>20</v>
      </c>
      <c r="C15" s="1" t="str">
        <f t="shared" si="0"/>
        <v>$14</v>
      </c>
      <c r="D15" s="7" t="s">
        <v>25</v>
      </c>
      <c r="E15" s="4" t="s">
        <v>229</v>
      </c>
      <c r="F15" s="4">
        <v>0</v>
      </c>
      <c r="G15" s="4" t="s">
        <v>3</v>
      </c>
      <c r="H15" s="4">
        <v>127</v>
      </c>
      <c r="I15" s="4" t="str">
        <f t="shared" si="2"/>
        <v>Upper Drawbar 9, Channel 1</v>
      </c>
      <c r="J15" s="5" t="str">
        <f t="shared" si="1"/>
        <v>"CC",20,"Upper Drawbar 9",0,"Track",127,"Upper Drawbar 9, Channel 1"</v>
      </c>
    </row>
    <row r="16" spans="1:10" x14ac:dyDescent="0.25">
      <c r="A16" t="s">
        <v>174</v>
      </c>
      <c r="B16" s="6">
        <v>21</v>
      </c>
      <c r="C16" s="1" t="str">
        <f t="shared" si="0"/>
        <v>$15</v>
      </c>
      <c r="D16" s="7" t="s">
        <v>26</v>
      </c>
      <c r="E16" s="4" t="s">
        <v>230</v>
      </c>
      <c r="F16" s="4">
        <v>0</v>
      </c>
      <c r="G16" s="4" t="s">
        <v>3</v>
      </c>
      <c r="H16" s="4">
        <v>127</v>
      </c>
      <c r="I16" s="4" t="str">
        <f t="shared" si="2"/>
        <v>Upper Drawbar 10, Channel 1</v>
      </c>
      <c r="J16" s="5" t="str">
        <f t="shared" si="1"/>
        <v>"CC",21,"Upper Drawbar 10",0,"Track",127,"Upper Drawbar 10, Channel 1"</v>
      </c>
    </row>
    <row r="17" spans="1:10" x14ac:dyDescent="0.25">
      <c r="A17" t="s">
        <v>174</v>
      </c>
      <c r="B17" s="6">
        <v>22</v>
      </c>
      <c r="C17" s="1" t="str">
        <f t="shared" si="0"/>
        <v>$16</v>
      </c>
      <c r="D17" s="7" t="s">
        <v>27</v>
      </c>
      <c r="E17" s="4" t="s">
        <v>231</v>
      </c>
      <c r="F17" s="4">
        <v>0</v>
      </c>
      <c r="G17" s="4" t="s">
        <v>3</v>
      </c>
      <c r="H17" s="4">
        <v>127</v>
      </c>
      <c r="I17" s="4" t="str">
        <f t="shared" si="2"/>
        <v>Upper Drawbar 11, Channel 1</v>
      </c>
      <c r="J17" s="5" t="str">
        <f t="shared" si="1"/>
        <v>"CC",22,"Upper Drawbar 11",0,"Track",127,"Upper Drawbar 11, Channel 1"</v>
      </c>
    </row>
    <row r="18" spans="1:10" x14ac:dyDescent="0.25">
      <c r="A18" t="s">
        <v>174</v>
      </c>
      <c r="B18" s="6">
        <v>23</v>
      </c>
      <c r="C18" s="1" t="str">
        <f t="shared" si="0"/>
        <v>$17</v>
      </c>
      <c r="D18" s="7" t="s">
        <v>28</v>
      </c>
      <c r="E18" s="4" t="s">
        <v>232</v>
      </c>
      <c r="F18" s="4">
        <v>0</v>
      </c>
      <c r="G18" s="4" t="s">
        <v>3</v>
      </c>
      <c r="H18" s="4">
        <v>127</v>
      </c>
      <c r="I18" s="4" t="str">
        <f t="shared" si="2"/>
        <v>Upper Drawbar 12, Channel 1</v>
      </c>
      <c r="J18" s="5" t="str">
        <f t="shared" si="1"/>
        <v>"CC",23,"Upper Drawbar 12",0,"Track",127,"Upper Drawbar 12, Channel 1"</v>
      </c>
    </row>
    <row r="19" spans="1:10" x14ac:dyDescent="0.25">
      <c r="A19" t="s">
        <v>174</v>
      </c>
      <c r="B19" s="6">
        <v>29</v>
      </c>
      <c r="C19" s="1" t="str">
        <f t="shared" si="0"/>
        <v>$1D</v>
      </c>
      <c r="D19" s="7" t="s">
        <v>34</v>
      </c>
      <c r="E19" s="4" t="s">
        <v>233</v>
      </c>
      <c r="F19" s="4">
        <v>0</v>
      </c>
      <c r="G19" s="4" t="s">
        <v>3</v>
      </c>
      <c r="H19" s="4">
        <v>127</v>
      </c>
      <c r="I19" s="4" t="str">
        <f t="shared" si="2"/>
        <v>Master Volume, Channel 1</v>
      </c>
      <c r="J19" s="5" t="str">
        <f t="shared" si="1"/>
        <v>"CC",29,"Master Volume",0,"Track",127,"Master Volume, Channel 1"</v>
      </c>
    </row>
    <row r="20" spans="1:10" x14ac:dyDescent="0.25">
      <c r="A20" t="s">
        <v>174</v>
      </c>
      <c r="B20" s="6">
        <v>30</v>
      </c>
      <c r="C20" s="1" t="str">
        <f t="shared" si="0"/>
        <v>$1E</v>
      </c>
      <c r="D20" s="7" t="s">
        <v>35</v>
      </c>
      <c r="E20" s="4" t="s">
        <v>234</v>
      </c>
      <c r="F20" s="4">
        <v>64</v>
      </c>
      <c r="G20" s="4" t="s">
        <v>3</v>
      </c>
      <c r="H20" s="4">
        <v>127</v>
      </c>
      <c r="I20" s="4" t="str">
        <f t="shared" si="2"/>
        <v>Master Swell Output Volume, Channel 1</v>
      </c>
      <c r="J20" s="5" t="str">
        <f t="shared" si="1"/>
        <v>"CC",30,"Master Swell Output Volume",64,"Track",127,"Master Swell Output Volume, Channel 1"</v>
      </c>
    </row>
    <row r="21" spans="1:10" x14ac:dyDescent="0.25">
      <c r="A21" t="s">
        <v>174</v>
      </c>
      <c r="B21" s="6">
        <v>31</v>
      </c>
      <c r="C21" s="1" t="str">
        <f t="shared" si="0"/>
        <v>$1F</v>
      </c>
      <c r="D21" s="7" t="s">
        <v>36</v>
      </c>
      <c r="E21" s="4" t="s">
        <v>235</v>
      </c>
      <c r="F21" s="4">
        <v>0</v>
      </c>
      <c r="G21" s="4" t="s">
        <v>3</v>
      </c>
      <c r="H21" s="4">
        <v>127</v>
      </c>
      <c r="I21" s="4" t="str">
        <f t="shared" si="2"/>
        <v>Reverb Mono Output Volume, Channel 1</v>
      </c>
      <c r="J21" s="5" t="str">
        <f t="shared" si="1"/>
        <v>"CC",31,"Reverb Mono Output Volume",0,"Track",127,"Reverb Mono Output Volume, Channel 1"</v>
      </c>
    </row>
    <row r="22" spans="1:10" x14ac:dyDescent="0.25">
      <c r="A22" t="s">
        <v>174</v>
      </c>
      <c r="B22" s="6">
        <v>32</v>
      </c>
      <c r="C22" s="1" t="str">
        <f t="shared" si="0"/>
        <v>$20</v>
      </c>
      <c r="D22" s="15" t="s">
        <v>37</v>
      </c>
      <c r="E22" s="4" t="s">
        <v>236</v>
      </c>
      <c r="F22" s="4">
        <v>0</v>
      </c>
      <c r="G22" s="4" t="s">
        <v>3</v>
      </c>
      <c r="H22" s="4">
        <v>127</v>
      </c>
      <c r="I22" s="4" t="str">
        <f t="shared" si="2"/>
        <v>Efx Mono Output Volume, Channel 1</v>
      </c>
      <c r="J22" s="5" t="str">
        <f t="shared" si="1"/>
        <v>"CC",32,"Efx Mono Output Volume",0,"Track",127,"Efx Mono Output Volume, Channel 1"</v>
      </c>
    </row>
    <row r="23" spans="1:10" x14ac:dyDescent="0.25">
      <c r="A23" t="s">
        <v>174</v>
      </c>
      <c r="B23" s="6">
        <v>33</v>
      </c>
      <c r="C23" s="1" t="str">
        <f t="shared" si="0"/>
        <v>$21</v>
      </c>
      <c r="D23" s="15" t="s">
        <v>38</v>
      </c>
      <c r="E23" s="4" t="s">
        <v>237</v>
      </c>
      <c r="F23" s="4">
        <v>0</v>
      </c>
      <c r="G23" s="4" t="s">
        <v>3</v>
      </c>
      <c r="H23" s="4">
        <v>3</v>
      </c>
      <c r="I23" s="4" t="str">
        <f t="shared" si="2"/>
        <v>Swell Type, Channel 1</v>
      </c>
      <c r="J23" s="5" t="str">
        <f t="shared" si="1"/>
        <v>"CC",33,"Swell Type",0,"Track",3,"Swell Type, Channel 1"</v>
      </c>
    </row>
    <row r="24" spans="1:10" x14ac:dyDescent="0.25">
      <c r="A24" t="s">
        <v>174</v>
      </c>
      <c r="B24" s="6">
        <v>34</v>
      </c>
      <c r="C24" s="1" t="str">
        <f t="shared" si="0"/>
        <v>$22</v>
      </c>
      <c r="D24" s="15" t="s">
        <v>39</v>
      </c>
      <c r="E24" s="4" t="s">
        <v>238</v>
      </c>
      <c r="F24" s="4">
        <v>0</v>
      </c>
      <c r="G24" s="4" t="s">
        <v>3</v>
      </c>
      <c r="H24" s="4">
        <v>127</v>
      </c>
      <c r="I24" s="4" t="str">
        <f t="shared" si="2"/>
        <v>Tuning Set, Channel 1</v>
      </c>
      <c r="J24" s="5" t="str">
        <f t="shared" si="1"/>
        <v>"CC",34,"Tuning Set",0,"Track",127,"Tuning Set, Channel 1"</v>
      </c>
    </row>
    <row r="25" spans="1:10" x14ac:dyDescent="0.25">
      <c r="A25" t="s">
        <v>174</v>
      </c>
      <c r="B25" s="6">
        <v>35</v>
      </c>
      <c r="C25" s="1" t="str">
        <f t="shared" si="0"/>
        <v>$23</v>
      </c>
      <c r="D25" s="15" t="s">
        <v>40</v>
      </c>
      <c r="E25" s="4" t="s">
        <v>239</v>
      </c>
      <c r="F25" s="4">
        <v>0</v>
      </c>
      <c r="G25" s="4" t="s">
        <v>3</v>
      </c>
      <c r="H25" s="4">
        <v>127</v>
      </c>
      <c r="I25" s="4" t="str">
        <f t="shared" si="2"/>
        <v>TG Size, Channel 1</v>
      </c>
      <c r="J25" s="5" t="str">
        <f t="shared" si="1"/>
        <v>"CC",35,"TG Size",0,"Track",127,"TG Size, Channel 1"</v>
      </c>
    </row>
    <row r="26" spans="1:10" x14ac:dyDescent="0.25">
      <c r="A26" t="s">
        <v>174</v>
      </c>
      <c r="B26" s="6">
        <v>36</v>
      </c>
      <c r="C26" s="1" t="str">
        <f t="shared" si="0"/>
        <v>$24</v>
      </c>
      <c r="D26" s="15" t="s">
        <v>41</v>
      </c>
      <c r="E26" s="4" t="s">
        <v>240</v>
      </c>
      <c r="F26" s="4">
        <v>0</v>
      </c>
      <c r="G26" s="4" t="s">
        <v>3</v>
      </c>
      <c r="H26" s="4">
        <v>127</v>
      </c>
      <c r="I26" s="4" t="str">
        <f t="shared" si="2"/>
        <v>TG High Foldback, Channel 1</v>
      </c>
      <c r="J26" s="5" t="str">
        <f t="shared" si="1"/>
        <v>"CC",36,"TG High Foldback",0,"Track",127,"TG High Foldback, Channel 1"</v>
      </c>
    </row>
    <row r="27" spans="1:10" x14ac:dyDescent="0.25">
      <c r="A27" t="s">
        <v>174</v>
      </c>
      <c r="B27" s="6">
        <v>37</v>
      </c>
      <c r="C27" s="1" t="str">
        <f t="shared" si="0"/>
        <v>$25</v>
      </c>
      <c r="D27" s="7" t="s">
        <v>42</v>
      </c>
      <c r="E27" s="4" t="s">
        <v>241</v>
      </c>
      <c r="F27" s="4">
        <v>0</v>
      </c>
      <c r="G27" s="4" t="s">
        <v>3</v>
      </c>
      <c r="H27" s="4">
        <v>7</v>
      </c>
      <c r="I27" s="4" t="str">
        <f t="shared" si="2"/>
        <v>TG WaveSet, Channel 1</v>
      </c>
      <c r="J27" s="5" t="str">
        <f t="shared" si="1"/>
        <v>"CC",37,"TG WaveSet",0,"Track",7,"TG WaveSet, Channel 1"</v>
      </c>
    </row>
    <row r="28" spans="1:10" x14ac:dyDescent="0.25">
      <c r="A28" t="s">
        <v>174</v>
      </c>
      <c r="B28" s="6">
        <v>38</v>
      </c>
      <c r="C28" s="1" t="str">
        <f t="shared" si="0"/>
        <v>$26</v>
      </c>
      <c r="D28" s="7" t="s">
        <v>43</v>
      </c>
      <c r="E28" s="4" t="s">
        <v>242</v>
      </c>
      <c r="F28" s="4">
        <v>0</v>
      </c>
      <c r="G28" s="4" t="s">
        <v>3</v>
      </c>
      <c r="H28" s="4">
        <v>15</v>
      </c>
      <c r="I28" s="4" t="str">
        <f t="shared" si="2"/>
        <v>TG Flutter, Channel 1</v>
      </c>
      <c r="J28" s="5" t="str">
        <f t="shared" si="1"/>
        <v>"CC",38,"TG Flutter",0,"Track",15,"TG Flutter, Channel 1"</v>
      </c>
    </row>
    <row r="29" spans="1:10" x14ac:dyDescent="0.25">
      <c r="A29" t="s">
        <v>174</v>
      </c>
      <c r="B29" s="6">
        <v>39</v>
      </c>
      <c r="C29" s="1" t="str">
        <f t="shared" si="0"/>
        <v>$27</v>
      </c>
      <c r="D29" s="7" t="s">
        <v>44</v>
      </c>
      <c r="E29" s="4" t="s">
        <v>243</v>
      </c>
      <c r="F29" s="4">
        <v>0</v>
      </c>
      <c r="G29" s="4" t="s">
        <v>3</v>
      </c>
      <c r="H29" s="4">
        <v>15</v>
      </c>
      <c r="I29" s="4" t="str">
        <f t="shared" si="2"/>
        <v>TG Leakage, Channel 1</v>
      </c>
      <c r="J29" s="5" t="str">
        <f t="shared" si="1"/>
        <v>"CC",39,"TG Leakage",0,"Track",15,"TG Leakage, Channel 1"</v>
      </c>
    </row>
    <row r="30" spans="1:10" x14ac:dyDescent="0.25">
      <c r="A30" t="s">
        <v>174</v>
      </c>
      <c r="B30" s="6">
        <v>40</v>
      </c>
      <c r="C30" s="1" t="str">
        <f t="shared" si="0"/>
        <v>$28</v>
      </c>
      <c r="D30" s="7" t="s">
        <v>45</v>
      </c>
      <c r="E30" s="4" t="s">
        <v>244</v>
      </c>
      <c r="F30" s="4">
        <v>0</v>
      </c>
      <c r="G30" s="4" t="s">
        <v>3</v>
      </c>
      <c r="H30" s="4">
        <v>7</v>
      </c>
      <c r="I30" s="4" t="str">
        <f t="shared" si="2"/>
        <v>TG Age/CapSet (Tapering), Channel 1</v>
      </c>
      <c r="J30" s="5" t="str">
        <f t="shared" si="1"/>
        <v>"CC",40,"TG Age/CapSet (Tapering)",0,"Track",7,"TG Age/CapSet (Tapering), Channel 1"</v>
      </c>
    </row>
    <row r="31" spans="1:10" x14ac:dyDescent="0.25">
      <c r="A31" t="s">
        <v>174</v>
      </c>
      <c r="B31" s="6">
        <v>41</v>
      </c>
      <c r="C31" s="1" t="str">
        <f t="shared" si="0"/>
        <v>$29</v>
      </c>
      <c r="D31" s="7" t="s">
        <v>46</v>
      </c>
      <c r="E31" s="4" t="s">
        <v>245</v>
      </c>
      <c r="F31" s="4">
        <v>0</v>
      </c>
      <c r="G31" s="4" t="s">
        <v>3</v>
      </c>
      <c r="H31" s="4">
        <v>127</v>
      </c>
      <c r="I31" s="4" t="str">
        <f t="shared" si="2"/>
        <v>TG Overall Tuning, Channel 1</v>
      </c>
      <c r="J31" s="5" t="str">
        <f t="shared" si="1"/>
        <v>"CC",41,"TG Overall Tuning",0,"Track",127,"TG Overall Tuning, Channel 1"</v>
      </c>
    </row>
    <row r="32" spans="1:10" x14ac:dyDescent="0.25">
      <c r="A32" t="s">
        <v>174</v>
      </c>
      <c r="B32" s="6">
        <v>42</v>
      </c>
      <c r="C32" s="1" t="str">
        <f t="shared" si="0"/>
        <v>$2A</v>
      </c>
      <c r="D32" s="7" t="s">
        <v>47</v>
      </c>
      <c r="E32" s="4" t="s">
        <v>246</v>
      </c>
      <c r="F32" s="4">
        <v>0</v>
      </c>
      <c r="G32" s="4" t="s">
        <v>3</v>
      </c>
      <c r="H32" s="4">
        <v>127</v>
      </c>
      <c r="I32" s="4" t="str">
        <f t="shared" si="2"/>
        <v>Contact Flex, Channel 1</v>
      </c>
      <c r="J32" s="5" t="str">
        <f t="shared" si="1"/>
        <v>"CC",42,"Contact Flex",0,"Track",127,"Contact Flex, Channel 1"</v>
      </c>
    </row>
    <row r="33" spans="1:10" x14ac:dyDescent="0.25">
      <c r="A33" t="s">
        <v>174</v>
      </c>
      <c r="B33" s="6">
        <v>43</v>
      </c>
      <c r="C33" s="1" t="str">
        <f t="shared" si="0"/>
        <v>$2B</v>
      </c>
      <c r="D33" s="7" t="s">
        <v>48</v>
      </c>
      <c r="E33" s="4" t="s">
        <v>247</v>
      </c>
      <c r="F33" s="4">
        <v>0</v>
      </c>
      <c r="G33" s="4" t="s">
        <v>3</v>
      </c>
      <c r="H33" s="4">
        <v>127</v>
      </c>
      <c r="I33" s="4" t="str">
        <f t="shared" si="2"/>
        <v>Contact Damping, Channel 1</v>
      </c>
      <c r="J33" s="5" t="str">
        <f t="shared" si="1"/>
        <v>"CC",43,"Contact Damping",0,"Track",127,"Contact Damping, Channel 1"</v>
      </c>
    </row>
    <row r="34" spans="1:10" x14ac:dyDescent="0.25">
      <c r="A34" t="s">
        <v>174</v>
      </c>
      <c r="B34" s="6">
        <v>44</v>
      </c>
      <c r="C34" s="1" t="str">
        <f t="shared" si="0"/>
        <v>$2C</v>
      </c>
      <c r="D34" s="7" t="s">
        <v>49</v>
      </c>
      <c r="E34" s="4" t="s">
        <v>248</v>
      </c>
      <c r="F34" s="4">
        <v>0</v>
      </c>
      <c r="G34" s="4" t="s">
        <v>3</v>
      </c>
      <c r="H34" s="4">
        <v>127</v>
      </c>
      <c r="I34" s="4" t="str">
        <f t="shared" si="2"/>
        <v>Mixture Set, Channel 1</v>
      </c>
      <c r="J34" s="5" t="str">
        <f t="shared" si="1"/>
        <v>"CC",44,"Mixture Set",0,"Track",127,"Mixture Set, Channel 1"</v>
      </c>
    </row>
    <row r="35" spans="1:10" x14ac:dyDescent="0.25">
      <c r="A35" t="s">
        <v>174</v>
      </c>
      <c r="B35" s="6">
        <v>45</v>
      </c>
      <c r="C35" s="1" t="str">
        <f t="shared" si="0"/>
        <v>$2D</v>
      </c>
      <c r="D35" s="7" t="s">
        <v>50</v>
      </c>
      <c r="E35" s="4" t="s">
        <v>249</v>
      </c>
      <c r="F35" s="4">
        <v>0</v>
      </c>
      <c r="G35" s="4" t="s">
        <v>3</v>
      </c>
      <c r="H35" s="4">
        <v>127</v>
      </c>
      <c r="I35" s="4" t="str">
        <f t="shared" si="2"/>
        <v>Busbar Set, Channel 1</v>
      </c>
      <c r="J35" s="5" t="str">
        <f t="shared" si="1"/>
        <v>"CC",45,"Busbar Set",0,"Track",127,"Busbar Set, Channel 1"</v>
      </c>
    </row>
    <row r="36" spans="1:10" x14ac:dyDescent="0.25">
      <c r="A36" t="s">
        <v>174</v>
      </c>
      <c r="B36" s="6">
        <v>47</v>
      </c>
      <c r="C36" s="1" t="str">
        <f t="shared" si="0"/>
        <v>$2F</v>
      </c>
      <c r="D36" s="7" t="s">
        <v>52</v>
      </c>
      <c r="E36" s="4" t="s">
        <v>250</v>
      </c>
      <c r="F36" s="4">
        <v>0</v>
      </c>
      <c r="G36" s="4" t="s">
        <v>4</v>
      </c>
      <c r="H36" s="4">
        <v>127</v>
      </c>
      <c r="I36" s="4" t="str">
        <f t="shared" si="2"/>
        <v>Leslie RUN, Channel 1</v>
      </c>
      <c r="J36" s="5" t="str">
        <f t="shared" si="1"/>
        <v>"CC",47,"Leslie RUN",0,"Button",127,"Leslie RUN, Channel 1"</v>
      </c>
    </row>
    <row r="37" spans="1:10" x14ac:dyDescent="0.25">
      <c r="A37" t="s">
        <v>174</v>
      </c>
      <c r="B37" s="6">
        <v>48</v>
      </c>
      <c r="C37" s="1" t="str">
        <f t="shared" si="0"/>
        <v>$30</v>
      </c>
      <c r="D37" s="7" t="s">
        <v>53</v>
      </c>
      <c r="E37" s="4" t="s">
        <v>251</v>
      </c>
      <c r="F37" s="4">
        <v>0</v>
      </c>
      <c r="G37" s="4" t="s">
        <v>4</v>
      </c>
      <c r="H37" s="4">
        <v>127</v>
      </c>
      <c r="I37" s="4" t="str">
        <f t="shared" si="2"/>
        <v>Inserts, Tube Amp, Channel 1</v>
      </c>
      <c r="J37" s="5" t="str">
        <f t="shared" si="1"/>
        <v>"CC",48,"Inserts, Tube Amp",0,"Button",127,"Inserts, Tube Amp, Channel 1"</v>
      </c>
    </row>
    <row r="38" spans="1:10" x14ac:dyDescent="0.25">
      <c r="A38" t="s">
        <v>174</v>
      </c>
      <c r="B38" s="6">
        <v>49</v>
      </c>
      <c r="C38" s="1" t="str">
        <f t="shared" si="0"/>
        <v>$31</v>
      </c>
      <c r="D38" s="7" t="s">
        <v>54</v>
      </c>
      <c r="E38" s="4" t="s">
        <v>252</v>
      </c>
      <c r="F38" s="4">
        <v>0</v>
      </c>
      <c r="G38" s="4" t="s">
        <v>4</v>
      </c>
      <c r="H38" s="4">
        <v>127</v>
      </c>
      <c r="I38" s="4" t="str">
        <f t="shared" si="2"/>
        <v>Inserts, Speaker Sim, Channel 1</v>
      </c>
      <c r="J38" s="5" t="str">
        <f t="shared" si="1"/>
        <v>"CC",49,"Inserts, Speaker Sim",0,"Button",127,"Inserts, Speaker Sim, Channel 1"</v>
      </c>
    </row>
    <row r="39" spans="1:10" x14ac:dyDescent="0.25">
      <c r="A39" t="s">
        <v>174</v>
      </c>
      <c r="B39" s="6">
        <v>50</v>
      </c>
      <c r="C39" s="1" t="str">
        <f t="shared" si="0"/>
        <v>$32</v>
      </c>
      <c r="D39" s="7" t="s">
        <v>55</v>
      </c>
      <c r="E39" s="4" t="s">
        <v>253</v>
      </c>
      <c r="F39" s="4">
        <v>0</v>
      </c>
      <c r="G39" s="4" t="s">
        <v>3</v>
      </c>
      <c r="H39" s="4">
        <v>5</v>
      </c>
      <c r="I39" s="4" t="str">
        <f t="shared" si="2"/>
        <v>Vibrato Drehknopf, Channel 1</v>
      </c>
      <c r="J39" s="5" t="str">
        <f t="shared" si="1"/>
        <v>"CC",50,"Vibrato Drehknopf",0,"Track",5,"Vibrato Drehknopf, Channel 1"</v>
      </c>
    </row>
    <row r="40" spans="1:10" x14ac:dyDescent="0.25">
      <c r="A40" t="s">
        <v>174</v>
      </c>
      <c r="B40" s="6">
        <v>51</v>
      </c>
      <c r="C40" s="1" t="str">
        <f t="shared" si="0"/>
        <v>$33</v>
      </c>
      <c r="D40" s="7" t="s">
        <v>56</v>
      </c>
      <c r="E40" s="4" t="s">
        <v>254</v>
      </c>
      <c r="F40" s="4">
        <v>0</v>
      </c>
      <c r="G40" s="4" t="s">
        <v>4</v>
      </c>
      <c r="H40" s="4">
        <v>127</v>
      </c>
      <c r="I40" s="4" t="str">
        <f t="shared" si="2"/>
        <v>Vibrato Upper ON, Channel 1</v>
      </c>
      <c r="J40" s="5" t="str">
        <f t="shared" si="1"/>
        <v>"CC",51,"Vibrato Upper ON",0,"Button",127,"Vibrato Upper ON, Channel 1"</v>
      </c>
    </row>
    <row r="41" spans="1:10" x14ac:dyDescent="0.25">
      <c r="A41" t="s">
        <v>174</v>
      </c>
      <c r="B41" s="6">
        <v>52</v>
      </c>
      <c r="C41" s="1" t="str">
        <f t="shared" si="0"/>
        <v>$34</v>
      </c>
      <c r="D41" s="7" t="s">
        <v>57</v>
      </c>
      <c r="E41" s="4" t="s">
        <v>255</v>
      </c>
      <c r="F41" s="4">
        <v>0</v>
      </c>
      <c r="G41" s="4" t="s">
        <v>3</v>
      </c>
      <c r="H41" s="4">
        <v>127</v>
      </c>
      <c r="I41" s="4" t="str">
        <f t="shared" si="2"/>
        <v>Swell TrimCap (AO28 Preamp Gain), Channel 1</v>
      </c>
      <c r="J41" s="5" t="str">
        <f t="shared" si="1"/>
        <v>"CC",52,"Swell TrimCap (AO28 Preamp Gain)",0,"Track",127,"Swell TrimCap (AO28 Preamp Gain), Channel 1"</v>
      </c>
    </row>
    <row r="42" spans="1:10" x14ac:dyDescent="0.25">
      <c r="A42" t="s">
        <v>174</v>
      </c>
      <c r="B42" s="6">
        <v>53</v>
      </c>
      <c r="C42" s="1" t="str">
        <f t="shared" si="0"/>
        <v>$35</v>
      </c>
      <c r="D42" s="7" t="s">
        <v>58</v>
      </c>
      <c r="E42" s="4" t="s">
        <v>256</v>
      </c>
      <c r="F42" s="4">
        <v>0</v>
      </c>
      <c r="G42" s="4" t="s">
        <v>3</v>
      </c>
      <c r="H42" s="4">
        <v>127</v>
      </c>
      <c r="I42" s="4" t="str">
        <f t="shared" si="2"/>
        <v>Tone-Regler im AO28, Channel 1</v>
      </c>
      <c r="J42" s="5" t="str">
        <f t="shared" si="1"/>
        <v>"CC",53,"Tone-Regler im AO28",0,"Track",127,"Tone-Regler im AO28, Channel 1"</v>
      </c>
    </row>
    <row r="43" spans="1:10" x14ac:dyDescent="0.25">
      <c r="A43" t="s">
        <v>174</v>
      </c>
      <c r="B43" s="6">
        <v>54</v>
      </c>
      <c r="C43" s="1" t="str">
        <f t="shared" si="0"/>
        <v>$36</v>
      </c>
      <c r="D43" s="7" t="s">
        <v>59</v>
      </c>
      <c r="E43" s="4" t="s">
        <v>257</v>
      </c>
      <c r="F43" s="4">
        <v>0</v>
      </c>
      <c r="G43" s="4" t="s">
        <v>3</v>
      </c>
      <c r="H43" s="4">
        <v>127</v>
      </c>
      <c r="I43" s="4" t="str">
        <f t="shared" si="2"/>
        <v>Minimal Swell, Channel 1</v>
      </c>
      <c r="J43" s="5" t="str">
        <f t="shared" si="1"/>
        <v>"CC",54,"Minimal Swell",0,"Track",127,"Minimal Swell, Channel 1"</v>
      </c>
    </row>
    <row r="44" spans="1:10" x14ac:dyDescent="0.25">
      <c r="A44" t="s">
        <v>174</v>
      </c>
      <c r="B44" s="6">
        <v>55</v>
      </c>
      <c r="C44" s="1" t="str">
        <f t="shared" si="0"/>
        <v>$37</v>
      </c>
      <c r="D44" s="15" t="s">
        <v>60</v>
      </c>
      <c r="E44" s="4" t="s">
        <v>258</v>
      </c>
      <c r="F44" s="4">
        <v>0</v>
      </c>
      <c r="G44" s="4" t="s">
        <v>3</v>
      </c>
      <c r="H44" s="4">
        <v>127</v>
      </c>
      <c r="I44" s="4" t="str">
        <f t="shared" si="2"/>
        <v>Preamp Age, Channel 1</v>
      </c>
      <c r="J44" s="5" t="str">
        <f t="shared" si="1"/>
        <v>"CC",55,"Preamp Age",0,"Track",127,"Preamp Age, Channel 1"</v>
      </c>
    </row>
    <row r="45" spans="1:10" x14ac:dyDescent="0.25">
      <c r="A45" t="s">
        <v>174</v>
      </c>
      <c r="B45" s="6">
        <v>56</v>
      </c>
      <c r="C45" s="1" t="str">
        <f t="shared" si="0"/>
        <v>$38</v>
      </c>
      <c r="D45" s="15" t="s">
        <v>61</v>
      </c>
      <c r="E45" s="4" t="s">
        <v>259</v>
      </c>
      <c r="F45" s="4">
        <v>0</v>
      </c>
      <c r="G45" s="4" t="s">
        <v>3</v>
      </c>
      <c r="H45" s="4">
        <v>127</v>
      </c>
      <c r="I45" s="4" t="str">
        <f t="shared" si="2"/>
        <v>Tube Amp 122 Volume, Channel 1</v>
      </c>
      <c r="J45" s="5" t="str">
        <f t="shared" si="1"/>
        <v>"CC",56,"Tube Amp 122 Volume",0,"Track",127,"Tube Amp 122 Volume, Channel 1"</v>
      </c>
    </row>
    <row r="46" spans="1:10" x14ac:dyDescent="0.25">
      <c r="A46" t="s">
        <v>174</v>
      </c>
      <c r="B46" s="6">
        <v>57</v>
      </c>
      <c r="C46" s="1" t="str">
        <f t="shared" si="0"/>
        <v>$39</v>
      </c>
      <c r="D46" s="15" t="s">
        <v>62</v>
      </c>
      <c r="E46" s="4" t="s">
        <v>260</v>
      </c>
      <c r="F46" s="4">
        <v>0</v>
      </c>
      <c r="G46" s="4" t="s">
        <v>4</v>
      </c>
      <c r="H46" s="4">
        <v>127</v>
      </c>
      <c r="I46" s="4" t="str">
        <f t="shared" si="2"/>
        <v>Reverb 1 ON, Channel 1</v>
      </c>
      <c r="J46" s="5" t="str">
        <f t="shared" si="1"/>
        <v>"CC",57,"Reverb 1 ON",0,"Button",127,"Reverb 1 ON, Channel 1"</v>
      </c>
    </row>
    <row r="47" spans="1:10" x14ac:dyDescent="0.25">
      <c r="A47" t="s">
        <v>174</v>
      </c>
      <c r="B47" s="6">
        <v>58</v>
      </c>
      <c r="C47" s="1" t="str">
        <f t="shared" si="0"/>
        <v>$3A</v>
      </c>
      <c r="D47" s="15" t="s">
        <v>63</v>
      </c>
      <c r="E47" s="4" t="s">
        <v>261</v>
      </c>
      <c r="F47" s="4">
        <v>0</v>
      </c>
      <c r="G47" s="4" t="s">
        <v>4</v>
      </c>
      <c r="H47" s="4">
        <v>127</v>
      </c>
      <c r="I47" s="4" t="str">
        <f t="shared" si="2"/>
        <v>Reverb 2 ON, Channel 1</v>
      </c>
      <c r="J47" s="5" t="str">
        <f t="shared" si="1"/>
        <v>"CC",58,"Reverb 2 ON",0,"Button",127,"Reverb 2 ON, Channel 1"</v>
      </c>
    </row>
    <row r="48" spans="1:10" x14ac:dyDescent="0.25">
      <c r="A48" t="s">
        <v>174</v>
      </c>
      <c r="B48" s="6">
        <v>64</v>
      </c>
      <c r="C48" s="1" t="str">
        <f t="shared" ref="C48:C111" si="3">CONCATENATE("$",DEC2HEX(B48,2))</f>
        <v>$40</v>
      </c>
      <c r="D48" s="7" t="s">
        <v>69</v>
      </c>
      <c r="E48" s="4" t="s">
        <v>262</v>
      </c>
      <c r="F48" s="4">
        <v>0</v>
      </c>
      <c r="G48" s="4" t="s">
        <v>4</v>
      </c>
      <c r="H48" s="4">
        <v>127</v>
      </c>
      <c r="I48" s="4" t="str">
        <f t="shared" si="2"/>
        <v>Sustain-Pedal, Channel 1</v>
      </c>
      <c r="J48" s="5" t="str">
        <f t="shared" si="1"/>
        <v>"CC",64,"Sustain-Pedal",0,"Button",127,"Sustain-Pedal, Channel 1"</v>
      </c>
    </row>
    <row r="49" spans="1:10" x14ac:dyDescent="0.25">
      <c r="A49" t="s">
        <v>174</v>
      </c>
      <c r="B49" s="6">
        <v>66</v>
      </c>
      <c r="C49" s="1" t="str">
        <f t="shared" si="3"/>
        <v>$42</v>
      </c>
      <c r="D49" s="7" t="s">
        <v>71</v>
      </c>
      <c r="E49" s="4" t="s">
        <v>263</v>
      </c>
      <c r="F49" s="4">
        <v>0</v>
      </c>
      <c r="G49" s="4" t="s">
        <v>4</v>
      </c>
      <c r="H49" s="4">
        <v>127</v>
      </c>
      <c r="I49" s="4" t="str">
        <f t="shared" si="2"/>
        <v>Sostenuto-Pedal, Channel 1</v>
      </c>
      <c r="J49" s="5" t="str">
        <f t="shared" si="1"/>
        <v>"CC",66,"Sostenuto-Pedal",0,"Button",127,"Sostenuto-Pedal, Channel 1"</v>
      </c>
    </row>
    <row r="50" spans="1:10" x14ac:dyDescent="0.25">
      <c r="A50" t="s">
        <v>174</v>
      </c>
      <c r="B50" s="6">
        <v>70</v>
      </c>
      <c r="C50" s="1" t="str">
        <f t="shared" si="3"/>
        <v>$46</v>
      </c>
      <c r="D50" s="7" t="s">
        <v>75</v>
      </c>
      <c r="E50" s="4" t="s">
        <v>264</v>
      </c>
      <c r="F50" s="4">
        <v>0</v>
      </c>
      <c r="G50" s="4" t="s">
        <v>4</v>
      </c>
      <c r="H50" s="4">
        <v>127</v>
      </c>
      <c r="I50" s="4" t="str">
        <f t="shared" si="2"/>
        <v>PERC ON, Channel 1</v>
      </c>
      <c r="J50" s="5" t="str">
        <f t="shared" si="1"/>
        <v>"CC",70,"PERC ON",0,"Button",127,"PERC ON, Channel 1"</v>
      </c>
    </row>
    <row r="51" spans="1:10" x14ac:dyDescent="0.25">
      <c r="A51" t="s">
        <v>174</v>
      </c>
      <c r="B51" s="6">
        <v>71</v>
      </c>
      <c r="C51" s="1" t="str">
        <f t="shared" si="3"/>
        <v>$47</v>
      </c>
      <c r="D51" s="7" t="s">
        <v>76</v>
      </c>
      <c r="E51" s="4" t="s">
        <v>265</v>
      </c>
      <c r="F51" s="4">
        <v>0</v>
      </c>
      <c r="G51" s="4" t="s">
        <v>4</v>
      </c>
      <c r="H51" s="4">
        <v>127</v>
      </c>
      <c r="I51" s="4" t="str">
        <f t="shared" si="2"/>
        <v>PERC SOFT ON, Channel 1</v>
      </c>
      <c r="J51" s="5" t="str">
        <f t="shared" si="1"/>
        <v>"CC",71,"PERC SOFT ON",0,"Button",127,"PERC SOFT ON, Channel 1"</v>
      </c>
    </row>
    <row r="52" spans="1:10" x14ac:dyDescent="0.25">
      <c r="A52" t="s">
        <v>174</v>
      </c>
      <c r="B52" s="6">
        <v>72</v>
      </c>
      <c r="C52" s="1" t="str">
        <f t="shared" si="3"/>
        <v>$48</v>
      </c>
      <c r="D52" s="7" t="s">
        <v>77</v>
      </c>
      <c r="E52" s="4" t="s">
        <v>266</v>
      </c>
      <c r="F52" s="4">
        <v>0</v>
      </c>
      <c r="G52" s="4" t="s">
        <v>4</v>
      </c>
      <c r="H52" s="4">
        <v>127</v>
      </c>
      <c r="I52" s="4" t="str">
        <f t="shared" si="2"/>
        <v>PERC FAST ON, Channel 1</v>
      </c>
      <c r="J52" s="5" t="str">
        <f t="shared" si="1"/>
        <v>"CC",72,"PERC FAST ON",0,"Button",127,"PERC FAST ON, Channel 1"</v>
      </c>
    </row>
    <row r="53" spans="1:10" x14ac:dyDescent="0.25">
      <c r="A53" t="s">
        <v>174</v>
      </c>
      <c r="B53" s="6">
        <v>73</v>
      </c>
      <c r="C53" s="1" t="str">
        <f t="shared" si="3"/>
        <v>$49</v>
      </c>
      <c r="D53" s="7" t="s">
        <v>78</v>
      </c>
      <c r="E53" s="4" t="s">
        <v>267</v>
      </c>
      <c r="F53" s="4">
        <v>0</v>
      </c>
      <c r="G53" s="4" t="s">
        <v>4</v>
      </c>
      <c r="H53" s="4">
        <v>127</v>
      </c>
      <c r="I53" s="4" t="str">
        <f t="shared" si="2"/>
        <v>PERC 3rd ON, Channel 1</v>
      </c>
      <c r="J53" s="5" t="str">
        <f t="shared" si="1"/>
        <v>"CC",73,"PERC 3rd ON",0,"Button",127,"PERC 3rd ON, Channel 1"</v>
      </c>
    </row>
    <row r="54" spans="1:10" x14ac:dyDescent="0.25">
      <c r="A54" t="s">
        <v>174</v>
      </c>
      <c r="B54" s="6">
        <v>74</v>
      </c>
      <c r="C54" s="1" t="str">
        <f t="shared" si="3"/>
        <v>$4A</v>
      </c>
      <c r="D54" s="7" t="s">
        <v>79</v>
      </c>
      <c r="E54" s="4" t="s">
        <v>268</v>
      </c>
      <c r="F54" s="4">
        <v>0</v>
      </c>
      <c r="G54" s="4" t="s">
        <v>3</v>
      </c>
      <c r="H54" s="4">
        <v>127</v>
      </c>
      <c r="I54" s="4" t="str">
        <f t="shared" si="2"/>
        <v>Perc/2ndVoice Channel Volume, Channel 1</v>
      </c>
      <c r="J54" s="5" t="str">
        <f t="shared" si="1"/>
        <v>"CC",74,"Perc/2ndVoice Channel Volume",0,"Track",127,"Perc/2ndVoice Channel Volume, Channel 1"</v>
      </c>
    </row>
    <row r="55" spans="1:10" x14ac:dyDescent="0.25">
      <c r="A55" t="s">
        <v>174</v>
      </c>
      <c r="B55" s="6">
        <v>75</v>
      </c>
      <c r="C55" s="1" t="str">
        <f t="shared" si="3"/>
        <v>$4B</v>
      </c>
      <c r="D55" s="4" t="s">
        <v>80</v>
      </c>
      <c r="E55" s="4" t="s">
        <v>269</v>
      </c>
      <c r="F55" s="4">
        <v>0</v>
      </c>
      <c r="G55" s="4" t="s">
        <v>4</v>
      </c>
      <c r="H55" s="4">
        <v>127</v>
      </c>
      <c r="I55" s="4" t="str">
        <f t="shared" si="2"/>
        <v>Upper to Phasing Rotor, Channel 1</v>
      </c>
      <c r="J55" s="5" t="str">
        <f t="shared" si="1"/>
        <v>"CC",75,"Upper to Phasing Rotor",0,"Button",127,"Upper to Phasing Rotor, Channel 1"</v>
      </c>
    </row>
    <row r="56" spans="1:10" x14ac:dyDescent="0.25">
      <c r="A56" t="s">
        <v>174</v>
      </c>
      <c r="B56" s="6">
        <v>76</v>
      </c>
      <c r="C56" s="1" t="str">
        <f t="shared" si="3"/>
        <v>$4C</v>
      </c>
      <c r="D56" s="7" t="s">
        <v>81</v>
      </c>
      <c r="E56" s="4" t="s">
        <v>270</v>
      </c>
      <c r="F56" s="4">
        <v>0</v>
      </c>
      <c r="G56" s="4" t="s">
        <v>4</v>
      </c>
      <c r="H56" s="4">
        <v>127</v>
      </c>
      <c r="I56" s="4" t="str">
        <f t="shared" si="2"/>
        <v>Upper ADSR Enable, Channel 1</v>
      </c>
      <c r="J56" s="5" t="str">
        <f t="shared" si="1"/>
        <v>"CC",76,"Upper ADSR Enable",0,"Button",127,"Upper ADSR Enable, Channel 1"</v>
      </c>
    </row>
    <row r="57" spans="1:10" x14ac:dyDescent="0.25">
      <c r="A57" t="s">
        <v>174</v>
      </c>
      <c r="B57" s="6">
        <v>77</v>
      </c>
      <c r="C57" s="1" t="str">
        <f t="shared" si="3"/>
        <v>$4D</v>
      </c>
      <c r="D57" s="7" t="s">
        <v>82</v>
      </c>
      <c r="E57" s="4" t="s">
        <v>271</v>
      </c>
      <c r="F57" s="4">
        <v>0</v>
      </c>
      <c r="G57" s="4" t="s">
        <v>3</v>
      </c>
      <c r="H57" s="4">
        <v>127</v>
      </c>
      <c r="I57" s="4" t="str">
        <f t="shared" si="2"/>
        <v>Upper 2nd Voice, Channel 1</v>
      </c>
      <c r="J57" s="5" t="str">
        <f t="shared" si="1"/>
        <v>"CC",77,"Upper 2nd Voice",0,"Track",127,"Upper 2nd Voice, Channel 1"</v>
      </c>
    </row>
    <row r="58" spans="1:10" x14ac:dyDescent="0.25">
      <c r="A58" t="s">
        <v>174</v>
      </c>
      <c r="B58" s="6">
        <v>78</v>
      </c>
      <c r="C58" s="1" t="str">
        <f t="shared" si="3"/>
        <v>$4E</v>
      </c>
      <c r="D58" s="7" t="s">
        <v>83</v>
      </c>
      <c r="E58" s="4" t="s">
        <v>272</v>
      </c>
      <c r="F58" s="4">
        <v>0</v>
      </c>
      <c r="G58" s="4" t="s">
        <v>304</v>
      </c>
      <c r="H58" s="4">
        <v>15</v>
      </c>
      <c r="I58" s="4" t="str">
        <f t="shared" si="2"/>
        <v>Upper ADSR 1 Mask, Channel 1</v>
      </c>
      <c r="J58" s="5" t="str">
        <f t="shared" si="1"/>
        <v>"CC",78,"Upper ADSR 1 Mask",0,"Bits",15,"Upper ADSR 1 Mask, Channel 1"</v>
      </c>
    </row>
    <row r="59" spans="1:10" x14ac:dyDescent="0.25">
      <c r="A59" t="s">
        <v>174</v>
      </c>
      <c r="B59" s="6">
        <v>79</v>
      </c>
      <c r="C59" s="1" t="str">
        <f t="shared" si="3"/>
        <v>$4F</v>
      </c>
      <c r="D59" s="7" t="s">
        <v>84</v>
      </c>
      <c r="E59" s="4" t="s">
        <v>273</v>
      </c>
      <c r="F59" s="4">
        <v>0</v>
      </c>
      <c r="G59" s="4" t="s">
        <v>304</v>
      </c>
      <c r="H59" s="4">
        <v>15</v>
      </c>
      <c r="I59" s="4" t="str">
        <f t="shared" si="2"/>
        <v>Upper ADSR 2 Mask, Channel 1</v>
      </c>
      <c r="J59" s="5" t="str">
        <f t="shared" si="1"/>
        <v>"CC",79,"Upper ADSR 2 Mask",0,"Bits",15,"Upper ADSR 2 Mask, Channel 1"</v>
      </c>
    </row>
    <row r="60" spans="1:10" x14ac:dyDescent="0.25">
      <c r="A60" t="s">
        <v>174</v>
      </c>
      <c r="B60" s="6">
        <v>80</v>
      </c>
      <c r="C60" s="1" t="str">
        <f t="shared" si="3"/>
        <v>$50</v>
      </c>
      <c r="D60" s="7" t="s">
        <v>85</v>
      </c>
      <c r="E60" s="4" t="s">
        <v>274</v>
      </c>
      <c r="F60" s="4">
        <v>0</v>
      </c>
      <c r="G60" s="4" t="s">
        <v>304</v>
      </c>
      <c r="H60" s="4">
        <v>15</v>
      </c>
      <c r="I60" s="4" t="str">
        <f t="shared" si="2"/>
        <v>Upper ADSR 3 Mask, Channel 1</v>
      </c>
      <c r="J60" s="5" t="str">
        <f t="shared" si="1"/>
        <v>"CC",80,"Upper ADSR 3 Mask",0,"Bits",15,"Upper ADSR 3 Mask, Channel 1"</v>
      </c>
    </row>
    <row r="61" spans="1:10" x14ac:dyDescent="0.25">
      <c r="A61" t="s">
        <v>174</v>
      </c>
      <c r="B61" s="6">
        <v>81</v>
      </c>
      <c r="C61" s="1" t="str">
        <f t="shared" si="3"/>
        <v>$51</v>
      </c>
      <c r="D61" s="7" t="s">
        <v>86</v>
      </c>
      <c r="E61" s="4" t="s">
        <v>275</v>
      </c>
      <c r="F61" s="4">
        <v>0</v>
      </c>
      <c r="G61" s="4" t="s">
        <v>3</v>
      </c>
      <c r="H61" s="4">
        <v>127</v>
      </c>
      <c r="I61" s="4" t="str">
        <f t="shared" si="2"/>
        <v>Upper Attack Time, Channel 1</v>
      </c>
      <c r="J61" s="5" t="str">
        <f t="shared" si="1"/>
        <v>"CC",81,"Upper Attack Time",0,"Track",127,"Upper Attack Time, Channel 1"</v>
      </c>
    </row>
    <row r="62" spans="1:10" x14ac:dyDescent="0.25">
      <c r="A62" t="s">
        <v>174</v>
      </c>
      <c r="B62" s="6">
        <v>82</v>
      </c>
      <c r="C62" s="1" t="str">
        <f t="shared" si="3"/>
        <v>$52</v>
      </c>
      <c r="D62" s="7" t="s">
        <v>87</v>
      </c>
      <c r="E62" s="4" t="s">
        <v>276</v>
      </c>
      <c r="F62" s="4">
        <v>0</v>
      </c>
      <c r="G62" s="4" t="s">
        <v>3</v>
      </c>
      <c r="H62" s="4">
        <v>127</v>
      </c>
      <c r="I62" s="4" t="str">
        <f t="shared" si="2"/>
        <v>Upper Decay Time, Channel 1</v>
      </c>
      <c r="J62" s="5" t="str">
        <f t="shared" si="1"/>
        <v>"CC",82,"Upper Decay Time",0,"Track",127,"Upper Decay Time, Channel 1"</v>
      </c>
    </row>
    <row r="63" spans="1:10" x14ac:dyDescent="0.25">
      <c r="A63" t="s">
        <v>174</v>
      </c>
      <c r="B63" s="6">
        <v>83</v>
      </c>
      <c r="C63" s="1" t="str">
        <f t="shared" si="3"/>
        <v>$53</v>
      </c>
      <c r="D63" s="7" t="s">
        <v>88</v>
      </c>
      <c r="E63" s="4" t="s">
        <v>277</v>
      </c>
      <c r="F63" s="4">
        <v>0</v>
      </c>
      <c r="G63" s="4" t="s">
        <v>3</v>
      </c>
      <c r="H63" s="4">
        <v>127</v>
      </c>
      <c r="I63" s="4" t="str">
        <f t="shared" si="2"/>
        <v>Upper Sustain Level, Channel 1</v>
      </c>
      <c r="J63" s="5" t="str">
        <f t="shared" si="1"/>
        <v>"CC",83,"Upper Sustain Level",0,"Track",127,"Upper Sustain Level, Channel 1"</v>
      </c>
    </row>
    <row r="64" spans="1:10" x14ac:dyDescent="0.25">
      <c r="A64" t="s">
        <v>174</v>
      </c>
      <c r="B64" s="6">
        <v>84</v>
      </c>
      <c r="C64" s="1" t="str">
        <f t="shared" si="3"/>
        <v>$54</v>
      </c>
      <c r="D64" s="7" t="s">
        <v>89</v>
      </c>
      <c r="E64" s="4" t="s">
        <v>278</v>
      </c>
      <c r="F64" s="4">
        <v>0</v>
      </c>
      <c r="G64" s="4" t="s">
        <v>3</v>
      </c>
      <c r="H64" s="4">
        <v>127</v>
      </c>
      <c r="I64" s="4" t="str">
        <f t="shared" si="2"/>
        <v>Upper Release Time, Channel 1</v>
      </c>
      <c r="J64" s="5" t="str">
        <f t="shared" si="1"/>
        <v>"CC",84,"Upper Release Time",0,"Track",127,"Upper Release Time, Channel 1"</v>
      </c>
    </row>
    <row r="65" spans="1:10" x14ac:dyDescent="0.25">
      <c r="A65" t="s">
        <v>174</v>
      </c>
      <c r="B65" s="6">
        <v>85</v>
      </c>
      <c r="C65" s="1" t="str">
        <f t="shared" si="3"/>
        <v>$55</v>
      </c>
      <c r="D65" s="7" t="s">
        <v>90</v>
      </c>
      <c r="E65" s="4" t="s">
        <v>279</v>
      </c>
      <c r="F65" s="4">
        <v>0</v>
      </c>
      <c r="G65" s="4" t="s">
        <v>4</v>
      </c>
      <c r="H65" s="4">
        <v>127</v>
      </c>
      <c r="I65" s="4" t="str">
        <f t="shared" si="2"/>
        <v>Phasing ROTOR Switch, Channel 1</v>
      </c>
      <c r="J65" s="5" t="str">
        <f t="shared" si="1"/>
        <v>"CC",85,"Phasing ROTOR Switch",0,"Button",127,"Phasing ROTOR Switch, Channel 1"</v>
      </c>
    </row>
    <row r="66" spans="1:10" x14ac:dyDescent="0.25">
      <c r="A66" t="s">
        <v>174</v>
      </c>
      <c r="B66" s="6">
        <v>86</v>
      </c>
      <c r="C66" s="1" t="str">
        <f t="shared" si="3"/>
        <v>$56</v>
      </c>
      <c r="D66" s="7" t="s">
        <v>91</v>
      </c>
      <c r="E66" s="4" t="s">
        <v>280</v>
      </c>
      <c r="F66" s="4">
        <v>0</v>
      </c>
      <c r="G66" s="4" t="s">
        <v>4</v>
      </c>
      <c r="H66" s="4">
        <v>127</v>
      </c>
      <c r="I66" s="4" t="str">
        <f t="shared" si="2"/>
        <v>Phasing ENSEMBLE Switch, Channel 1</v>
      </c>
      <c r="J66" s="5" t="str">
        <f t="shared" si="1"/>
        <v>"CC",86,"Phasing ENSEMBLE Switch",0,"Button",127,"Phasing ENSEMBLE Switch, Channel 1"</v>
      </c>
    </row>
    <row r="67" spans="1:10" x14ac:dyDescent="0.25">
      <c r="A67" t="s">
        <v>174</v>
      </c>
      <c r="B67" s="6">
        <v>87</v>
      </c>
      <c r="C67" s="1" t="str">
        <f t="shared" si="3"/>
        <v>$57</v>
      </c>
      <c r="D67" s="7" t="s">
        <v>92</v>
      </c>
      <c r="E67" s="4" t="s">
        <v>281</v>
      </c>
      <c r="F67" s="4">
        <v>0</v>
      </c>
      <c r="G67" s="4" t="s">
        <v>4</v>
      </c>
      <c r="H67" s="4">
        <v>127</v>
      </c>
      <c r="I67" s="4" t="str">
        <f t="shared" si="2"/>
        <v>Phasing CELESTE Switch, Channel 1</v>
      </c>
      <c r="J67" s="5" t="str">
        <f t="shared" ref="J67:J91" si="4">CONCATENATE("""",A67,"""",",",B67,",""",E67,""",",F67,",""",G67,""",",H67,",""",I67,"""")</f>
        <v>"CC",87,"Phasing CELESTE Switch",0,"Button",127,"Phasing CELESTE Switch, Channel 1"</v>
      </c>
    </row>
    <row r="68" spans="1:10" x14ac:dyDescent="0.25">
      <c r="A68" t="s">
        <v>174</v>
      </c>
      <c r="B68" s="6">
        <v>88</v>
      </c>
      <c r="C68" s="1" t="str">
        <f t="shared" si="3"/>
        <v>$58</v>
      </c>
      <c r="D68" s="7" t="s">
        <v>93</v>
      </c>
      <c r="E68" s="4" t="s">
        <v>282</v>
      </c>
      <c r="F68" s="4">
        <v>0</v>
      </c>
      <c r="G68" s="4" t="s">
        <v>4</v>
      </c>
      <c r="H68" s="4">
        <v>127</v>
      </c>
      <c r="I68" s="4" t="str">
        <f t="shared" ref="I68:I89" si="5">CONCATENATE(E68,", Channel 1")</f>
        <v>Phasing FADING Switch, Channel 1</v>
      </c>
      <c r="J68" s="5" t="str">
        <f t="shared" si="4"/>
        <v>"CC",88,"Phasing FADING Switch",0,"Button",127,"Phasing FADING Switch, Channel 1"</v>
      </c>
    </row>
    <row r="69" spans="1:10" x14ac:dyDescent="0.25">
      <c r="A69" t="s">
        <v>174</v>
      </c>
      <c r="B69" s="6">
        <v>89</v>
      </c>
      <c r="C69" s="1" t="str">
        <f t="shared" si="3"/>
        <v>$59</v>
      </c>
      <c r="D69" s="7" t="s">
        <v>94</v>
      </c>
      <c r="E69" s="4" t="s">
        <v>283</v>
      </c>
      <c r="F69" s="4">
        <v>0</v>
      </c>
      <c r="G69" s="4" t="s">
        <v>4</v>
      </c>
      <c r="H69" s="4">
        <v>127</v>
      </c>
      <c r="I69" s="4" t="str">
        <f t="shared" si="5"/>
        <v>Phasing WEAK Switch, Channel 1</v>
      </c>
      <c r="J69" s="5" t="str">
        <f t="shared" si="4"/>
        <v>"CC",89,"Phasing WEAK Switch",0,"Button",127,"Phasing WEAK Switch, Channel 1"</v>
      </c>
    </row>
    <row r="70" spans="1:10" x14ac:dyDescent="0.25">
      <c r="A70" t="s">
        <v>174</v>
      </c>
      <c r="B70" s="6">
        <v>90</v>
      </c>
      <c r="C70" s="1" t="str">
        <f t="shared" si="3"/>
        <v>$5A</v>
      </c>
      <c r="D70" s="7" t="s">
        <v>95</v>
      </c>
      <c r="E70" s="4" t="s">
        <v>284</v>
      </c>
      <c r="F70" s="4">
        <v>127</v>
      </c>
      <c r="G70" s="4" t="s">
        <v>4</v>
      </c>
      <c r="H70" s="4">
        <v>127</v>
      </c>
      <c r="I70" s="4" t="str">
        <f t="shared" si="5"/>
        <v>Phasing DEEP Switch, Channel 1</v>
      </c>
      <c r="J70" s="5" t="str">
        <f t="shared" si="4"/>
        <v>"CC",90,"Phasing DEEP Switch",127,"Button",127,"Phasing DEEP Switch, Channel 1"</v>
      </c>
    </row>
    <row r="71" spans="1:10" x14ac:dyDescent="0.25">
      <c r="A71" t="s">
        <v>174</v>
      </c>
      <c r="B71" s="6">
        <v>91</v>
      </c>
      <c r="C71" s="1" t="str">
        <f t="shared" si="3"/>
        <v>$5B</v>
      </c>
      <c r="D71" s="7" t="s">
        <v>96</v>
      </c>
      <c r="E71" s="4" t="s">
        <v>285</v>
      </c>
      <c r="F71" s="4">
        <v>64</v>
      </c>
      <c r="G71" s="4" t="s">
        <v>4</v>
      </c>
      <c r="H71" s="4">
        <v>127</v>
      </c>
      <c r="I71" s="4" t="str">
        <f t="shared" si="5"/>
        <v>Phasing FAST Switch, Channel 1</v>
      </c>
      <c r="J71" s="5" t="str">
        <f t="shared" si="4"/>
        <v>"CC",91,"Phasing FAST Switch",64,"Button",127,"Phasing FAST Switch, Channel 1"</v>
      </c>
    </row>
    <row r="72" spans="1:10" x14ac:dyDescent="0.25">
      <c r="A72" t="s">
        <v>174</v>
      </c>
      <c r="B72" s="6">
        <v>92</v>
      </c>
      <c r="C72" s="1" t="str">
        <f t="shared" si="3"/>
        <v>$5C</v>
      </c>
      <c r="D72" s="7" t="s">
        <v>97</v>
      </c>
      <c r="E72" s="4" t="s">
        <v>286</v>
      </c>
      <c r="F72" s="4">
        <v>0</v>
      </c>
      <c r="G72" s="4" t="s">
        <v>4</v>
      </c>
      <c r="H72" s="4">
        <v>127</v>
      </c>
      <c r="I72" s="4" t="str">
        <f t="shared" si="5"/>
        <v>Phasing RAMP/DELAY Switch, Channel 1</v>
      </c>
      <c r="J72" s="5" t="str">
        <f t="shared" si="4"/>
        <v>"CC",92,"Phasing RAMP/DELAY Switch",0,"Button",127,"Phasing RAMP/DELAY Switch, Channel 1"</v>
      </c>
    </row>
    <row r="73" spans="1:10" x14ac:dyDescent="0.25">
      <c r="A73" t="s">
        <v>174</v>
      </c>
      <c r="B73" s="6">
        <v>93</v>
      </c>
      <c r="C73" s="1" t="str">
        <f t="shared" si="3"/>
        <v>$5D</v>
      </c>
      <c r="D73" s="7" t="s">
        <v>98</v>
      </c>
      <c r="E73" s="4" t="s">
        <v>287</v>
      </c>
      <c r="F73" s="4">
        <v>0</v>
      </c>
      <c r="G73" s="4" t="s">
        <v>4</v>
      </c>
      <c r="H73" s="4">
        <v>127</v>
      </c>
      <c r="I73" s="4" t="str">
        <f t="shared" si="5"/>
        <v>Phasing Switch Combination, Channel 1</v>
      </c>
      <c r="J73" s="5" t="str">
        <f t="shared" si="4"/>
        <v>"CC",93,"Phasing Switch Combination",0,"Button",127,"Phasing Switch Combination, Channel 1"</v>
      </c>
    </row>
    <row r="74" spans="1:10" x14ac:dyDescent="0.25">
      <c r="A74" t="s">
        <v>174</v>
      </c>
      <c r="B74" s="6">
        <v>94</v>
      </c>
      <c r="C74" s="1" t="str">
        <f t="shared" si="3"/>
        <v>$5E</v>
      </c>
      <c r="D74" s="7" t="s">
        <v>99</v>
      </c>
      <c r="E74" s="4" t="s">
        <v>288</v>
      </c>
      <c r="F74" s="4">
        <v>0</v>
      </c>
      <c r="G74" s="4" t="s">
        <v>3</v>
      </c>
      <c r="H74" s="4">
        <v>127</v>
      </c>
      <c r="I74" s="4" t="str">
        <f t="shared" si="5"/>
        <v>Upper ADSR Harmonics, Channel 1</v>
      </c>
      <c r="J74" s="5" t="str">
        <f t="shared" si="4"/>
        <v>"CC",94,"Upper ADSR Harmonics",0,"Track",127,"Upper ADSR Harmonics, Channel 1"</v>
      </c>
    </row>
    <row r="75" spans="1:10" x14ac:dyDescent="0.25">
      <c r="A75" t="s">
        <v>174</v>
      </c>
      <c r="B75" s="6">
        <v>98</v>
      </c>
      <c r="C75" s="1" t="str">
        <f t="shared" si="3"/>
        <v>$62</v>
      </c>
      <c r="D75" s="7" t="s">
        <v>103</v>
      </c>
      <c r="E75" s="4" t="s">
        <v>289</v>
      </c>
      <c r="F75" s="4">
        <v>0</v>
      </c>
      <c r="G75" s="4" t="s">
        <v>136</v>
      </c>
      <c r="H75" s="4">
        <v>127</v>
      </c>
      <c r="I75" s="4" t="str">
        <f t="shared" si="5"/>
        <v>Parameter-Nummer LSB (7 Bit!), Channel 1</v>
      </c>
      <c r="J75" s="5" t="str">
        <f t="shared" si="4"/>
        <v>"CC",98,"Parameter-Nummer LSB (7 Bit!)",0,"Ignore",127,"Parameter-Nummer LSB (7 Bit!), Channel 1"</v>
      </c>
    </row>
    <row r="76" spans="1:10" x14ac:dyDescent="0.25">
      <c r="A76" t="s">
        <v>174</v>
      </c>
      <c r="B76" s="6">
        <v>99</v>
      </c>
      <c r="C76" s="1" t="str">
        <f t="shared" si="3"/>
        <v>$63</v>
      </c>
      <c r="D76" s="7" t="s">
        <v>104</v>
      </c>
      <c r="E76" s="4" t="s">
        <v>290</v>
      </c>
      <c r="F76" s="4">
        <v>0</v>
      </c>
      <c r="G76" s="4" t="s">
        <v>136</v>
      </c>
      <c r="H76" s="4">
        <v>127</v>
      </c>
      <c r="I76" s="4" t="str">
        <f t="shared" si="5"/>
        <v>Parameter-Nummer MSB (7 Bit!), Channel 1</v>
      </c>
      <c r="J76" s="5" t="str">
        <f t="shared" si="4"/>
        <v>"CC",99,"Parameter-Nummer MSB (7 Bit!)",0,"Ignore",127,"Parameter-Nummer MSB (7 Bit!), Channel 1"</v>
      </c>
    </row>
    <row r="77" spans="1:10" x14ac:dyDescent="0.25">
      <c r="A77" t="s">
        <v>174</v>
      </c>
      <c r="B77" s="6">
        <v>100</v>
      </c>
      <c r="C77" s="1" t="str">
        <f t="shared" si="3"/>
        <v>$64</v>
      </c>
      <c r="D77" s="7" t="s">
        <v>105</v>
      </c>
      <c r="E77" s="7" t="s">
        <v>105</v>
      </c>
      <c r="F77" s="4">
        <v>0</v>
      </c>
      <c r="G77" s="4" t="s">
        <v>136</v>
      </c>
      <c r="H77" s="4">
        <v>127</v>
      </c>
      <c r="I77" s="4" t="str">
        <f t="shared" si="5"/>
        <v>RPN LSB, Channel 1</v>
      </c>
      <c r="J77" s="5" t="str">
        <f t="shared" si="4"/>
        <v>"CC",100,"RPN LSB",0,"Ignore",127,"RPN LSB, Channel 1"</v>
      </c>
    </row>
    <row r="78" spans="1:10" x14ac:dyDescent="0.25">
      <c r="A78" t="s">
        <v>174</v>
      </c>
      <c r="B78" s="6">
        <v>101</v>
      </c>
      <c r="C78" s="1" t="str">
        <f t="shared" si="3"/>
        <v>$65</v>
      </c>
      <c r="D78" s="7" t="s">
        <v>106</v>
      </c>
      <c r="E78" s="7" t="s">
        <v>106</v>
      </c>
      <c r="F78" s="4">
        <v>0</v>
      </c>
      <c r="G78" s="4" t="s">
        <v>136</v>
      </c>
      <c r="H78" s="4">
        <v>127</v>
      </c>
      <c r="I78" s="4" t="str">
        <f t="shared" si="5"/>
        <v>RPN MSB, Channel 1</v>
      </c>
      <c r="J78" s="5" t="str">
        <f t="shared" si="4"/>
        <v>"CC",101,"RPN MSB",0,"Ignore",127,"RPN MSB, Channel 1"</v>
      </c>
    </row>
    <row r="79" spans="1:10" x14ac:dyDescent="0.25">
      <c r="A79" t="s">
        <v>174</v>
      </c>
      <c r="B79" s="6">
        <v>102</v>
      </c>
      <c r="C79" s="1" t="str">
        <f t="shared" si="3"/>
        <v>$66</v>
      </c>
      <c r="D79" s="7" t="s">
        <v>107</v>
      </c>
      <c r="E79" s="4" t="s">
        <v>291</v>
      </c>
      <c r="F79" s="4">
        <v>0</v>
      </c>
      <c r="G79" s="4" t="s">
        <v>3</v>
      </c>
      <c r="H79" s="4">
        <v>127</v>
      </c>
      <c r="I79" s="4" t="str">
        <f t="shared" si="5"/>
        <v>Rotary HornSlow, Channel 1</v>
      </c>
      <c r="J79" s="5" t="str">
        <f t="shared" si="4"/>
        <v>"CC",102,"Rotary HornSlow",0,"Track",127,"Rotary HornSlow, Channel 1"</v>
      </c>
    </row>
    <row r="80" spans="1:10" x14ac:dyDescent="0.25">
      <c r="A80" t="s">
        <v>174</v>
      </c>
      <c r="B80" s="6">
        <v>103</v>
      </c>
      <c r="C80" s="1" t="str">
        <f t="shared" si="3"/>
        <v>$67</v>
      </c>
      <c r="D80" s="7" t="s">
        <v>108</v>
      </c>
      <c r="E80" s="4" t="s">
        <v>292</v>
      </c>
      <c r="F80" s="4">
        <v>0</v>
      </c>
      <c r="G80" s="4" t="s">
        <v>3</v>
      </c>
      <c r="H80" s="4">
        <v>127</v>
      </c>
      <c r="I80" s="4" t="str">
        <f t="shared" si="5"/>
        <v>Rotary RotorSlow, Channel 1</v>
      </c>
      <c r="J80" s="5" t="str">
        <f t="shared" si="4"/>
        <v>"CC",103,"Rotary RotorSlow",0,"Track",127,"Rotary RotorSlow, Channel 1"</v>
      </c>
    </row>
    <row r="81" spans="1:10" x14ac:dyDescent="0.25">
      <c r="A81" t="s">
        <v>174</v>
      </c>
      <c r="B81" s="6">
        <v>104</v>
      </c>
      <c r="C81" s="1" t="str">
        <f t="shared" si="3"/>
        <v>$68</v>
      </c>
      <c r="D81" s="7" t="s">
        <v>109</v>
      </c>
      <c r="E81" s="4" t="s">
        <v>293</v>
      </c>
      <c r="F81" s="4">
        <v>0</v>
      </c>
      <c r="G81" s="4" t="s">
        <v>3</v>
      </c>
      <c r="H81" s="4">
        <v>127</v>
      </c>
      <c r="I81" s="4" t="str">
        <f t="shared" si="5"/>
        <v>Rotary HornFast, Channel 1</v>
      </c>
      <c r="J81" s="5" t="str">
        <f t="shared" si="4"/>
        <v>"CC",104,"Rotary HornFast",0,"Track",127,"Rotary HornFast, Channel 1"</v>
      </c>
    </row>
    <row r="82" spans="1:10" x14ac:dyDescent="0.25">
      <c r="A82" t="s">
        <v>174</v>
      </c>
      <c r="B82" s="6">
        <v>105</v>
      </c>
      <c r="C82" s="1" t="str">
        <f t="shared" si="3"/>
        <v>$69</v>
      </c>
      <c r="D82" s="7" t="s">
        <v>110</v>
      </c>
      <c r="E82" s="4" t="s">
        <v>294</v>
      </c>
      <c r="F82" s="4">
        <v>0</v>
      </c>
      <c r="G82" s="4" t="s">
        <v>3</v>
      </c>
      <c r="H82" s="4">
        <v>127</v>
      </c>
      <c r="I82" s="4" t="str">
        <f t="shared" si="5"/>
        <v>Rotary RotorFast, Channel 1</v>
      </c>
      <c r="J82" s="5" t="str">
        <f t="shared" si="4"/>
        <v>"CC",105,"Rotary RotorFast",0,"Track",127,"Rotary RotorFast, Channel 1"</v>
      </c>
    </row>
    <row r="83" spans="1:10" x14ac:dyDescent="0.25">
      <c r="A83" t="s">
        <v>174</v>
      </c>
      <c r="B83" s="6">
        <v>106</v>
      </c>
      <c r="C83" s="1" t="str">
        <f t="shared" si="3"/>
        <v>$6A</v>
      </c>
      <c r="D83" s="7" t="s">
        <v>111</v>
      </c>
      <c r="E83" s="4" t="s">
        <v>295</v>
      </c>
      <c r="F83" s="4">
        <v>0</v>
      </c>
      <c r="G83" s="4" t="s">
        <v>3</v>
      </c>
      <c r="H83" s="4">
        <v>127</v>
      </c>
      <c r="I83" s="4" t="str">
        <f t="shared" si="5"/>
        <v>Rotary HornRampUp, Channel 1</v>
      </c>
      <c r="J83" s="5" t="str">
        <f t="shared" si="4"/>
        <v>"CC",106,"Rotary HornRampUp",0,"Track",127,"Rotary HornRampUp, Channel 1"</v>
      </c>
    </row>
    <row r="84" spans="1:10" x14ac:dyDescent="0.25">
      <c r="A84" t="s">
        <v>174</v>
      </c>
      <c r="B84" s="6">
        <v>107</v>
      </c>
      <c r="C84" s="1" t="str">
        <f t="shared" si="3"/>
        <v>$6B</v>
      </c>
      <c r="D84" s="7" t="s">
        <v>112</v>
      </c>
      <c r="E84" s="4" t="s">
        <v>296</v>
      </c>
      <c r="F84" s="4">
        <v>0</v>
      </c>
      <c r="G84" s="4" t="s">
        <v>3</v>
      </c>
      <c r="H84" s="4">
        <v>127</v>
      </c>
      <c r="I84" s="4" t="str">
        <f t="shared" si="5"/>
        <v>Rotary RotorRampUp, Channel 1</v>
      </c>
      <c r="J84" s="5" t="str">
        <f t="shared" si="4"/>
        <v>"CC",107,"Rotary RotorRampUp",0,"Track",127,"Rotary RotorRampUp, Channel 1"</v>
      </c>
    </row>
    <row r="85" spans="1:10" x14ac:dyDescent="0.25">
      <c r="A85" t="s">
        <v>174</v>
      </c>
      <c r="B85" s="6">
        <v>108</v>
      </c>
      <c r="C85" s="1" t="str">
        <f t="shared" si="3"/>
        <v>$6C</v>
      </c>
      <c r="D85" s="7" t="s">
        <v>113</v>
      </c>
      <c r="E85" s="4" t="s">
        <v>297</v>
      </c>
      <c r="F85" s="4">
        <v>0</v>
      </c>
      <c r="G85" s="4" t="s">
        <v>3</v>
      </c>
      <c r="H85" s="4">
        <v>127</v>
      </c>
      <c r="I85" s="4" t="str">
        <f t="shared" si="5"/>
        <v>Rotary HornRampDown, Channel 1</v>
      </c>
      <c r="J85" s="5" t="str">
        <f t="shared" si="4"/>
        <v>"CC",108,"Rotary HornRampDown",0,"Track",127,"Rotary HornRampDown, Channel 1"</v>
      </c>
    </row>
    <row r="86" spans="1:10" x14ac:dyDescent="0.25">
      <c r="A86" t="s">
        <v>174</v>
      </c>
      <c r="B86" s="6">
        <v>109</v>
      </c>
      <c r="C86" s="1" t="str">
        <f t="shared" si="3"/>
        <v>$6D</v>
      </c>
      <c r="D86" s="7" t="s">
        <v>114</v>
      </c>
      <c r="E86" s="4" t="s">
        <v>298</v>
      </c>
      <c r="F86" s="4">
        <v>0</v>
      </c>
      <c r="G86" s="4" t="s">
        <v>3</v>
      </c>
      <c r="H86" s="4">
        <v>127</v>
      </c>
      <c r="I86" s="4" t="str">
        <f t="shared" si="5"/>
        <v>Rotary RotorRampDown, Channel 1</v>
      </c>
      <c r="J86" s="5" t="str">
        <f t="shared" si="4"/>
        <v>"CC",109,"Rotary RotorRampDown",0,"Track",127,"Rotary RotorRampDown, Channel 1"</v>
      </c>
    </row>
    <row r="87" spans="1:10" x14ac:dyDescent="0.25">
      <c r="A87" t="s">
        <v>174</v>
      </c>
      <c r="B87" s="6">
        <v>110</v>
      </c>
      <c r="C87" s="1" t="str">
        <f t="shared" si="3"/>
        <v>$6E</v>
      </c>
      <c r="D87" s="15" t="s">
        <v>115</v>
      </c>
      <c r="E87" s="4" t="s">
        <v>299</v>
      </c>
      <c r="F87" s="4">
        <v>0</v>
      </c>
      <c r="G87" s="4" t="s">
        <v>3</v>
      </c>
      <c r="H87" s="4">
        <v>127</v>
      </c>
      <c r="I87" s="4" t="str">
        <f t="shared" si="5"/>
        <v>Rotary Throb, Channel 1</v>
      </c>
      <c r="J87" s="5" t="str">
        <f t="shared" si="4"/>
        <v>"CC",110,"Rotary Throb",0,"Track",127,"Rotary Throb, Channel 1"</v>
      </c>
    </row>
    <row r="88" spans="1:10" x14ac:dyDescent="0.25">
      <c r="A88" t="s">
        <v>174</v>
      </c>
      <c r="B88" s="6">
        <v>111</v>
      </c>
      <c r="C88" s="1" t="str">
        <f t="shared" si="3"/>
        <v>$6F</v>
      </c>
      <c r="D88" s="4" t="s">
        <v>116</v>
      </c>
      <c r="E88" s="4" t="s">
        <v>300</v>
      </c>
      <c r="F88" s="4">
        <v>0</v>
      </c>
      <c r="G88" s="4" t="s">
        <v>3</v>
      </c>
      <c r="H88" s="4">
        <v>127</v>
      </c>
      <c r="I88" s="4" t="str">
        <f t="shared" si="5"/>
        <v>Rotary Spread, Channel 1</v>
      </c>
      <c r="J88" s="5" t="str">
        <f t="shared" si="4"/>
        <v>"CC",111,"Rotary Spread",0,"Track",127,"Rotary Spread, Channel 1"</v>
      </c>
    </row>
    <row r="89" spans="1:10" x14ac:dyDescent="0.25">
      <c r="A89" t="s">
        <v>174</v>
      </c>
      <c r="B89" s="6">
        <v>112</v>
      </c>
      <c r="C89" s="1" t="str">
        <f t="shared" si="3"/>
        <v>$70</v>
      </c>
      <c r="D89" s="7" t="s">
        <v>117</v>
      </c>
      <c r="E89" s="4" t="s">
        <v>301</v>
      </c>
      <c r="F89" s="4">
        <v>0</v>
      </c>
      <c r="G89" s="4" t="s">
        <v>3</v>
      </c>
      <c r="H89" s="4">
        <v>127</v>
      </c>
      <c r="I89" s="4" t="str">
        <f t="shared" si="5"/>
        <v>Rotary Balance, Channel 1</v>
      </c>
      <c r="J89" s="5" t="str">
        <f t="shared" si="4"/>
        <v>"CC",112,"Rotary Balance",0,"Track",127,"Rotary Balance, Channel 1"</v>
      </c>
    </row>
    <row r="90" spans="1:10" x14ac:dyDescent="0.25">
      <c r="A90" t="s">
        <v>174</v>
      </c>
      <c r="B90" s="6">
        <v>120</v>
      </c>
      <c r="C90" s="1" t="str">
        <f t="shared" si="3"/>
        <v>$78</v>
      </c>
      <c r="D90" s="16" t="s">
        <v>125</v>
      </c>
      <c r="E90" s="4" t="s">
        <v>302</v>
      </c>
      <c r="F90" s="4">
        <v>0</v>
      </c>
      <c r="G90" s="4" t="s">
        <v>136</v>
      </c>
      <c r="H90" s="4">
        <v>127</v>
      </c>
      <c r="I90" s="4" t="str">
        <f>CONCATENATE(E90,", ",G90)</f>
        <v>NICHT BENUTZEN! Als SysEx an AVR, Ignore</v>
      </c>
      <c r="J90" s="5" t="str">
        <f t="shared" si="4"/>
        <v>"CC",120,"NICHT BENUTZEN! Als SysEx an AVR",0,"Ignore",127,"NICHT BENUTZEN! Als SysEx an AVR, Ignore"</v>
      </c>
    </row>
    <row r="91" spans="1:10" x14ac:dyDescent="0.25">
      <c r="A91" t="s">
        <v>174</v>
      </c>
      <c r="B91" s="6">
        <v>123</v>
      </c>
      <c r="C91" s="1" t="str">
        <f t="shared" si="3"/>
        <v>$7B</v>
      </c>
      <c r="D91" s="16" t="s">
        <v>128</v>
      </c>
      <c r="E91" s="4" t="s">
        <v>303</v>
      </c>
      <c r="F91" s="4">
        <v>0</v>
      </c>
      <c r="G91" s="4" t="s">
        <v>136</v>
      </c>
      <c r="H91" s="4">
        <v>127</v>
      </c>
      <c r="I91" s="4" t="str">
        <f>CONCATENATE(E91,", ",G91)</f>
        <v>All Notes off, Ignore</v>
      </c>
      <c r="J91" s="5" t="str">
        <f t="shared" si="4"/>
        <v>"CC",123,"All Notes off",0,"Ignore",127,"All Notes off, Ignore"</v>
      </c>
    </row>
    <row r="92" spans="1:10" x14ac:dyDescent="0.25">
      <c r="A92" t="s">
        <v>378</v>
      </c>
      <c r="B92" s="6">
        <v>7</v>
      </c>
      <c r="C92" s="1" t="str">
        <f t="shared" si="3"/>
        <v>$07</v>
      </c>
      <c r="D92" s="7"/>
      <c r="E92" s="4" t="s">
        <v>305</v>
      </c>
      <c r="F92" s="4">
        <v>127</v>
      </c>
      <c r="G92" s="4" t="s">
        <v>3</v>
      </c>
      <c r="H92" s="4">
        <v>127</v>
      </c>
      <c r="I92" s="4" t="str">
        <f>CONCATENATE(E92,", Channel 2")</f>
        <v>Lower Manual Volume, Channel 2</v>
      </c>
      <c r="J92" s="5" t="str">
        <f>CONCATENATE("""",A92,"""",",",B92,",""",E92,""",",F92,",""",G92,""",",H92,",""",I92,"""")</f>
        <v>"CC+1",7,"Lower Manual Volume",127,"Track",127,"Lower Manual Volume, Channel 2"</v>
      </c>
    </row>
    <row r="93" spans="1:10" x14ac:dyDescent="0.25">
      <c r="A93" t="s">
        <v>378</v>
      </c>
      <c r="B93" s="6">
        <v>12</v>
      </c>
      <c r="C93" s="1" t="str">
        <f t="shared" si="3"/>
        <v>$0C</v>
      </c>
      <c r="D93" s="7"/>
      <c r="E93" s="4" t="s">
        <v>205</v>
      </c>
      <c r="F93" s="4">
        <v>0</v>
      </c>
      <c r="G93" s="4" t="s">
        <v>3</v>
      </c>
      <c r="H93" s="4">
        <v>127</v>
      </c>
      <c r="I93" s="4" t="str">
        <f t="shared" ref="I93:I130" si="6">CONCATENATE(E93,", Channel 2")</f>
        <v>Lower Drawbar 1, Channel 2</v>
      </c>
      <c r="J93" s="5" t="str">
        <f t="shared" ref="J93:J156" si="7">CONCATENATE("""",A93,"""",",",B93,",""",E93,""",",F93,",""",G93,""",",H93,",""",I93,"""")</f>
        <v>"CC+1",12,"Lower Drawbar 1",0,"Track",127,"Lower Drawbar 1, Channel 2"</v>
      </c>
    </row>
    <row r="94" spans="1:10" x14ac:dyDescent="0.25">
      <c r="A94" t="s">
        <v>378</v>
      </c>
      <c r="B94" s="6">
        <v>13</v>
      </c>
      <c r="C94" s="1" t="str">
        <f t="shared" si="3"/>
        <v>$0D</v>
      </c>
      <c r="D94" s="15"/>
      <c r="E94" s="4" t="s">
        <v>202</v>
      </c>
      <c r="F94" s="4">
        <v>0</v>
      </c>
      <c r="G94" s="4" t="s">
        <v>3</v>
      </c>
      <c r="H94" s="4">
        <v>127</v>
      </c>
      <c r="I94" s="4" t="str">
        <f t="shared" si="6"/>
        <v>Lower Drawbar 2, Channel 2</v>
      </c>
      <c r="J94" s="5" t="str">
        <f t="shared" si="7"/>
        <v>"CC+1",13,"Lower Drawbar 2",0,"Track",127,"Lower Drawbar 2, Channel 2"</v>
      </c>
    </row>
    <row r="95" spans="1:10" x14ac:dyDescent="0.25">
      <c r="A95" t="s">
        <v>378</v>
      </c>
      <c r="B95" s="6">
        <v>14</v>
      </c>
      <c r="C95" s="1" t="str">
        <f t="shared" si="3"/>
        <v>$0E</v>
      </c>
      <c r="D95" s="15"/>
      <c r="E95" s="4" t="s">
        <v>306</v>
      </c>
      <c r="F95" s="4">
        <v>0</v>
      </c>
      <c r="G95" s="4" t="s">
        <v>3</v>
      </c>
      <c r="H95" s="4">
        <v>127</v>
      </c>
      <c r="I95" s="4" t="str">
        <f t="shared" si="6"/>
        <v>Lower Drawbar 3, Channel 2</v>
      </c>
      <c r="J95" s="5" t="str">
        <f t="shared" si="7"/>
        <v>"CC+1",14,"Lower Drawbar 3",0,"Track",127,"Lower Drawbar 3, Channel 2"</v>
      </c>
    </row>
    <row r="96" spans="1:10" x14ac:dyDescent="0.25">
      <c r="A96" t="s">
        <v>378</v>
      </c>
      <c r="B96" s="6">
        <v>15</v>
      </c>
      <c r="C96" s="1" t="str">
        <f t="shared" si="3"/>
        <v>$0F</v>
      </c>
      <c r="D96" s="15"/>
      <c r="E96" s="4" t="s">
        <v>200</v>
      </c>
      <c r="F96" s="4">
        <v>0</v>
      </c>
      <c r="G96" s="4" t="s">
        <v>3</v>
      </c>
      <c r="H96" s="4">
        <v>127</v>
      </c>
      <c r="I96" s="4" t="str">
        <f t="shared" si="6"/>
        <v>Lower Drawbar 4, Channel 2</v>
      </c>
      <c r="J96" s="5" t="str">
        <f t="shared" si="7"/>
        <v>"CC+1",15,"Lower Drawbar 4",0,"Track",127,"Lower Drawbar 4, Channel 2"</v>
      </c>
    </row>
    <row r="97" spans="1:10" x14ac:dyDescent="0.25">
      <c r="A97" t="s">
        <v>378</v>
      </c>
      <c r="B97" s="6">
        <v>16</v>
      </c>
      <c r="C97" s="1" t="str">
        <f t="shared" si="3"/>
        <v>$10</v>
      </c>
      <c r="D97" s="15"/>
      <c r="E97" s="4" t="s">
        <v>307</v>
      </c>
      <c r="F97" s="4">
        <v>0</v>
      </c>
      <c r="G97" s="4" t="s">
        <v>3</v>
      </c>
      <c r="H97" s="4">
        <v>127</v>
      </c>
      <c r="I97" s="4" t="str">
        <f t="shared" si="6"/>
        <v>Lower Drawbar 5, Channel 2</v>
      </c>
      <c r="J97" s="5" t="str">
        <f t="shared" si="7"/>
        <v>"CC+1",16,"Lower Drawbar 5",0,"Track",127,"Lower Drawbar 5, Channel 2"</v>
      </c>
    </row>
    <row r="98" spans="1:10" x14ac:dyDescent="0.25">
      <c r="A98" t="s">
        <v>378</v>
      </c>
      <c r="B98" s="6">
        <v>17</v>
      </c>
      <c r="C98" s="1" t="str">
        <f t="shared" si="3"/>
        <v>$11</v>
      </c>
      <c r="D98" s="7"/>
      <c r="E98" s="4" t="s">
        <v>308</v>
      </c>
      <c r="F98" s="4">
        <v>0</v>
      </c>
      <c r="G98" s="4" t="s">
        <v>3</v>
      </c>
      <c r="H98" s="4">
        <v>127</v>
      </c>
      <c r="I98" s="4" t="str">
        <f t="shared" si="6"/>
        <v>Lower Drawbar 6, Channel 2</v>
      </c>
      <c r="J98" s="5" t="str">
        <f t="shared" si="7"/>
        <v>"CC+1",17,"Lower Drawbar 6",0,"Track",127,"Lower Drawbar 6, Channel 2"</v>
      </c>
    </row>
    <row r="99" spans="1:10" x14ac:dyDescent="0.25">
      <c r="A99" t="s">
        <v>378</v>
      </c>
      <c r="B99" s="6">
        <v>18</v>
      </c>
      <c r="C99" s="1" t="str">
        <f t="shared" si="3"/>
        <v>$12</v>
      </c>
      <c r="D99" s="7"/>
      <c r="E99" s="4" t="s">
        <v>309</v>
      </c>
      <c r="F99" s="4">
        <v>0</v>
      </c>
      <c r="G99" s="4" t="s">
        <v>3</v>
      </c>
      <c r="H99" s="4">
        <v>127</v>
      </c>
      <c r="I99" s="4" t="str">
        <f t="shared" si="6"/>
        <v>Lower Drawbar 7, Channel 2</v>
      </c>
      <c r="J99" s="5" t="str">
        <f t="shared" si="7"/>
        <v>"CC+1",18,"Lower Drawbar 7",0,"Track",127,"Lower Drawbar 7, Channel 2"</v>
      </c>
    </row>
    <row r="100" spans="1:10" x14ac:dyDescent="0.25">
      <c r="A100" t="s">
        <v>378</v>
      </c>
      <c r="B100" s="6">
        <v>19</v>
      </c>
      <c r="C100" s="1" t="str">
        <f t="shared" si="3"/>
        <v>$13</v>
      </c>
      <c r="D100" s="7"/>
      <c r="E100" s="4" t="s">
        <v>199</v>
      </c>
      <c r="F100" s="4">
        <v>0</v>
      </c>
      <c r="G100" s="4" t="s">
        <v>3</v>
      </c>
      <c r="H100" s="4">
        <v>127</v>
      </c>
      <c r="I100" s="4" t="str">
        <f t="shared" si="6"/>
        <v>Lower Drawbar 8, Channel 2</v>
      </c>
      <c r="J100" s="5" t="str">
        <f t="shared" si="7"/>
        <v>"CC+1",19,"Lower Drawbar 8",0,"Track",127,"Lower Drawbar 8, Channel 2"</v>
      </c>
    </row>
    <row r="101" spans="1:10" x14ac:dyDescent="0.25">
      <c r="A101" t="s">
        <v>378</v>
      </c>
      <c r="B101" s="6">
        <v>20</v>
      </c>
      <c r="C101" s="1" t="str">
        <f t="shared" si="3"/>
        <v>$14</v>
      </c>
      <c r="D101" s="7"/>
      <c r="E101" s="4" t="s">
        <v>310</v>
      </c>
      <c r="F101" s="4">
        <v>0</v>
      </c>
      <c r="G101" s="4" t="s">
        <v>3</v>
      </c>
      <c r="H101" s="4">
        <v>127</v>
      </c>
      <c r="I101" s="4" t="str">
        <f t="shared" si="6"/>
        <v>Lower Drawbar 9, Channel 2</v>
      </c>
      <c r="J101" s="5" t="str">
        <f t="shared" si="7"/>
        <v>"CC+1",20,"Lower Drawbar 9",0,"Track",127,"Lower Drawbar 9, Channel 2"</v>
      </c>
    </row>
    <row r="102" spans="1:10" x14ac:dyDescent="0.25">
      <c r="A102" t="s">
        <v>378</v>
      </c>
      <c r="B102" s="6">
        <v>21</v>
      </c>
      <c r="C102" s="1" t="str">
        <f t="shared" si="3"/>
        <v>$15</v>
      </c>
      <c r="D102" s="7"/>
      <c r="E102" s="4" t="s">
        <v>311</v>
      </c>
      <c r="F102" s="4">
        <v>0</v>
      </c>
      <c r="G102" s="4" t="s">
        <v>3</v>
      </c>
      <c r="H102" s="4">
        <v>127</v>
      </c>
      <c r="I102" s="4" t="str">
        <f t="shared" si="6"/>
        <v>Lower Drawbar 10, Channel 2</v>
      </c>
      <c r="J102" s="5" t="str">
        <f t="shared" si="7"/>
        <v>"CC+1",21,"Lower Drawbar 10",0,"Track",127,"Lower Drawbar 10, Channel 2"</v>
      </c>
    </row>
    <row r="103" spans="1:10" x14ac:dyDescent="0.25">
      <c r="A103" t="s">
        <v>378</v>
      </c>
      <c r="B103" s="6">
        <v>22</v>
      </c>
      <c r="C103" s="1" t="str">
        <f t="shared" si="3"/>
        <v>$16</v>
      </c>
      <c r="D103" s="7"/>
      <c r="E103" s="4" t="s">
        <v>312</v>
      </c>
      <c r="F103" s="4">
        <v>0</v>
      </c>
      <c r="G103" s="4" t="s">
        <v>3</v>
      </c>
      <c r="H103" s="4">
        <v>127</v>
      </c>
      <c r="I103" s="4" t="str">
        <f t="shared" si="6"/>
        <v>Lower Drawbar 11, Channel 2</v>
      </c>
      <c r="J103" s="5" t="str">
        <f t="shared" si="7"/>
        <v>"CC+1",22,"Lower Drawbar 11",0,"Track",127,"Lower Drawbar 11, Channel 2"</v>
      </c>
    </row>
    <row r="104" spans="1:10" x14ac:dyDescent="0.25">
      <c r="A104" t="s">
        <v>378</v>
      </c>
      <c r="B104" s="6">
        <v>23</v>
      </c>
      <c r="C104" s="1" t="str">
        <f t="shared" si="3"/>
        <v>$17</v>
      </c>
      <c r="D104" s="7"/>
      <c r="E104" s="4" t="s">
        <v>313</v>
      </c>
      <c r="F104" s="4">
        <v>0</v>
      </c>
      <c r="G104" s="4" t="s">
        <v>3</v>
      </c>
      <c r="H104" s="4">
        <v>127</v>
      </c>
      <c r="I104" s="4" t="str">
        <f t="shared" si="6"/>
        <v>Lower Drawbar 12, Channel 2</v>
      </c>
      <c r="J104" s="5" t="str">
        <f t="shared" si="7"/>
        <v>"CC+1",23,"Lower Drawbar 12",0,"Track",127,"Lower Drawbar 12, Channel 2"</v>
      </c>
    </row>
    <row r="105" spans="1:10" x14ac:dyDescent="0.25">
      <c r="A105" t="s">
        <v>378</v>
      </c>
      <c r="B105" s="6">
        <v>51</v>
      </c>
      <c r="C105" s="1" t="str">
        <f t="shared" si="3"/>
        <v>$33</v>
      </c>
      <c r="D105" s="7"/>
      <c r="E105" s="4" t="s">
        <v>314</v>
      </c>
      <c r="F105" s="4">
        <v>0</v>
      </c>
      <c r="G105" s="4" t="s">
        <v>4</v>
      </c>
      <c r="H105" s="4">
        <v>127</v>
      </c>
      <c r="I105" s="4" t="str">
        <f t="shared" si="6"/>
        <v>Vibrato Lower ON, Channel 2</v>
      </c>
      <c r="J105" s="5" t="str">
        <f t="shared" si="7"/>
        <v>"CC+1",51,"Vibrato Lower ON",0,"Button",127,"Vibrato Lower ON, Channel 2"</v>
      </c>
    </row>
    <row r="106" spans="1:10" x14ac:dyDescent="0.25">
      <c r="A106" t="s">
        <v>378</v>
      </c>
      <c r="B106" s="6">
        <v>75</v>
      </c>
      <c r="C106" s="1" t="str">
        <f t="shared" si="3"/>
        <v>$4B</v>
      </c>
      <c r="D106" s="4"/>
      <c r="E106" s="4" t="s">
        <v>315</v>
      </c>
      <c r="F106" s="4">
        <v>0</v>
      </c>
      <c r="G106" s="4" t="s">
        <v>4</v>
      </c>
      <c r="H106" s="4">
        <v>127</v>
      </c>
      <c r="I106" s="4" t="str">
        <f t="shared" si="6"/>
        <v>Lower to Phasing Rotor, Channel 2</v>
      </c>
      <c r="J106" s="5" t="str">
        <f t="shared" si="7"/>
        <v>"CC+1",75,"Lower to Phasing Rotor",0,"Button",127,"Lower to Phasing Rotor, Channel 2"</v>
      </c>
    </row>
    <row r="107" spans="1:10" x14ac:dyDescent="0.25">
      <c r="A107" t="s">
        <v>378</v>
      </c>
      <c r="B107" s="6">
        <v>76</v>
      </c>
      <c r="C107" s="1" t="str">
        <f t="shared" si="3"/>
        <v>$4C</v>
      </c>
      <c r="D107" s="7"/>
      <c r="E107" s="4" t="s">
        <v>316</v>
      </c>
      <c r="F107" s="4">
        <v>0</v>
      </c>
      <c r="G107" s="4" t="s">
        <v>3</v>
      </c>
      <c r="H107" s="4">
        <v>127</v>
      </c>
      <c r="I107" s="4" t="str">
        <f t="shared" si="6"/>
        <v>Lower ADSR Enable, Channel 2</v>
      </c>
      <c r="J107" s="5" t="str">
        <f t="shared" si="7"/>
        <v>"CC+1",76,"Lower ADSR Enable",0,"Track",127,"Lower ADSR Enable, Channel 2"</v>
      </c>
    </row>
    <row r="108" spans="1:10" x14ac:dyDescent="0.25">
      <c r="A108" t="s">
        <v>378</v>
      </c>
      <c r="B108" s="6">
        <v>78</v>
      </c>
      <c r="C108" s="1" t="str">
        <f t="shared" si="3"/>
        <v>$4E</v>
      </c>
      <c r="D108" s="7"/>
      <c r="E108" s="4" t="s">
        <v>317</v>
      </c>
      <c r="F108" s="4">
        <v>0</v>
      </c>
      <c r="G108" s="4" t="s">
        <v>304</v>
      </c>
      <c r="H108" s="4">
        <v>15</v>
      </c>
      <c r="I108" s="4" t="str">
        <f t="shared" si="6"/>
        <v>Lower ADSR 1 Mask, Channel 2</v>
      </c>
      <c r="J108" s="5" t="str">
        <f t="shared" si="7"/>
        <v>"CC+1",78,"Lower ADSR 1 Mask",0,"Bits",15,"Lower ADSR 1 Mask, Channel 2"</v>
      </c>
    </row>
    <row r="109" spans="1:10" x14ac:dyDescent="0.25">
      <c r="A109" t="s">
        <v>378</v>
      </c>
      <c r="B109" s="6">
        <v>79</v>
      </c>
      <c r="C109" s="1" t="str">
        <f t="shared" si="3"/>
        <v>$4F</v>
      </c>
      <c r="D109" s="7"/>
      <c r="E109" s="4" t="s">
        <v>318</v>
      </c>
      <c r="F109" s="4">
        <v>0</v>
      </c>
      <c r="G109" s="4" t="s">
        <v>304</v>
      </c>
      <c r="H109" s="4">
        <v>15</v>
      </c>
      <c r="I109" s="4" t="str">
        <f t="shared" si="6"/>
        <v>Lower ADSR 2 Mask, Channel 2</v>
      </c>
      <c r="J109" s="5" t="str">
        <f t="shared" si="7"/>
        <v>"CC+1",79,"Lower ADSR 2 Mask",0,"Bits",15,"Lower ADSR 2 Mask, Channel 2"</v>
      </c>
    </row>
    <row r="110" spans="1:10" x14ac:dyDescent="0.25">
      <c r="A110" t="s">
        <v>378</v>
      </c>
      <c r="B110" s="6">
        <v>80</v>
      </c>
      <c r="C110" s="1" t="str">
        <f t="shared" si="3"/>
        <v>$50</v>
      </c>
      <c r="D110" s="7"/>
      <c r="E110" s="4" t="s">
        <v>319</v>
      </c>
      <c r="F110" s="4">
        <v>0</v>
      </c>
      <c r="G110" s="4" t="s">
        <v>304</v>
      </c>
      <c r="H110" s="4">
        <v>15</v>
      </c>
      <c r="I110" s="4" t="str">
        <f t="shared" si="6"/>
        <v>Lower ADSR 3 Mask, Channel 2</v>
      </c>
      <c r="J110" s="5" t="str">
        <f t="shared" si="7"/>
        <v>"CC+1",80,"Lower ADSR 3 Mask",0,"Bits",15,"Lower ADSR 3 Mask, Channel 2"</v>
      </c>
    </row>
    <row r="111" spans="1:10" x14ac:dyDescent="0.25">
      <c r="A111" t="s">
        <v>378</v>
      </c>
      <c r="B111" s="6">
        <v>81</v>
      </c>
      <c r="C111" s="1" t="str">
        <f t="shared" si="3"/>
        <v>$51</v>
      </c>
      <c r="D111" s="7"/>
      <c r="E111" s="4" t="s">
        <v>320</v>
      </c>
      <c r="F111" s="4">
        <v>0</v>
      </c>
      <c r="G111" s="4" t="s">
        <v>3</v>
      </c>
      <c r="H111" s="4">
        <v>127</v>
      </c>
      <c r="I111" s="4" t="str">
        <f t="shared" si="6"/>
        <v>Lower Attack Time, Channel 2</v>
      </c>
      <c r="J111" s="5" t="str">
        <f t="shared" si="7"/>
        <v>"CC+1",81,"Lower Attack Time",0,"Track",127,"Lower Attack Time, Channel 2"</v>
      </c>
    </row>
    <row r="112" spans="1:10" x14ac:dyDescent="0.25">
      <c r="A112" t="s">
        <v>378</v>
      </c>
      <c r="B112" s="6">
        <v>82</v>
      </c>
      <c r="C112" s="1" t="str">
        <f t="shared" ref="C112:C167" si="8">CONCATENATE("$",DEC2HEX(B112,2))</f>
        <v>$52</v>
      </c>
      <c r="D112" s="7"/>
      <c r="E112" s="4" t="s">
        <v>321</v>
      </c>
      <c r="F112" s="4">
        <v>0</v>
      </c>
      <c r="G112" s="4" t="s">
        <v>3</v>
      </c>
      <c r="H112" s="4">
        <v>127</v>
      </c>
      <c r="I112" s="4" t="str">
        <f t="shared" si="6"/>
        <v>Lower Decay Time, Channel 2</v>
      </c>
      <c r="J112" s="5" t="str">
        <f t="shared" si="7"/>
        <v>"CC+1",82,"Lower Decay Time",0,"Track",127,"Lower Decay Time, Channel 2"</v>
      </c>
    </row>
    <row r="113" spans="1:10" x14ac:dyDescent="0.25">
      <c r="A113" t="s">
        <v>378</v>
      </c>
      <c r="B113" s="6">
        <v>83</v>
      </c>
      <c r="C113" s="1" t="str">
        <f t="shared" si="8"/>
        <v>$53</v>
      </c>
      <c r="D113" s="7"/>
      <c r="E113" s="4" t="s">
        <v>322</v>
      </c>
      <c r="F113" s="4">
        <v>0</v>
      </c>
      <c r="G113" s="4" t="s">
        <v>3</v>
      </c>
      <c r="H113" s="4">
        <v>127</v>
      </c>
      <c r="I113" s="4" t="str">
        <f t="shared" si="6"/>
        <v>Lower Sustain Level, Channel 2</v>
      </c>
      <c r="J113" s="5" t="str">
        <f t="shared" si="7"/>
        <v>"CC+1",83,"Lower Sustain Level",0,"Track",127,"Lower Sustain Level, Channel 2"</v>
      </c>
    </row>
    <row r="114" spans="1:10" x14ac:dyDescent="0.25">
      <c r="A114" t="s">
        <v>378</v>
      </c>
      <c r="B114" s="6">
        <v>84</v>
      </c>
      <c r="C114" s="1" t="str">
        <f t="shared" si="8"/>
        <v>$54</v>
      </c>
      <c r="D114" s="7"/>
      <c r="E114" s="4" t="s">
        <v>323</v>
      </c>
      <c r="F114" s="4">
        <v>0</v>
      </c>
      <c r="G114" s="4" t="s">
        <v>3</v>
      </c>
      <c r="H114" s="4">
        <v>127</v>
      </c>
      <c r="I114" s="4" t="str">
        <f t="shared" si="6"/>
        <v>Lower Release Time, Channel 2</v>
      </c>
      <c r="J114" s="5" t="str">
        <f t="shared" si="7"/>
        <v>"CC+1",84,"Lower Release Time",0,"Track",127,"Lower Release Time, Channel 2"</v>
      </c>
    </row>
    <row r="115" spans="1:10" x14ac:dyDescent="0.25">
      <c r="A115" t="s">
        <v>378</v>
      </c>
      <c r="B115" s="6">
        <v>93</v>
      </c>
      <c r="C115" s="1" t="str">
        <f t="shared" si="8"/>
        <v>$5D</v>
      </c>
      <c r="D115" s="7"/>
      <c r="E115" s="4" t="s">
        <v>324</v>
      </c>
      <c r="F115" s="4">
        <v>0</v>
      </c>
      <c r="G115" s="4" t="s">
        <v>3</v>
      </c>
      <c r="H115" s="4">
        <v>127</v>
      </c>
      <c r="I115" s="4" t="str">
        <f t="shared" si="6"/>
        <v>Entfallen!, Channel 2</v>
      </c>
      <c r="J115" s="5" t="str">
        <f t="shared" si="7"/>
        <v>"CC+1",93,"Entfallen!",0,"Track",127,"Entfallen!, Channel 2"</v>
      </c>
    </row>
    <row r="116" spans="1:10" x14ac:dyDescent="0.25">
      <c r="A116" t="s">
        <v>378</v>
      </c>
      <c r="B116" s="6">
        <v>94</v>
      </c>
      <c r="C116" s="1" t="str">
        <f t="shared" si="8"/>
        <v>$5E</v>
      </c>
      <c r="D116" s="7"/>
      <c r="E116" s="4" t="s">
        <v>325</v>
      </c>
      <c r="F116" s="4">
        <v>0</v>
      </c>
      <c r="G116" s="4" t="s">
        <v>3</v>
      </c>
      <c r="H116" s="4">
        <v>127</v>
      </c>
      <c r="I116" s="4" t="str">
        <f t="shared" si="6"/>
        <v>Lower ADSR Harmonics, Channel 2</v>
      </c>
      <c r="J116" s="5" t="str">
        <f t="shared" si="7"/>
        <v>"CC+1",94,"Lower ADSR Harmonics",0,"Track",127,"Lower ADSR Harmonics, Channel 2"</v>
      </c>
    </row>
    <row r="117" spans="1:10" x14ac:dyDescent="0.25">
      <c r="A117" t="s">
        <v>378</v>
      </c>
      <c r="B117" s="6">
        <v>102</v>
      </c>
      <c r="C117" s="1" t="str">
        <f t="shared" si="8"/>
        <v>$66</v>
      </c>
      <c r="D117" s="7"/>
      <c r="E117" s="4" t="s">
        <v>326</v>
      </c>
      <c r="F117" s="4">
        <v>0</v>
      </c>
      <c r="G117" s="4" t="s">
        <v>3</v>
      </c>
      <c r="H117" s="4">
        <v>127</v>
      </c>
      <c r="I117" s="4" t="str">
        <f t="shared" si="6"/>
        <v>Scanner AM Anteil, Channel 2</v>
      </c>
      <c r="J117" s="5" t="str">
        <f t="shared" si="7"/>
        <v>"CC+1",102,"Scanner AM Anteil",0,"Track",127,"Scanner AM Anteil, Channel 2"</v>
      </c>
    </row>
    <row r="118" spans="1:10" x14ac:dyDescent="0.25">
      <c r="A118" t="s">
        <v>378</v>
      </c>
      <c r="B118" s="6">
        <v>103</v>
      </c>
      <c r="C118" s="1" t="str">
        <f t="shared" si="8"/>
        <v>$67</v>
      </c>
      <c r="D118" s="7"/>
      <c r="E118" s="4" t="s">
        <v>327</v>
      </c>
      <c r="F118" s="4">
        <v>0</v>
      </c>
      <c r="G118" s="4" t="s">
        <v>3</v>
      </c>
      <c r="H118" s="4">
        <v>127</v>
      </c>
      <c r="I118" s="4" t="str">
        <f t="shared" si="6"/>
        <v>Scanner PreEmphasis, Channel 2</v>
      </c>
      <c r="J118" s="5" t="str">
        <f t="shared" si="7"/>
        <v>"CC+1",103,"Scanner PreEmphasis",0,"Track",127,"Scanner PreEmphasis, Channel 2"</v>
      </c>
    </row>
    <row r="119" spans="1:10" x14ac:dyDescent="0.25">
      <c r="A119" t="s">
        <v>378</v>
      </c>
      <c r="B119" s="6">
        <v>104</v>
      </c>
      <c r="C119" s="1" t="str">
        <f t="shared" si="8"/>
        <v>$68</v>
      </c>
      <c r="D119" s="7"/>
      <c r="E119" s="4" t="s">
        <v>328</v>
      </c>
      <c r="F119" s="4">
        <v>0</v>
      </c>
      <c r="G119" s="4" t="s">
        <v>3</v>
      </c>
      <c r="H119" s="4">
        <v>127</v>
      </c>
      <c r="I119" s="4" t="str">
        <f t="shared" si="6"/>
        <v>Linebox Reflexion, Channel 2</v>
      </c>
      <c r="J119" s="5" t="str">
        <f t="shared" si="7"/>
        <v>"CC+1",104,"Linebox Reflexion",0,"Track",127,"Linebox Reflexion, Channel 2"</v>
      </c>
    </row>
    <row r="120" spans="1:10" x14ac:dyDescent="0.25">
      <c r="A120" t="s">
        <v>378</v>
      </c>
      <c r="B120" s="6">
        <v>105</v>
      </c>
      <c r="C120" s="1" t="str">
        <f t="shared" si="8"/>
        <v>$69</v>
      </c>
      <c r="D120" s="7"/>
      <c r="E120" s="4" t="s">
        <v>329</v>
      </c>
      <c r="F120" s="4">
        <v>0</v>
      </c>
      <c r="G120" s="4" t="s">
        <v>3</v>
      </c>
      <c r="H120" s="4">
        <v>127</v>
      </c>
      <c r="I120" s="4" t="str">
        <f t="shared" si="6"/>
        <v>Linebox FrequResponse, Channel 2</v>
      </c>
      <c r="J120" s="5" t="str">
        <f t="shared" si="7"/>
        <v>"CC+1",105,"Linebox FrequResponse",0,"Track",127,"Linebox FrequResponse, Channel 2"</v>
      </c>
    </row>
    <row r="121" spans="1:10" x14ac:dyDescent="0.25">
      <c r="A121" t="s">
        <v>378</v>
      </c>
      <c r="B121" s="6">
        <v>106</v>
      </c>
      <c r="C121" s="1" t="str">
        <f t="shared" si="8"/>
        <v>$6A</v>
      </c>
      <c r="D121" s="7"/>
      <c r="E121" s="4" t="s">
        <v>330</v>
      </c>
      <c r="F121" s="4">
        <v>0</v>
      </c>
      <c r="G121" s="4" t="s">
        <v>3</v>
      </c>
      <c r="H121" s="4">
        <v>127</v>
      </c>
      <c r="I121" s="4" t="str">
        <f t="shared" si="6"/>
        <v>Chorus Wet Level, Channel 2</v>
      </c>
      <c r="J121" s="5" t="str">
        <f t="shared" si="7"/>
        <v>"CC+1",106,"Chorus Wet Level",0,"Track",127,"Chorus Wet Level, Channel 2"</v>
      </c>
    </row>
    <row r="122" spans="1:10" x14ac:dyDescent="0.25">
      <c r="A122" t="s">
        <v>378</v>
      </c>
      <c r="B122" s="6">
        <v>107</v>
      </c>
      <c r="C122" s="1" t="str">
        <f t="shared" si="8"/>
        <v>$6B</v>
      </c>
      <c r="D122" s="7"/>
      <c r="E122" s="4" t="s">
        <v>331</v>
      </c>
      <c r="F122" s="4">
        <v>0</v>
      </c>
      <c r="G122" s="4" t="s">
        <v>3</v>
      </c>
      <c r="H122" s="4">
        <v>127</v>
      </c>
      <c r="I122" s="4" t="str">
        <f t="shared" si="6"/>
        <v>Chorus Dry/Bypass Level, Channel 2</v>
      </c>
      <c r="J122" s="5" t="str">
        <f t="shared" si="7"/>
        <v>"CC+1",107,"Chorus Dry/Bypass Level",0,"Track",127,"Chorus Dry/Bypass Level, Channel 2"</v>
      </c>
    </row>
    <row r="123" spans="1:10" x14ac:dyDescent="0.25">
      <c r="A123" t="s">
        <v>378</v>
      </c>
      <c r="B123" s="6">
        <v>108</v>
      </c>
      <c r="C123" s="1" t="str">
        <f t="shared" si="8"/>
        <v>$6C</v>
      </c>
      <c r="D123" s="7"/>
      <c r="E123" s="4" t="s">
        <v>332</v>
      </c>
      <c r="F123" s="4">
        <v>0</v>
      </c>
      <c r="G123" s="4" t="s">
        <v>3</v>
      </c>
      <c r="H123" s="4">
        <v>127</v>
      </c>
      <c r="I123" s="4" t="str">
        <f t="shared" si="6"/>
        <v>Scanner Gearing, Channel 2</v>
      </c>
      <c r="J123" s="5" t="str">
        <f t="shared" si="7"/>
        <v>"CC+1",108,"Scanner Gearing",0,"Track",127,"Scanner Gearing, Channel 2"</v>
      </c>
    </row>
    <row r="124" spans="1:10" x14ac:dyDescent="0.25">
      <c r="A124" t="s">
        <v>378</v>
      </c>
      <c r="B124" s="6">
        <v>109</v>
      </c>
      <c r="C124" s="1" t="str">
        <f t="shared" si="8"/>
        <v>$6D</v>
      </c>
      <c r="D124" s="7"/>
      <c r="E124" s="4" t="s">
        <v>333</v>
      </c>
      <c r="F124" s="4">
        <v>0</v>
      </c>
      <c r="G124" s="4" t="s">
        <v>3</v>
      </c>
      <c r="H124" s="4">
        <v>127</v>
      </c>
      <c r="I124" s="4" t="str">
        <f t="shared" si="6"/>
        <v>Scanner Leakage, Channel 2</v>
      </c>
      <c r="J124" s="5" t="str">
        <f t="shared" si="7"/>
        <v>"CC+1",109,"Scanner Leakage",0,"Track",127,"Scanner Leakage, Channel 2"</v>
      </c>
    </row>
    <row r="125" spans="1:10" x14ac:dyDescent="0.25">
      <c r="A125" t="s">
        <v>378</v>
      </c>
      <c r="B125" s="6">
        <v>110</v>
      </c>
      <c r="C125" s="1" t="str">
        <f t="shared" si="8"/>
        <v>$6E</v>
      </c>
      <c r="D125" s="15"/>
      <c r="E125" s="4" t="s">
        <v>334</v>
      </c>
      <c r="F125" s="4">
        <v>0</v>
      </c>
      <c r="G125" s="4" t="s">
        <v>3</v>
      </c>
      <c r="H125" s="4">
        <v>127</v>
      </c>
      <c r="I125" s="4" t="str">
        <f t="shared" si="6"/>
        <v>Scanner V1 Mod, Channel 2</v>
      </c>
      <c r="J125" s="5" t="str">
        <f t="shared" si="7"/>
        <v>"CC+1",110,"Scanner V1 Mod",0,"Track",127,"Scanner V1 Mod, Channel 2"</v>
      </c>
    </row>
    <row r="126" spans="1:10" x14ac:dyDescent="0.25">
      <c r="A126" t="s">
        <v>378</v>
      </c>
      <c r="B126" s="6">
        <v>111</v>
      </c>
      <c r="C126" s="1" t="str">
        <f t="shared" si="8"/>
        <v>$6F</v>
      </c>
      <c r="D126" s="4"/>
      <c r="E126" s="4" t="s">
        <v>335</v>
      </c>
      <c r="F126" s="4">
        <v>0</v>
      </c>
      <c r="G126" s="4" t="s">
        <v>3</v>
      </c>
      <c r="H126" s="4">
        <v>127</v>
      </c>
      <c r="I126" s="4" t="str">
        <f t="shared" si="6"/>
        <v>Scanner C1 Mod, Channel 2</v>
      </c>
      <c r="J126" s="5" t="str">
        <f t="shared" si="7"/>
        <v>"CC+1",111,"Scanner C1 Mod",0,"Track",127,"Scanner C1 Mod, Channel 2"</v>
      </c>
    </row>
    <row r="127" spans="1:10" x14ac:dyDescent="0.25">
      <c r="A127" t="s">
        <v>378</v>
      </c>
      <c r="B127" s="6">
        <v>112</v>
      </c>
      <c r="C127" s="1" t="str">
        <f t="shared" si="8"/>
        <v>$70</v>
      </c>
      <c r="D127" s="7"/>
      <c r="E127" s="4" t="s">
        <v>336</v>
      </c>
      <c r="F127" s="4">
        <v>0</v>
      </c>
      <c r="G127" s="4" t="s">
        <v>3</v>
      </c>
      <c r="H127" s="4">
        <v>127</v>
      </c>
      <c r="I127" s="4" t="str">
        <f t="shared" si="6"/>
        <v>Scanner V2 Mod, Channel 2</v>
      </c>
      <c r="J127" s="5" t="str">
        <f t="shared" si="7"/>
        <v>"CC+1",112,"Scanner V2 Mod",0,"Track",127,"Scanner V2 Mod, Channel 2"</v>
      </c>
    </row>
    <row r="128" spans="1:10" x14ac:dyDescent="0.25">
      <c r="A128" t="s">
        <v>378</v>
      </c>
      <c r="B128" s="6">
        <v>113</v>
      </c>
      <c r="C128" s="1" t="str">
        <f t="shared" si="8"/>
        <v>$71</v>
      </c>
      <c r="E128" s="4" t="s">
        <v>337</v>
      </c>
      <c r="F128" s="4">
        <v>0</v>
      </c>
      <c r="G128" s="4" t="s">
        <v>3</v>
      </c>
      <c r="H128" s="4">
        <v>127</v>
      </c>
      <c r="I128" s="4" t="str">
        <f t="shared" si="6"/>
        <v>Scanner C2 Mod, Channel 2</v>
      </c>
      <c r="J128" s="5" t="str">
        <f t="shared" si="7"/>
        <v>"CC+1",113,"Scanner C2 Mod",0,"Track",127,"Scanner C2 Mod, Channel 2"</v>
      </c>
    </row>
    <row r="129" spans="1:10" x14ac:dyDescent="0.25">
      <c r="A129" t="s">
        <v>378</v>
      </c>
      <c r="B129" s="6">
        <v>114</v>
      </c>
      <c r="C129" s="1" t="str">
        <f t="shared" si="8"/>
        <v>$72</v>
      </c>
      <c r="E129" s="4" t="s">
        <v>338</v>
      </c>
      <c r="F129" s="4">
        <v>0</v>
      </c>
      <c r="G129" s="4" t="s">
        <v>3</v>
      </c>
      <c r="H129" s="4">
        <v>127</v>
      </c>
      <c r="I129" s="4" t="str">
        <f t="shared" si="6"/>
        <v>Scanner V3 Mod, Channel 2</v>
      </c>
      <c r="J129" s="5" t="str">
        <f t="shared" si="7"/>
        <v>"CC+1",114,"Scanner V3 Mod",0,"Track",127,"Scanner V3 Mod, Channel 2"</v>
      </c>
    </row>
    <row r="130" spans="1:10" x14ac:dyDescent="0.25">
      <c r="A130" t="s">
        <v>378</v>
      </c>
      <c r="B130" s="6">
        <v>115</v>
      </c>
      <c r="C130" s="1" t="str">
        <f t="shared" si="8"/>
        <v>$73</v>
      </c>
      <c r="E130" s="4" t="s">
        <v>339</v>
      </c>
      <c r="F130" s="4">
        <v>0</v>
      </c>
      <c r="G130" s="4" t="s">
        <v>3</v>
      </c>
      <c r="H130" s="4">
        <v>127</v>
      </c>
      <c r="I130" s="4" t="str">
        <f t="shared" si="6"/>
        <v>Scanner C3 Mod, Channel 2</v>
      </c>
      <c r="J130" s="5" t="str">
        <f t="shared" si="7"/>
        <v>"CC+1",115,"Scanner C3 Mod",0,"Track",127,"Scanner C3 Mod, Channel 2"</v>
      </c>
    </row>
    <row r="131" spans="1:10" x14ac:dyDescent="0.25">
      <c r="A131" t="s">
        <v>379</v>
      </c>
      <c r="B131" s="6">
        <v>7</v>
      </c>
      <c r="C131" s="1" t="str">
        <f t="shared" si="8"/>
        <v>$07</v>
      </c>
      <c r="D131" s="7" t="s">
        <v>12</v>
      </c>
      <c r="E131" s="4" t="s">
        <v>340</v>
      </c>
      <c r="F131" s="4">
        <v>127</v>
      </c>
      <c r="G131" s="4" t="s">
        <v>3</v>
      </c>
      <c r="H131" s="4">
        <v>127</v>
      </c>
      <c r="I131" s="4" t="str">
        <f>CONCATENATE(E131,", Channel 3")</f>
        <v>Pedal Volume, Channel 3</v>
      </c>
      <c r="J131" s="5" t="str">
        <f t="shared" si="7"/>
        <v>"CC+2",7,"Pedal Volume",127,"Track",127,"Pedal Volume, Channel 3"</v>
      </c>
    </row>
    <row r="132" spans="1:10" x14ac:dyDescent="0.25">
      <c r="A132" t="s">
        <v>379</v>
      </c>
      <c r="B132" s="6">
        <v>12</v>
      </c>
      <c r="C132" s="1" t="str">
        <f t="shared" si="8"/>
        <v>$0C</v>
      </c>
      <c r="D132" s="7" t="s">
        <v>17</v>
      </c>
      <c r="E132" s="4" t="s">
        <v>341</v>
      </c>
      <c r="F132" s="4">
        <v>0</v>
      </c>
      <c r="G132" s="4" t="s">
        <v>3</v>
      </c>
      <c r="H132" s="4">
        <v>127</v>
      </c>
      <c r="I132" s="4" t="str">
        <f t="shared" ref="I132:I167" si="9">CONCATENATE(E132,", Channel 3")</f>
        <v>Pedal Drawbar 1, Channel 3</v>
      </c>
      <c r="J132" s="5" t="str">
        <f t="shared" si="7"/>
        <v>"CC+2",12,"Pedal Drawbar 1",0,"Track",127,"Pedal Drawbar 1, Channel 3"</v>
      </c>
    </row>
    <row r="133" spans="1:10" x14ac:dyDescent="0.25">
      <c r="A133" t="s">
        <v>379</v>
      </c>
      <c r="B133" s="6">
        <v>13</v>
      </c>
      <c r="C133" s="1" t="str">
        <f t="shared" si="8"/>
        <v>$0D</v>
      </c>
      <c r="D133" s="15" t="s">
        <v>18</v>
      </c>
      <c r="E133" s="4" t="s">
        <v>342</v>
      </c>
      <c r="F133" s="4">
        <v>0</v>
      </c>
      <c r="G133" s="4" t="s">
        <v>3</v>
      </c>
      <c r="H133" s="4">
        <v>127</v>
      </c>
      <c r="I133" s="4" t="str">
        <f t="shared" si="9"/>
        <v>Pedal Drawbar 2, Channel 3</v>
      </c>
      <c r="J133" s="5" t="str">
        <f t="shared" si="7"/>
        <v>"CC+2",13,"Pedal Drawbar 2",0,"Track",127,"Pedal Drawbar 2, Channel 3"</v>
      </c>
    </row>
    <row r="134" spans="1:10" x14ac:dyDescent="0.25">
      <c r="A134" t="s">
        <v>379</v>
      </c>
      <c r="B134" s="6">
        <v>14</v>
      </c>
      <c r="C134" s="1" t="str">
        <f t="shared" si="8"/>
        <v>$0E</v>
      </c>
      <c r="D134" s="15" t="s">
        <v>19</v>
      </c>
      <c r="E134" s="4" t="s">
        <v>343</v>
      </c>
      <c r="F134" s="4">
        <v>0</v>
      </c>
      <c r="G134" s="4" t="s">
        <v>3</v>
      </c>
      <c r="H134" s="4">
        <v>127</v>
      </c>
      <c r="I134" s="4" t="str">
        <f t="shared" si="9"/>
        <v>Pedal Drawbar 3, Channel 3</v>
      </c>
      <c r="J134" s="5" t="str">
        <f t="shared" si="7"/>
        <v>"CC+2",14,"Pedal Drawbar 3",0,"Track",127,"Pedal Drawbar 3, Channel 3"</v>
      </c>
    </row>
    <row r="135" spans="1:10" x14ac:dyDescent="0.25">
      <c r="A135" t="s">
        <v>379</v>
      </c>
      <c r="B135" s="6">
        <v>15</v>
      </c>
      <c r="C135" s="1" t="str">
        <f t="shared" si="8"/>
        <v>$0F</v>
      </c>
      <c r="D135" s="15" t="s">
        <v>20</v>
      </c>
      <c r="E135" s="4" t="s">
        <v>344</v>
      </c>
      <c r="F135" s="4">
        <v>0</v>
      </c>
      <c r="G135" s="4" t="s">
        <v>3</v>
      </c>
      <c r="H135" s="4">
        <v>127</v>
      </c>
      <c r="I135" s="4" t="str">
        <f t="shared" si="9"/>
        <v>Pedal Drawbar 4, Channel 3</v>
      </c>
      <c r="J135" s="5" t="str">
        <f t="shared" si="7"/>
        <v>"CC+2",15,"Pedal Drawbar 4",0,"Track",127,"Pedal Drawbar 4, Channel 3"</v>
      </c>
    </row>
    <row r="136" spans="1:10" x14ac:dyDescent="0.25">
      <c r="A136" t="s">
        <v>379</v>
      </c>
      <c r="B136" s="6">
        <v>16</v>
      </c>
      <c r="C136" s="1" t="str">
        <f t="shared" si="8"/>
        <v>$10</v>
      </c>
      <c r="D136" s="15" t="s">
        <v>21</v>
      </c>
      <c r="E136" s="4" t="s">
        <v>345</v>
      </c>
      <c r="F136" s="4">
        <v>0</v>
      </c>
      <c r="G136" s="4" t="s">
        <v>3</v>
      </c>
      <c r="H136" s="4">
        <v>127</v>
      </c>
      <c r="I136" s="4" t="str">
        <f t="shared" si="9"/>
        <v>Pedal Drawbar 5, Channel 3</v>
      </c>
      <c r="J136" s="5" t="str">
        <f t="shared" si="7"/>
        <v>"CC+2",16,"Pedal Drawbar 5",0,"Track",127,"Pedal Drawbar 5, Channel 3"</v>
      </c>
    </row>
    <row r="137" spans="1:10" x14ac:dyDescent="0.25">
      <c r="A137" t="s">
        <v>379</v>
      </c>
      <c r="B137" s="6">
        <v>17</v>
      </c>
      <c r="C137" s="1" t="str">
        <f t="shared" si="8"/>
        <v>$11</v>
      </c>
      <c r="D137" s="7" t="s">
        <v>22</v>
      </c>
      <c r="E137" s="4" t="s">
        <v>346</v>
      </c>
      <c r="F137" s="4">
        <v>0</v>
      </c>
      <c r="G137" s="4" t="s">
        <v>3</v>
      </c>
      <c r="H137" s="4">
        <v>127</v>
      </c>
      <c r="I137" s="4" t="str">
        <f t="shared" si="9"/>
        <v>Pedal Drawbar 6, Channel 3</v>
      </c>
      <c r="J137" s="5" t="str">
        <f t="shared" si="7"/>
        <v>"CC+2",17,"Pedal Drawbar 6",0,"Track",127,"Pedal Drawbar 6, Channel 3"</v>
      </c>
    </row>
    <row r="138" spans="1:10" x14ac:dyDescent="0.25">
      <c r="A138" t="s">
        <v>379</v>
      </c>
      <c r="B138" s="6">
        <v>18</v>
      </c>
      <c r="C138" s="1" t="str">
        <f t="shared" si="8"/>
        <v>$12</v>
      </c>
      <c r="D138" s="7" t="s">
        <v>23</v>
      </c>
      <c r="E138" s="4" t="s">
        <v>347</v>
      </c>
      <c r="F138" s="4">
        <v>0</v>
      </c>
      <c r="G138" s="4" t="s">
        <v>3</v>
      </c>
      <c r="H138" s="4">
        <v>127</v>
      </c>
      <c r="I138" s="4" t="str">
        <f t="shared" si="9"/>
        <v>Pedal Drawbar 7, Channel 3</v>
      </c>
      <c r="J138" s="5" t="str">
        <f t="shared" si="7"/>
        <v>"CC+2",18,"Pedal Drawbar 7",0,"Track",127,"Pedal Drawbar 7, Channel 3"</v>
      </c>
    </row>
    <row r="139" spans="1:10" x14ac:dyDescent="0.25">
      <c r="A139" t="s">
        <v>379</v>
      </c>
      <c r="B139" s="6">
        <v>19</v>
      </c>
      <c r="C139" s="1" t="str">
        <f t="shared" si="8"/>
        <v>$13</v>
      </c>
      <c r="D139" s="7" t="s">
        <v>24</v>
      </c>
      <c r="E139" s="4" t="s">
        <v>223</v>
      </c>
      <c r="F139" s="4">
        <v>0</v>
      </c>
      <c r="G139" s="4" t="s">
        <v>3</v>
      </c>
      <c r="H139" s="4">
        <v>127</v>
      </c>
      <c r="I139" s="4" t="str">
        <f t="shared" si="9"/>
        <v>Pedal Drawbar 8, Channel 3</v>
      </c>
      <c r="J139" s="5" t="str">
        <f t="shared" si="7"/>
        <v>"CC+2",19,"Pedal Drawbar 8",0,"Track",127,"Pedal Drawbar 8, Channel 3"</v>
      </c>
    </row>
    <row r="140" spans="1:10" x14ac:dyDescent="0.25">
      <c r="A140" t="s">
        <v>379</v>
      </c>
      <c r="B140" s="6">
        <v>20</v>
      </c>
      <c r="C140" s="1" t="str">
        <f t="shared" si="8"/>
        <v>$14</v>
      </c>
      <c r="D140" s="7" t="s">
        <v>25</v>
      </c>
      <c r="E140" s="4" t="s">
        <v>348</v>
      </c>
      <c r="F140" s="4">
        <v>0</v>
      </c>
      <c r="G140" s="4" t="s">
        <v>3</v>
      </c>
      <c r="H140" s="4">
        <v>127</v>
      </c>
      <c r="I140" s="4" t="str">
        <f t="shared" si="9"/>
        <v>Pedal Drawbar 9, Channel 3</v>
      </c>
      <c r="J140" s="5" t="str">
        <f t="shared" si="7"/>
        <v>"CC+2",20,"Pedal Drawbar 9",0,"Track",127,"Pedal Drawbar 9, Channel 3"</v>
      </c>
    </row>
    <row r="141" spans="1:10" x14ac:dyDescent="0.25">
      <c r="A141" t="s">
        <v>379</v>
      </c>
      <c r="B141" s="6">
        <v>21</v>
      </c>
      <c r="C141" s="1" t="str">
        <f t="shared" si="8"/>
        <v>$15</v>
      </c>
      <c r="D141" s="7" t="s">
        <v>26</v>
      </c>
      <c r="E141" s="4" t="s">
        <v>349</v>
      </c>
      <c r="F141" s="4">
        <v>0</v>
      </c>
      <c r="G141" s="4" t="s">
        <v>3</v>
      </c>
      <c r="H141" s="4">
        <v>127</v>
      </c>
      <c r="I141" s="4" t="str">
        <f t="shared" si="9"/>
        <v>Pedal Drawbar 10, Channel 3</v>
      </c>
      <c r="J141" s="5" t="str">
        <f t="shared" si="7"/>
        <v>"CC+2",21,"Pedal Drawbar 10",0,"Track",127,"Pedal Drawbar 10, Channel 3"</v>
      </c>
    </row>
    <row r="142" spans="1:10" x14ac:dyDescent="0.25">
      <c r="A142" t="s">
        <v>379</v>
      </c>
      <c r="B142" s="6">
        <v>22</v>
      </c>
      <c r="C142" s="1" t="str">
        <f t="shared" si="8"/>
        <v>$16</v>
      </c>
      <c r="D142" s="7" t="s">
        <v>27</v>
      </c>
      <c r="E142" s="4" t="s">
        <v>350</v>
      </c>
      <c r="F142" s="4">
        <v>0</v>
      </c>
      <c r="G142" s="4" t="s">
        <v>3</v>
      </c>
      <c r="H142" s="4">
        <v>127</v>
      </c>
      <c r="I142" s="4" t="str">
        <f t="shared" si="9"/>
        <v>Pedal Drawbar 11, Channel 3</v>
      </c>
      <c r="J142" s="5" t="str">
        <f t="shared" si="7"/>
        <v>"CC+2",22,"Pedal Drawbar 11",0,"Track",127,"Pedal Drawbar 11, Channel 3"</v>
      </c>
    </row>
    <row r="143" spans="1:10" x14ac:dyDescent="0.25">
      <c r="A143" t="s">
        <v>379</v>
      </c>
      <c r="B143" s="6">
        <v>23</v>
      </c>
      <c r="C143" s="1" t="str">
        <f t="shared" si="8"/>
        <v>$17</v>
      </c>
      <c r="D143" s="7" t="s">
        <v>28</v>
      </c>
      <c r="E143" s="4" t="s">
        <v>351</v>
      </c>
      <c r="F143" s="4">
        <v>0</v>
      </c>
      <c r="G143" s="4" t="s">
        <v>3</v>
      </c>
      <c r="H143" s="4">
        <v>127</v>
      </c>
      <c r="I143" s="4" t="str">
        <f t="shared" si="9"/>
        <v>Pedal Drawbar 12, Channel 3</v>
      </c>
      <c r="J143" s="5" t="str">
        <f t="shared" si="7"/>
        <v>"CC+2",23,"Pedal Drawbar 12",0,"Track",127,"Pedal Drawbar 12, Channel 3"</v>
      </c>
    </row>
    <row r="144" spans="1:10" x14ac:dyDescent="0.25">
      <c r="A144" t="s">
        <v>379</v>
      </c>
      <c r="B144" s="6">
        <v>24</v>
      </c>
      <c r="C144" s="1" t="str">
        <f t="shared" si="8"/>
        <v>$18</v>
      </c>
      <c r="D144" s="7" t="s">
        <v>29</v>
      </c>
      <c r="E144" s="4" t="s">
        <v>352</v>
      </c>
      <c r="F144" s="4">
        <v>0</v>
      </c>
      <c r="G144" s="4" t="s">
        <v>3</v>
      </c>
      <c r="H144" s="4">
        <v>127</v>
      </c>
      <c r="I144" s="4" t="str">
        <f t="shared" si="9"/>
        <v>Pedal Drawbar 4_16, Channel 3</v>
      </c>
      <c r="J144" s="5" t="str">
        <f t="shared" si="7"/>
        <v>"CC+2",24,"Pedal Drawbar 4_16",0,"Track",127,"Pedal Drawbar 4_16, Channel 3"</v>
      </c>
    </row>
    <row r="145" spans="1:10" x14ac:dyDescent="0.25">
      <c r="A145" t="s">
        <v>379</v>
      </c>
      <c r="B145" s="6">
        <v>25</v>
      </c>
      <c r="C145" s="1" t="str">
        <f t="shared" si="8"/>
        <v>$19</v>
      </c>
      <c r="D145" s="7" t="s">
        <v>30</v>
      </c>
      <c r="E145" s="4" t="s">
        <v>353</v>
      </c>
      <c r="F145" s="4">
        <v>127</v>
      </c>
      <c r="G145" s="4" t="s">
        <v>3</v>
      </c>
      <c r="H145" s="4">
        <v>127</v>
      </c>
      <c r="I145" s="4" t="str">
        <f t="shared" si="9"/>
        <v>Pedal Drawbar 4_16H, Channel 3</v>
      </c>
      <c r="J145" s="5" t="str">
        <f t="shared" si="7"/>
        <v>"CC+2",25,"Pedal Drawbar 4_16H",127,"Track",127,"Pedal Drawbar 4_16H, Channel 3"</v>
      </c>
    </row>
    <row r="146" spans="1:10" x14ac:dyDescent="0.25">
      <c r="A146" t="s">
        <v>379</v>
      </c>
      <c r="B146" s="6">
        <v>26</v>
      </c>
      <c r="C146" s="1" t="str">
        <f t="shared" si="8"/>
        <v>$1A</v>
      </c>
      <c r="D146" s="7" t="s">
        <v>31</v>
      </c>
      <c r="E146" s="4" t="s">
        <v>354</v>
      </c>
      <c r="F146" s="4">
        <v>127</v>
      </c>
      <c r="G146" s="4" t="s">
        <v>3</v>
      </c>
      <c r="H146" s="4">
        <v>127</v>
      </c>
      <c r="I146" s="4" t="str">
        <f t="shared" si="9"/>
        <v>Pedal Drawbar 4_8, Channel 3</v>
      </c>
      <c r="J146" s="5" t="str">
        <f t="shared" si="7"/>
        <v>"CC+2",26,"Pedal Drawbar 4_8",127,"Track",127,"Pedal Drawbar 4_8, Channel 3"</v>
      </c>
    </row>
    <row r="147" spans="1:10" x14ac:dyDescent="0.25">
      <c r="A147" t="s">
        <v>379</v>
      </c>
      <c r="B147" s="6">
        <v>27</v>
      </c>
      <c r="C147" s="1" t="str">
        <f t="shared" si="8"/>
        <v>$1B</v>
      </c>
      <c r="D147" s="7" t="s">
        <v>32</v>
      </c>
      <c r="E147" s="4" t="s">
        <v>355</v>
      </c>
      <c r="F147" s="4">
        <v>0</v>
      </c>
      <c r="G147" s="4" t="s">
        <v>3</v>
      </c>
      <c r="H147" s="4">
        <v>127</v>
      </c>
      <c r="I147" s="4" t="str">
        <f t="shared" si="9"/>
        <v>Pedal Drawbar 4_8H, Channel 3</v>
      </c>
      <c r="J147" s="5" t="str">
        <f t="shared" si="7"/>
        <v>"CC+2",27,"Pedal Drawbar 4_8H",0,"Track",127,"Pedal Drawbar 4_8H, Channel 3"</v>
      </c>
    </row>
    <row r="148" spans="1:10" x14ac:dyDescent="0.25">
      <c r="A148" t="s">
        <v>379</v>
      </c>
      <c r="B148" s="6">
        <v>75</v>
      </c>
      <c r="C148" s="1" t="str">
        <f t="shared" si="8"/>
        <v>$4B</v>
      </c>
      <c r="D148" s="4" t="s">
        <v>80</v>
      </c>
      <c r="E148" s="4" t="s">
        <v>356</v>
      </c>
      <c r="F148" s="4">
        <v>0</v>
      </c>
      <c r="G148" s="4" t="s">
        <v>3</v>
      </c>
      <c r="H148" s="4">
        <v>127</v>
      </c>
      <c r="I148" s="4" t="str">
        <f t="shared" si="9"/>
        <v>Pedal to Tube Amp, Channel 3</v>
      </c>
      <c r="J148" s="5" t="str">
        <f t="shared" si="7"/>
        <v>"CC+2",75,"Pedal to Tube Amp",0,"Track",127,"Pedal to Tube Amp, Channel 3"</v>
      </c>
    </row>
    <row r="149" spans="1:10" x14ac:dyDescent="0.25">
      <c r="A149" t="s">
        <v>379</v>
      </c>
      <c r="B149" s="6">
        <v>81</v>
      </c>
      <c r="C149" s="1" t="str">
        <f t="shared" si="8"/>
        <v>$51</v>
      </c>
      <c r="D149" s="7" t="s">
        <v>86</v>
      </c>
      <c r="E149" s="4" t="s">
        <v>357</v>
      </c>
      <c r="F149" s="4">
        <v>0</v>
      </c>
      <c r="G149" s="4" t="s">
        <v>3</v>
      </c>
      <c r="H149" s="4">
        <v>127</v>
      </c>
      <c r="I149" s="4" t="str">
        <f t="shared" si="9"/>
        <v>Pedal Attack Time, Channel 3</v>
      </c>
      <c r="J149" s="5" t="str">
        <f t="shared" si="7"/>
        <v>"CC+2",81,"Pedal Attack Time",0,"Track",127,"Pedal Attack Time, Channel 3"</v>
      </c>
    </row>
    <row r="150" spans="1:10" x14ac:dyDescent="0.25">
      <c r="A150" t="s">
        <v>379</v>
      </c>
      <c r="B150" s="6">
        <v>82</v>
      </c>
      <c r="C150" s="1" t="str">
        <f t="shared" si="8"/>
        <v>$52</v>
      </c>
      <c r="D150" s="7" t="s">
        <v>87</v>
      </c>
      <c r="E150" s="4" t="s">
        <v>358</v>
      </c>
      <c r="F150" s="4">
        <v>0</v>
      </c>
      <c r="G150" s="4" t="s">
        <v>3</v>
      </c>
      <c r="H150" s="4">
        <v>127</v>
      </c>
      <c r="I150" s="4" t="str">
        <f t="shared" si="9"/>
        <v>Pedal Decay Time, Channel 3</v>
      </c>
      <c r="J150" s="5" t="str">
        <f t="shared" si="7"/>
        <v>"CC+2",82,"Pedal Decay Time",0,"Track",127,"Pedal Decay Time, Channel 3"</v>
      </c>
    </row>
    <row r="151" spans="1:10" x14ac:dyDescent="0.25">
      <c r="A151" t="s">
        <v>379</v>
      </c>
      <c r="B151" s="6">
        <v>83</v>
      </c>
      <c r="C151" s="1" t="str">
        <f t="shared" si="8"/>
        <v>$53</v>
      </c>
      <c r="D151" s="7" t="s">
        <v>88</v>
      </c>
      <c r="E151" s="4" t="s">
        <v>359</v>
      </c>
      <c r="F151" s="4">
        <v>0</v>
      </c>
      <c r="G151" s="4" t="s">
        <v>3</v>
      </c>
      <c r="H151" s="4">
        <v>127</v>
      </c>
      <c r="I151" s="4" t="str">
        <f t="shared" si="9"/>
        <v>Pedal Sustain Level, Channel 3</v>
      </c>
      <c r="J151" s="5" t="str">
        <f t="shared" si="7"/>
        <v>"CC+2",83,"Pedal Sustain Level",0,"Track",127,"Pedal Sustain Level, Channel 3"</v>
      </c>
    </row>
    <row r="152" spans="1:10" x14ac:dyDescent="0.25">
      <c r="A152" t="s">
        <v>379</v>
      </c>
      <c r="B152" s="6">
        <v>84</v>
      </c>
      <c r="C152" s="1" t="str">
        <f t="shared" si="8"/>
        <v>$54</v>
      </c>
      <c r="D152" s="7" t="s">
        <v>89</v>
      </c>
      <c r="E152" s="4" t="s">
        <v>360</v>
      </c>
      <c r="F152" s="4">
        <v>0</v>
      </c>
      <c r="G152" s="4" t="s">
        <v>3</v>
      </c>
      <c r="H152" s="4">
        <v>127</v>
      </c>
      <c r="I152" s="4" t="str">
        <f t="shared" si="9"/>
        <v>Pedal Release Time, Channel 3</v>
      </c>
      <c r="J152" s="5" t="str">
        <f t="shared" si="7"/>
        <v>"CC+2",84,"Pedal Release Time",0,"Track",127,"Pedal Release Time, Channel 3"</v>
      </c>
    </row>
    <row r="153" spans="1:10" x14ac:dyDescent="0.25">
      <c r="A153" t="s">
        <v>379</v>
      </c>
      <c r="B153" s="6">
        <v>94</v>
      </c>
      <c r="C153" s="1" t="str">
        <f t="shared" si="8"/>
        <v>$5E</v>
      </c>
      <c r="D153" s="7" t="s">
        <v>99</v>
      </c>
      <c r="E153" s="4" t="s">
        <v>361</v>
      </c>
      <c r="F153" s="4">
        <v>0</v>
      </c>
      <c r="G153" s="4" t="s">
        <v>3</v>
      </c>
      <c r="H153" s="4">
        <v>127</v>
      </c>
      <c r="I153" s="4" t="str">
        <f t="shared" si="9"/>
        <v>Pedal ADSR Harmonics, Channel 3</v>
      </c>
      <c r="J153" s="5" t="str">
        <f t="shared" si="7"/>
        <v>"CC+2",94,"Pedal ADSR Harmonics",0,"Track",127,"Pedal ADSR Harmonics, Channel 3"</v>
      </c>
    </row>
    <row r="154" spans="1:10" x14ac:dyDescent="0.25">
      <c r="A154" t="s">
        <v>379</v>
      </c>
      <c r="B154" s="6">
        <v>103</v>
      </c>
      <c r="C154" s="1" t="str">
        <f t="shared" si="8"/>
        <v>$67</v>
      </c>
      <c r="D154" s="7" t="s">
        <v>108</v>
      </c>
      <c r="E154" s="4" t="s">
        <v>362</v>
      </c>
      <c r="F154" s="4">
        <v>0</v>
      </c>
      <c r="G154" s="4" t="s">
        <v>3</v>
      </c>
      <c r="H154" s="4">
        <v>127</v>
      </c>
      <c r="I154" s="4" t="str">
        <f t="shared" si="9"/>
        <v>PHR Variable Speed, Channel 3</v>
      </c>
      <c r="J154" s="5" t="str">
        <f t="shared" si="7"/>
        <v>"CC+2",103,"PHR Variable Speed",0,"Track",127,"PHR Variable Speed, Channel 3"</v>
      </c>
    </row>
    <row r="155" spans="1:10" x14ac:dyDescent="0.25">
      <c r="A155" t="s">
        <v>379</v>
      </c>
      <c r="B155" s="6">
        <v>104</v>
      </c>
      <c r="C155" s="1" t="str">
        <f t="shared" si="8"/>
        <v>$68</v>
      </c>
      <c r="D155" s="7" t="s">
        <v>109</v>
      </c>
      <c r="E155" s="4" t="s">
        <v>363</v>
      </c>
      <c r="F155" s="4">
        <v>0</v>
      </c>
      <c r="G155" s="4" t="s">
        <v>3</v>
      </c>
      <c r="H155" s="4">
        <v>127</v>
      </c>
      <c r="I155" s="4" t="str">
        <f t="shared" si="9"/>
        <v>PHR Fixed (slow) Speed, Channel 3</v>
      </c>
      <c r="J155" s="5" t="str">
        <f t="shared" si="7"/>
        <v>"CC+2",104,"PHR Fixed (slow) Speed",0,"Track",127,"PHR Fixed (slow) Speed, Channel 3"</v>
      </c>
    </row>
    <row r="156" spans="1:10" x14ac:dyDescent="0.25">
      <c r="A156" t="s">
        <v>379</v>
      </c>
      <c r="B156" s="6">
        <v>105</v>
      </c>
      <c r="C156" s="1" t="str">
        <f t="shared" si="8"/>
        <v>$69</v>
      </c>
      <c r="D156" s="7" t="s">
        <v>110</v>
      </c>
      <c r="E156" s="4" t="s">
        <v>364</v>
      </c>
      <c r="F156" s="4">
        <v>0</v>
      </c>
      <c r="G156" s="4" t="s">
        <v>3</v>
      </c>
      <c r="H156" s="4">
        <v>127</v>
      </c>
      <c r="I156" s="4" t="str">
        <f t="shared" si="9"/>
        <v>PHR Feedback, Channel 3</v>
      </c>
      <c r="J156" s="5" t="str">
        <f t="shared" si="7"/>
        <v>"CC+2",105,"PHR Feedback",0,"Track",127,"PHR Feedback, Channel 3"</v>
      </c>
    </row>
    <row r="157" spans="1:10" x14ac:dyDescent="0.25">
      <c r="A157" t="s">
        <v>379</v>
      </c>
      <c r="B157" s="6">
        <v>106</v>
      </c>
      <c r="C157" s="1" t="str">
        <f t="shared" si="8"/>
        <v>$6A</v>
      </c>
      <c r="D157" s="7" t="s">
        <v>111</v>
      </c>
      <c r="E157" s="4" t="s">
        <v>365</v>
      </c>
      <c r="F157" s="4">
        <v>0</v>
      </c>
      <c r="G157" s="4" t="s">
        <v>3</v>
      </c>
      <c r="H157" s="4">
        <v>127</v>
      </c>
      <c r="I157" s="4" t="str">
        <f t="shared" si="9"/>
        <v>PHR TDA1022 Level 1, Channel 3</v>
      </c>
      <c r="J157" s="5" t="str">
        <f t="shared" ref="J157:J167" si="10">CONCATENATE("""",A157,"""",",",B157,",""",E157,""",",F157,",""",G157,""",",H157,",""",I157,"""")</f>
        <v>"CC+2",106,"PHR TDA1022 Level 1",0,"Track",127,"PHR TDA1022 Level 1, Channel 3"</v>
      </c>
    </row>
    <row r="158" spans="1:10" x14ac:dyDescent="0.25">
      <c r="A158" t="s">
        <v>379</v>
      </c>
      <c r="B158" s="6">
        <v>107</v>
      </c>
      <c r="C158" s="1" t="str">
        <f t="shared" si="8"/>
        <v>$6B</v>
      </c>
      <c r="D158" s="7" t="s">
        <v>112</v>
      </c>
      <c r="E158" s="4" t="s">
        <v>366</v>
      </c>
      <c r="F158" s="4">
        <v>0</v>
      </c>
      <c r="G158" s="4" t="s">
        <v>3</v>
      </c>
      <c r="H158" s="4">
        <v>127</v>
      </c>
      <c r="I158" s="4" t="str">
        <f t="shared" si="9"/>
        <v>PHR TDA1022 Level 2, Channel 3</v>
      </c>
      <c r="J158" s="5" t="str">
        <f t="shared" si="10"/>
        <v>"CC+2",107,"PHR TDA1022 Level 2",0,"Track",127,"PHR TDA1022 Level 2, Channel 3"</v>
      </c>
    </row>
    <row r="159" spans="1:10" x14ac:dyDescent="0.25">
      <c r="A159" t="s">
        <v>379</v>
      </c>
      <c r="B159" s="6">
        <v>108</v>
      </c>
      <c r="C159" s="1" t="str">
        <f t="shared" si="8"/>
        <v>$6C</v>
      </c>
      <c r="D159" s="7" t="s">
        <v>113</v>
      </c>
      <c r="E159" s="4" t="s">
        <v>367</v>
      </c>
      <c r="F159" s="4">
        <v>0</v>
      </c>
      <c r="G159" s="4" t="s">
        <v>3</v>
      </c>
      <c r="H159" s="4">
        <v>127</v>
      </c>
      <c r="I159" s="4" t="str">
        <f t="shared" si="9"/>
        <v>PHR TDA1022 Level 3, Channel 3</v>
      </c>
      <c r="J159" s="5" t="str">
        <f t="shared" si="10"/>
        <v>"CC+2",108,"PHR TDA1022 Level 3",0,"Track",127,"PHR TDA1022 Level 3, Channel 3"</v>
      </c>
    </row>
    <row r="160" spans="1:10" x14ac:dyDescent="0.25">
      <c r="A160" t="s">
        <v>379</v>
      </c>
      <c r="B160" s="6">
        <v>109</v>
      </c>
      <c r="C160" s="1" t="str">
        <f t="shared" si="8"/>
        <v>$6D</v>
      </c>
      <c r="D160" s="7" t="s">
        <v>114</v>
      </c>
      <c r="E160" s="4" t="s">
        <v>368</v>
      </c>
      <c r="F160" s="4">
        <v>0</v>
      </c>
      <c r="G160" s="4" t="s">
        <v>3</v>
      </c>
      <c r="H160" s="4">
        <v>127</v>
      </c>
      <c r="I160" s="4" t="str">
        <f t="shared" si="9"/>
        <v>PHR Dry Level, Channel 3</v>
      </c>
      <c r="J160" s="5" t="str">
        <f t="shared" si="10"/>
        <v>"CC+2",109,"PHR Dry Level",0,"Track",127,"PHR Dry Level, Channel 3"</v>
      </c>
    </row>
    <row r="161" spans="1:10" x14ac:dyDescent="0.25">
      <c r="A161" t="s">
        <v>379</v>
      </c>
      <c r="B161" s="6">
        <v>110</v>
      </c>
      <c r="C161" s="1" t="str">
        <f t="shared" si="8"/>
        <v>$6E</v>
      </c>
      <c r="D161" s="15" t="s">
        <v>115</v>
      </c>
      <c r="E161" s="4" t="s">
        <v>369</v>
      </c>
      <c r="F161" s="4">
        <v>0</v>
      </c>
      <c r="G161" s="4" t="s">
        <v>3</v>
      </c>
      <c r="H161" s="4">
        <v>127</v>
      </c>
      <c r="I161" s="4" t="str">
        <f t="shared" si="9"/>
        <v>PHR Feedb Mode 0-15, Channel 3</v>
      </c>
      <c r="J161" s="5" t="str">
        <f t="shared" si="10"/>
        <v>"CC+2",110,"PHR Feedb Mode 0-15",0,"Track",127,"PHR Feedb Mode 0-15, Channel 3"</v>
      </c>
    </row>
    <row r="162" spans="1:10" x14ac:dyDescent="0.25">
      <c r="A162" t="s">
        <v>379</v>
      </c>
      <c r="B162" s="6">
        <v>112</v>
      </c>
      <c r="C162" s="1" t="str">
        <f t="shared" si="8"/>
        <v>$70</v>
      </c>
      <c r="D162" s="7" t="s">
        <v>117</v>
      </c>
      <c r="E162" s="4" t="s">
        <v>370</v>
      </c>
      <c r="F162" s="4">
        <v>0</v>
      </c>
      <c r="G162" s="4" t="s">
        <v>3</v>
      </c>
      <c r="H162" s="4">
        <v>127</v>
      </c>
      <c r="I162" s="4" t="str">
        <f t="shared" si="9"/>
        <v>PHR Mod of Vari 1, Channel 3</v>
      </c>
      <c r="J162" s="5" t="str">
        <f t="shared" si="10"/>
        <v>"CC+2",112,"PHR Mod of Vari 1",0,"Track",127,"PHR Mod of Vari 1, Channel 3"</v>
      </c>
    </row>
    <row r="163" spans="1:10" x14ac:dyDescent="0.25">
      <c r="A163" t="s">
        <v>379</v>
      </c>
      <c r="B163" s="6">
        <v>113</v>
      </c>
      <c r="C163" s="1" t="str">
        <f t="shared" si="8"/>
        <v>$71</v>
      </c>
      <c r="D163" s="16" t="s">
        <v>118</v>
      </c>
      <c r="E163" s="4" t="s">
        <v>371</v>
      </c>
      <c r="F163" s="4">
        <v>0</v>
      </c>
      <c r="G163" s="4" t="s">
        <v>3</v>
      </c>
      <c r="H163" s="4">
        <v>127</v>
      </c>
      <c r="I163" s="4" t="str">
        <f t="shared" si="9"/>
        <v>PHR Mod of Vari 2, Channel 3</v>
      </c>
      <c r="J163" s="5" t="str">
        <f t="shared" si="10"/>
        <v>"CC+2",113,"PHR Mod of Vari 2",0,"Track",127,"PHR Mod of Vari 2, Channel 3"</v>
      </c>
    </row>
    <row r="164" spans="1:10" x14ac:dyDescent="0.25">
      <c r="A164" t="s">
        <v>379</v>
      </c>
      <c r="B164" s="6">
        <v>114</v>
      </c>
      <c r="C164" s="1" t="str">
        <f t="shared" si="8"/>
        <v>$72</v>
      </c>
      <c r="D164" s="16" t="s">
        <v>119</v>
      </c>
      <c r="E164" s="4" t="s">
        <v>372</v>
      </c>
      <c r="F164" s="4">
        <v>0</v>
      </c>
      <c r="G164" s="4" t="s">
        <v>3</v>
      </c>
      <c r="H164" s="4">
        <v>127</v>
      </c>
      <c r="I164" s="4" t="str">
        <f t="shared" si="9"/>
        <v>PHR Mod of Vari 3, Channel 3</v>
      </c>
      <c r="J164" s="5" t="str">
        <f t="shared" si="10"/>
        <v>"CC+2",114,"PHR Mod of Vari 3",0,"Track",127,"PHR Mod of Vari 3, Channel 3"</v>
      </c>
    </row>
    <row r="165" spans="1:10" x14ac:dyDescent="0.25">
      <c r="A165" t="s">
        <v>379</v>
      </c>
      <c r="B165" s="6">
        <v>115</v>
      </c>
      <c r="C165" s="1" t="str">
        <f t="shared" si="8"/>
        <v>$73</v>
      </c>
      <c r="D165" s="16" t="s">
        <v>120</v>
      </c>
      <c r="E165" s="4" t="s">
        <v>373</v>
      </c>
      <c r="F165" s="4">
        <v>0</v>
      </c>
      <c r="G165" s="4" t="s">
        <v>3</v>
      </c>
      <c r="H165" s="4">
        <v>127</v>
      </c>
      <c r="I165" s="4" t="str">
        <f t="shared" si="9"/>
        <v>PHR Mod of Slow 1, Channel 3</v>
      </c>
      <c r="J165" s="5" t="str">
        <f t="shared" si="10"/>
        <v>"CC+2",115,"PHR Mod of Slow 1",0,"Track",127,"PHR Mod of Slow 1, Channel 3"</v>
      </c>
    </row>
    <row r="166" spans="1:10" x14ac:dyDescent="0.25">
      <c r="A166" t="s">
        <v>379</v>
      </c>
      <c r="B166" s="6">
        <v>116</v>
      </c>
      <c r="C166" s="1" t="str">
        <f t="shared" si="8"/>
        <v>$74</v>
      </c>
      <c r="D166" s="16" t="s">
        <v>121</v>
      </c>
      <c r="E166" s="4" t="s">
        <v>374</v>
      </c>
      <c r="F166" s="4">
        <v>0</v>
      </c>
      <c r="G166" s="4" t="s">
        <v>3</v>
      </c>
      <c r="H166" s="4">
        <v>127</v>
      </c>
      <c r="I166" s="4" t="str">
        <f t="shared" si="9"/>
        <v>PHR Mod of Slow 2, Channel 3</v>
      </c>
      <c r="J166" s="5" t="str">
        <f t="shared" si="10"/>
        <v>"CC+2",116,"PHR Mod of Slow 2",0,"Track",127,"PHR Mod of Slow 2, Channel 3"</v>
      </c>
    </row>
    <row r="167" spans="1:10" x14ac:dyDescent="0.25">
      <c r="A167" t="s">
        <v>379</v>
      </c>
      <c r="B167" s="6">
        <v>117</v>
      </c>
      <c r="C167" s="1" t="str">
        <f t="shared" si="8"/>
        <v>$75</v>
      </c>
      <c r="D167" s="16" t="s">
        <v>122</v>
      </c>
      <c r="E167" s="4" t="s">
        <v>375</v>
      </c>
      <c r="F167" s="4">
        <v>0</v>
      </c>
      <c r="G167" s="4" t="s">
        <v>3</v>
      </c>
      <c r="H167" s="4">
        <v>127</v>
      </c>
      <c r="I167" s="4" t="str">
        <f t="shared" si="9"/>
        <v>PHR Mod of Slow 3, Channel 3</v>
      </c>
      <c r="J167" s="5" t="str">
        <f t="shared" si="10"/>
        <v>"CC+2",117,"PHR Mod of Slow 3",0,"Track",127,"PHR Mod of Slow 3, Channel 3"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General MIDI</vt:lpstr>
      <vt:lpstr>SAM2695</vt:lpstr>
      <vt:lpstr>NI B4</vt:lpstr>
      <vt:lpstr>RealOrgan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</dc:creator>
  <cp:lastModifiedBy>Carsten</cp:lastModifiedBy>
  <dcterms:created xsi:type="dcterms:W3CDTF">2018-02-05T16:13:51Z</dcterms:created>
  <dcterms:modified xsi:type="dcterms:W3CDTF">2018-02-08T14:26:18Z</dcterms:modified>
</cp:coreProperties>
</file>