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F:\Eigene Dateien\Makerspace\Roboter\PingPongTrainer\RevE\"/>
    </mc:Choice>
  </mc:AlternateContent>
  <xr:revisionPtr revIDLastSave="0" documentId="13_ncr:1_{58D8F56A-66B2-431A-8B02-F29E6DAA3DA2}" xr6:coauthVersionLast="47" xr6:coauthVersionMax="47" xr10:uidLastSave="{00000000-0000-0000-0000-000000000000}"/>
  <bookViews>
    <workbookView xWindow="2565" yWindow="480" windowWidth="24300" windowHeight="14505" firstSheet="1" activeTab="3" xr2:uid="{BAA7EA73-824E-4872-A85E-B6C5B02D92A8}"/>
  </bookViews>
  <sheets>
    <sheet name="Schrauben und Muttern" sheetId="10" state="hidden" r:id="rId1"/>
    <sheet name="Einkaufsliste" sheetId="8" r:id="rId2"/>
    <sheet name="Druckbare Bauteile" sheetId="9" r:id="rId3"/>
    <sheet name="Verbindungsplan" sheetId="6" r:id="rId4"/>
    <sheet name="Bauteile" sheetId="7" state="hidden" r:id="rId5"/>
  </sheets>
  <definedNames>
    <definedName name="bBauteil" localSheetId="2">#REF!</definedName>
    <definedName name="bBauteil" localSheetId="1">#REF!</definedName>
    <definedName name="bBauteil" localSheetId="0">#REF!</definedName>
    <definedName name="bBauteil">Bauteile!$B$1:$B$20</definedName>
    <definedName name="bEKOMP">Bauteile!$B$1:$B$20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6" i="8" l="1"/>
  <c r="C27" i="8"/>
  <c r="E27" i="8" s="1"/>
  <c r="C26" i="8"/>
  <c r="E26" i="8" s="1"/>
  <c r="C25" i="8"/>
  <c r="E25" i="8" s="1"/>
  <c r="C24" i="8"/>
  <c r="E24" i="8" s="1"/>
  <c r="C23" i="8"/>
  <c r="C35" i="10"/>
  <c r="C36" i="10"/>
  <c r="C34" i="10"/>
  <c r="C37" i="10"/>
  <c r="C38" i="10"/>
  <c r="C39" i="10"/>
  <c r="F33" i="9"/>
  <c r="H32" i="8"/>
  <c r="E31" i="8"/>
  <c r="E30" i="8"/>
  <c r="E29" i="8"/>
  <c r="E28" i="8"/>
  <c r="E18" i="8"/>
  <c r="E17" i="8"/>
  <c r="E16" i="8"/>
  <c r="E15" i="8"/>
  <c r="E14" i="8"/>
  <c r="E13" i="8"/>
  <c r="E12" i="8"/>
  <c r="E11" i="8"/>
  <c r="E8" i="8"/>
  <c r="E7" i="8"/>
  <c r="E23" i="8" l="1"/>
  <c r="E3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Benno</author>
  </authors>
  <commentList>
    <comment ref="E3" authorId="0" shapeId="0" xr:uid="{0B23E1FC-93BE-4DFF-9769-98CA02625732}">
      <text>
        <r>
          <rPr>
            <b/>
            <sz val="9"/>
            <color indexed="81"/>
            <rFont val="Segoe UI"/>
            <charset val="1"/>
          </rPr>
          <t>Benno:</t>
        </r>
        <r>
          <rPr>
            <sz val="9"/>
            <color indexed="81"/>
            <rFont val="Segoe UI"/>
            <charset val="1"/>
          </rPr>
          <t xml:space="preserve">
X = Lötverbindung</t>
        </r>
      </text>
    </comment>
    <comment ref="G3" authorId="0" shapeId="0" xr:uid="{9A339E3D-AC11-47FB-AB5B-91853F4A81EC}">
      <text>
        <r>
          <rPr>
            <b/>
            <sz val="9"/>
            <color indexed="81"/>
            <rFont val="Segoe UI"/>
            <charset val="1"/>
          </rPr>
          <t>Benno:</t>
        </r>
        <r>
          <rPr>
            <sz val="9"/>
            <color indexed="81"/>
            <rFont val="Segoe UI"/>
            <charset val="1"/>
          </rPr>
          <t xml:space="preserve">
X = Lötverbindung</t>
        </r>
      </text>
    </comment>
  </commentList>
</comments>
</file>

<file path=xl/sharedStrings.xml><?xml version="1.0" encoding="utf-8"?>
<sst xmlns="http://schemas.openxmlformats.org/spreadsheetml/2006/main" count="583" uniqueCount="275">
  <si>
    <t>D7</t>
  </si>
  <si>
    <t>D8</t>
  </si>
  <si>
    <t>D5</t>
  </si>
  <si>
    <t>D9</t>
  </si>
  <si>
    <t>D10</t>
  </si>
  <si>
    <t>D6</t>
  </si>
  <si>
    <t>GND</t>
  </si>
  <si>
    <t>D3</t>
  </si>
  <si>
    <t>Bauteil</t>
  </si>
  <si>
    <t>Verbindung</t>
  </si>
  <si>
    <t>D11</t>
  </si>
  <si>
    <t>D4</t>
  </si>
  <si>
    <t>VIN-</t>
  </si>
  <si>
    <t>D12</t>
  </si>
  <si>
    <t>A1</t>
  </si>
  <si>
    <t>A0</t>
  </si>
  <si>
    <t>Hinweis</t>
  </si>
  <si>
    <t>Mini Kippschalter MTS-102 SPDT (Schussrichtung links)</t>
  </si>
  <si>
    <t>Mini Kippschalter MTS-102 SPDT (Schussrichtung mitte)</t>
  </si>
  <si>
    <t>Mini Kippschalter MTS-102 SPDT (Schussrichtung rechts)</t>
  </si>
  <si>
    <t>Momentary Switch mit LED (Startknopf)</t>
  </si>
  <si>
    <t>VIN+</t>
  </si>
  <si>
    <t>VOUT-</t>
  </si>
  <si>
    <t>VOUT+</t>
  </si>
  <si>
    <t>Mittlerer Kontakt</t>
  </si>
  <si>
    <t>C</t>
  </si>
  <si>
    <t>NO</t>
  </si>
  <si>
    <t>GND (braune Ader)</t>
  </si>
  <si>
    <t>V (rote Ader)</t>
  </si>
  <si>
    <t>Signal (gelbe Ader)</t>
  </si>
  <si>
    <t>Servo MG90s</t>
  </si>
  <si>
    <t>ENA</t>
  </si>
  <si>
    <t>IN1</t>
  </si>
  <si>
    <t>IN2</t>
  </si>
  <si>
    <t>IN3</t>
  </si>
  <si>
    <t>IN4</t>
  </si>
  <si>
    <t>ENB</t>
  </si>
  <si>
    <t>Potentiometer (Schussweite)</t>
  </si>
  <si>
    <t>Potentiometer (Schussintervall)</t>
  </si>
  <si>
    <t>(ohne Beschriftung)</t>
  </si>
  <si>
    <t>Batteriefach 6AA</t>
  </si>
  <si>
    <t>schwarze Ader (-)</t>
  </si>
  <si>
    <t>rote Ader (+)</t>
  </si>
  <si>
    <t>Mini Kippschalter MTS-102 SPDT (Einschalter)</t>
  </si>
  <si>
    <t>Momentary Switch mit LED (LED)</t>
  </si>
  <si>
    <t>Anschluss Bauteil A</t>
  </si>
  <si>
    <t>Anschluss Bauteil B</t>
  </si>
  <si>
    <t>Bauteil B</t>
  </si>
  <si>
    <t>StepUp Converter MT3608</t>
  </si>
  <si>
    <t>DC Motor S30K (Vorschub)</t>
  </si>
  <si>
    <t>rote Ader</t>
  </si>
  <si>
    <t>schwarze Ader</t>
  </si>
  <si>
    <t>V</t>
  </si>
  <si>
    <t>GND (Schraubterminal)</t>
  </si>
  <si>
    <t>VIN (Schraubterminal)</t>
  </si>
  <si>
    <t>5V (Schraubterminal)</t>
  </si>
  <si>
    <t>Plus (+)</t>
  </si>
  <si>
    <t>Minus (-)</t>
  </si>
  <si>
    <t>Ader des Batteriefachs direkt an Schalter anlöten.</t>
  </si>
  <si>
    <t>Ader des Batteriefachs direkt an Converter anlöten.</t>
  </si>
  <si>
    <t>Stecker des Servos direkt mit den Pins des Boards verbinden.</t>
  </si>
  <si>
    <t>VCC (Schraubterminal)</t>
  </si>
  <si>
    <t>OUT1 (Schraubterminal)</t>
  </si>
  <si>
    <t>OUT2 (Schraubterminal)</t>
  </si>
  <si>
    <t>OUT3 (Schraubterminal)</t>
  </si>
  <si>
    <t>OUT4 (Schraubterminal)</t>
  </si>
  <si>
    <t>Bauteil A</t>
  </si>
  <si>
    <t>Nr.</t>
  </si>
  <si>
    <t>Diese Verbindung kann auch mit einem dreiadrigen DuPont-Kabel realisiert werden (Nr. 34, 35 und 36).</t>
  </si>
  <si>
    <t>Diese Verbindung kann auch mit einem dreiadrigen DuPont-Kabel realisiert werden (Nr. 37, 38 und 39).</t>
  </si>
  <si>
    <t>Plus</t>
  </si>
  <si>
    <t>Minus</t>
  </si>
  <si>
    <t>10cm Kabel beidseitig mit DuPont-Buchse: Pins beidseitig verbinden.</t>
  </si>
  <si>
    <t>A2 (D16)</t>
  </si>
  <si>
    <t>A3 (D17)</t>
  </si>
  <si>
    <t>A4 (D18)</t>
  </si>
  <si>
    <t>Lötv. A</t>
  </si>
  <si>
    <t>Lötv. B</t>
  </si>
  <si>
    <t>x</t>
  </si>
  <si>
    <t>DC Motor S30K (Ballvorschub)</t>
  </si>
  <si>
    <t>Material</t>
  </si>
  <si>
    <t>Anzahl</t>
  </si>
  <si>
    <t>Einzelpreis</t>
  </si>
  <si>
    <t>Total</t>
  </si>
  <si>
    <t>Lieferant</t>
  </si>
  <si>
    <t>Link</t>
  </si>
  <si>
    <t>Servo MG90s, 180° (digital)</t>
  </si>
  <si>
    <t>AliExpress</t>
  </si>
  <si>
    <t>Bestelldetails siehe Bild.</t>
  </si>
  <si>
    <t xml:space="preserve">DC Motor 380, 12V/8'000 RPM, 24V/16'000 RMP  </t>
  </si>
  <si>
    <t>https://de.aliexpress.com/item/32664338955.html?spm=a2g0o.order_detail.0.0.8edf63685DgYfy&amp;gatewayAdapt=glo2deu</t>
  </si>
  <si>
    <t>DC Motor S30K, 12V/14 RPM</t>
  </si>
  <si>
    <t>https://de.aliexpress.com/item/32819069437.html?spm=a2g0o.order_list.0.0.539d5c5f9Rb2xQ&amp;gatewayAdapt=glo2deu</t>
  </si>
  <si>
    <t>Bestelldetails siehe Bild</t>
  </si>
  <si>
    <t>https://de.aliexpress.com/item/4000971762879.html?spm=a2g0o.order_detail.0.0.115b6368jtNbt6&amp;gatewayAdapt=glo2deu</t>
  </si>
  <si>
    <t>5 Stück pro Los -&gt; 1 bestellen</t>
  </si>
  <si>
    <t>Mini Kippschalter, MTS-102 SPDT</t>
  </si>
  <si>
    <t>https://de.aliexpress.com/item/32424649963.html?spm=a2g0o.order_detail.0.0.78106368CT1tTB&amp;gatewayAdapt=glo2deu</t>
  </si>
  <si>
    <t>Taster mit LED, grün, ohne Symbol, 12mm, Momentary self-reset, 5V</t>
  </si>
  <si>
    <t>https://de.aliexpress.com/item/4001291695467.html?spm=a2g0s.8937460.0.0.5e4c2e0elcBxMg&amp;gatewayAdapt=glo2deu</t>
  </si>
  <si>
    <t xml:space="preserve">NANO Expansion Prototyp Schild I/O R3 </t>
  </si>
  <si>
    <t>https://de.aliexpress.com/item/32836369656.html?spm=a2g0o.order_detail.0.0.18f86368viE4WL&amp;gatewayAdapt=glo2deu</t>
  </si>
  <si>
    <t>Farbe egal. Die rote Version finde ich etwas übersichtlicher, da die Pins farbcodiert sind.</t>
  </si>
  <si>
    <t>Arduino Nano 328p mit angelöteten Pins</t>
  </si>
  <si>
    <t>https://de.aliexpress.com/item/1005003041312268.html?spm=a2g0o.productlist.0.0.39b777cah4kbav&amp;ad_pvid=202207231457511969517035539440007786855_3&amp;s=p</t>
  </si>
  <si>
    <t>Empfohlen: Version 328p mit USB-C und bereits angelöteten Pins. Bestelldetails siehe Bild.</t>
  </si>
  <si>
    <t>Motortreiber L298N, rot</t>
  </si>
  <si>
    <t>https://de.aliexpress.com/item/32969673726.html?spm=a2g0o.order_list.0.0.539d5c5f9Rb2xQ&amp;gatewayAdapt=glo2deu</t>
  </si>
  <si>
    <t>Step Up Converter MT3608</t>
  </si>
  <si>
    <t>https://de.aliexpress.com/item/4001066566291.html?spm=a2g0o.order_detail.0.0.73d96368hYDXec&amp;gatewayAdapt=glo2deu</t>
  </si>
  <si>
    <t>USB nicht notwendig.</t>
  </si>
  <si>
    <t>Batteriehalter, 6xAA</t>
  </si>
  <si>
    <t>https://de.aliexpress.com/item/1005002013461693.html?spm=a2g0o.order_detail.0.0.5c9c63688KcfJo&amp;gatewayAdapt=glo2deu</t>
  </si>
  <si>
    <t>Schubladenboden mit Blende</t>
  </si>
  <si>
    <t>Schraube M3x8, Senkkopf</t>
  </si>
  <si>
    <t>Schublade, Blende</t>
  </si>
  <si>
    <t>Mutter M3, vierkant</t>
  </si>
  <si>
    <t>Schublade mit Boards</t>
  </si>
  <si>
    <t>Schraube M3x8, Zylinderkopf</t>
  </si>
  <si>
    <t>Schublade mit Servo</t>
  </si>
  <si>
    <t>Schraube M2</t>
  </si>
  <si>
    <t>Schraubenlänge ca. 6 mm, oftmals werden die Schrauben mit dem Servo mitgeliefert.</t>
  </si>
  <si>
    <t>Servoarm mit Servo</t>
  </si>
  <si>
    <t>Schraube M2.5</t>
  </si>
  <si>
    <t>Basis mit DC Motor</t>
  </si>
  <si>
    <t>AdapterMicroswitch mit Limitschalter</t>
  </si>
  <si>
    <t>Idealerweise 12mm Länge. Kleinere Schrauben fassen nur einseitig, was aber eigentlich ausreichend ist. Keine Muttern notwendig, die Schrauben greifen direkt am Bauteil an.</t>
  </si>
  <si>
    <t>AdapterScheibe mit DC Motor</t>
  </si>
  <si>
    <t>Scheibe mit AdapterScheibe</t>
  </si>
  <si>
    <t>Kopf irelevant</t>
  </si>
  <si>
    <t>Ecke mit Basis</t>
  </si>
  <si>
    <t>Ecke mit Rohrausgang</t>
  </si>
  <si>
    <t>Korb mit Basis</t>
  </si>
  <si>
    <t>Bogenrohr mit 2 Rohren</t>
  </si>
  <si>
    <t>Rändelschraube M3x8</t>
  </si>
  <si>
    <t>https://de.aliexpress.com/item/1005001434315050.html?spm=a2g0o.productlist.0.0.12b21ae31FuICn&amp;algo_pvid=ad1795b4-b778-43a9-9ff1-23f8631846aa&amp;algo_exp_id=ad1795b4-b778-43a9-9ff1-23f8631846aa-3&amp;pdp_ext_f=%7B%22sku_id%22%3A%2212000016104733719%22%7D&amp;pdp_npi=2%40dis%21EUR%213.36%212.63%21%21%21%21%21%402103399116607406656916255e8b05%2112000016104733719%21sea&amp;curPageLogUid=SsNZ1RpAGzNE</t>
  </si>
  <si>
    <t>5 Stück pro Los -&gt; 1 bestellen. Notfalls ginge es auch mit 2 "normalen" Zylinderkopfschrauben.</t>
  </si>
  <si>
    <t>Motorbefestigung mit Lauf</t>
  </si>
  <si>
    <t>Senkkopf zwingend.</t>
  </si>
  <si>
    <t>Rad</t>
  </si>
  <si>
    <t>Kabel DuPont, beidseitig female/Buchsen, 30cm</t>
  </si>
  <si>
    <t>https://de.aliexpress.com/item/32639799546.html?spm=a2g0o.store_pc_allProduct.8148356.17.78ec17152KGUCc&amp;pdp_npi=2%40dis%21EUR%21%E2%82%AC%201%2C49%21%E2%82%AC%201%2C41%21%21%21%21%21%40210318d116604062650554692e82b2%2159532341113%21sh</t>
  </si>
  <si>
    <t>Kabel DuPont, beidseitig female/Buchsen, 10cm</t>
  </si>
  <si>
    <t>https://de.aliexpress.com/item/32422441283.html?spm=a2g0o.store_pc_allProduct.8148356.24.7fe11715DMe2H4&amp;pdp_npi=2%40dis%21EUR%21%E2%82%AC%200%2C97%21%E2%82%AC%200%2C92%21%21%21%21%21%402101d91e16604068885772429ecd29%2157911749073%21sh</t>
  </si>
  <si>
    <t>Litzen (rot, schwarz)</t>
  </si>
  <si>
    <t>Ping Pong Bälle</t>
  </si>
  <si>
    <t>Stück eines alten Fahrradschlauchs</t>
  </si>
  <si>
    <t>Ergebnis</t>
  </si>
  <si>
    <t>Total Schrauben und Muttern:</t>
  </si>
  <si>
    <t>Anzahl:</t>
  </si>
  <si>
    <t>Viele der M3 Schrauben passen auch, wenn diese länger oder kürzer sind. Damit eine allfällige Schraubenbestellung aber einfacher geht, können alle M3 Schrauben in 8mm Länge bestellt werden. Die passen immer!</t>
  </si>
  <si>
    <t>STL-Datei</t>
  </si>
  <si>
    <t>3MF-Datei</t>
  </si>
  <si>
    <t>Farbvorschlag</t>
  </si>
  <si>
    <t>Gewicht (g)</t>
  </si>
  <si>
    <t>AdapterMicroswitch.stl</t>
  </si>
  <si>
    <t>Schwarz</t>
  </si>
  <si>
    <t>AdapterScheibe.stl</t>
  </si>
  <si>
    <t>Gelb</t>
  </si>
  <si>
    <t>Basis.stl</t>
  </si>
  <si>
    <t>Biegung 25 Grad.stl</t>
  </si>
  <si>
    <t>Blau</t>
  </si>
  <si>
    <t>Optionales Bauteil für flache Bälle.</t>
  </si>
  <si>
    <t>Biegung 40 Grad.stl</t>
  </si>
  <si>
    <t>Biegung 55 Grad.stl</t>
  </si>
  <si>
    <t>Optionales Bauteil für hohe Bälle.</t>
  </si>
  <si>
    <t>Ecke.stl</t>
  </si>
  <si>
    <t>Korb.stl</t>
  </si>
  <si>
    <t>Mit Rand drucken für bessere Haftung.</t>
  </si>
  <si>
    <t>Lauf.stl</t>
  </si>
  <si>
    <t>Scheibe.stl</t>
  </si>
  <si>
    <t>SchubladeBlende.stl</t>
  </si>
  <si>
    <t>Ausrichtung: Unbedingt stehend drucken! Die Blende hat einen kaum sichtbaren Papiereinschub. Bei falscher Druckausrichtung lässt sich das Papier für die Labels später nicht dazwischenschieben. Drucken eines Randes (Brim) für bessere Haftung empfohlen.</t>
  </si>
  <si>
    <t>SchubladeBoden.stl</t>
  </si>
  <si>
    <t>Schwenkarm.stl</t>
  </si>
  <si>
    <t>Servoarm.stl</t>
  </si>
  <si>
    <t>Zufuehrung.stl</t>
  </si>
  <si>
    <t>SchriftzugVorne.stl</t>
  </si>
  <si>
    <t>SchriftzugSeite.stl</t>
  </si>
  <si>
    <t>AdapterMicroswitch.3mf</t>
  </si>
  <si>
    <t>AdapterScheibe.3mf</t>
  </si>
  <si>
    <t>Basis.3mf</t>
  </si>
  <si>
    <t>Biegung.3mf</t>
  </si>
  <si>
    <t>Deko.3mf</t>
  </si>
  <si>
    <t>Ecke.3mf</t>
  </si>
  <si>
    <t>Korb.3mf</t>
  </si>
  <si>
    <t>Lauf.3mf</t>
  </si>
  <si>
    <t>Motorbefestigung.3mf</t>
  </si>
  <si>
    <t>Rad.3mf</t>
  </si>
  <si>
    <t>Scheibe.3mf</t>
  </si>
  <si>
    <t>Schriftzug.3mf</t>
  </si>
  <si>
    <t>SchubladeBlende.3mf</t>
  </si>
  <si>
    <t>SchubladeBoden.3mf</t>
  </si>
  <si>
    <t>Schwenkarm.3mf</t>
  </si>
  <si>
    <t>Servoarm.3mf</t>
  </si>
  <si>
    <t>Zufuehrung.3mf</t>
  </si>
  <si>
    <t>Zweimal ausdrucken!</t>
  </si>
  <si>
    <t>15cm Kabel (rot): Am Terminal des Motortreibers einschrauben und am Converter anlöten.</t>
  </si>
  <si>
    <t>5cm Kabel (schwarz): Beidseitig an den Terminals einschrauben.</t>
  </si>
  <si>
    <t>5cm Kabel (rot): Beidseitig an den Terminals einschrauben.</t>
  </si>
  <si>
    <t>60cm Kabel (rot): Am Terminal des Motortreibers einschrauben und am Motor anlöten.</t>
  </si>
  <si>
    <t>60cm Kabel (schwarz): Am Terminal des Motortreibers einschrauben und am Motor anlöten.</t>
  </si>
  <si>
    <t>Rote Ader des Motors verlängern auf 30 cm. Verbindungsstelle mit Schrumpfschlauch isolieren. Am Terminal des Motortreibers einschrauben.</t>
  </si>
  <si>
    <t>Schwarze Ader des Motors verlängern auf 30 cm. Verbindungsstelle mit Schrumpfschlauch isolieren. Am Terminal des Motortreibers einschrauben.</t>
  </si>
  <si>
    <t>15cm Kabel (rot), einseitig mit DuPont-Buchse: An Potentiometer anlöten und auf Pin des Boards stecken.</t>
  </si>
  <si>
    <t>15cm Kabel (schwarz), einseitig mit DuPont-Buchse: An Potentiometer anlöten und auf Pin des Boards stecken.</t>
  </si>
  <si>
    <t>15cm Kabel, einseitig mit DuPont-Buchse: An Potentiometer anlöten und auf Pin des Boards stecken.</t>
  </si>
  <si>
    <t>Terminal Block KF128</t>
  </si>
  <si>
    <t>Anfang
(Anschluss aussen)</t>
  </si>
  <si>
    <t>Ende
(Anschluss aussen)</t>
  </si>
  <si>
    <t>Schleifer 
(Anschluss Mitte)</t>
  </si>
  <si>
    <t>Ende 
(Anschluss aussen)</t>
  </si>
  <si>
    <t>Alle Pins</t>
  </si>
  <si>
    <t>Terminal Block auf das Expansion Board stecken und Pins anlöten.</t>
  </si>
  <si>
    <t>VCC, G, G, VIN</t>
  </si>
  <si>
    <t>NANO I/O Expansion Board</t>
  </si>
  <si>
    <t>Terminal Block KF128-2.54, 4 Pins</t>
  </si>
  <si>
    <t>Gummibänder</t>
  </si>
  <si>
    <t>10cm Kabel (rot), DuPont-Buchse einseitig: An Schalter anlöten und am Pin des Boards einstecken.</t>
  </si>
  <si>
    <t>10cm Kabel (schwarz), DuPont-Buchse einseitig: An Schalter anlöten und am Pin des Boards einstecken.</t>
  </si>
  <si>
    <t>10cm Kabel, DuPont-Buchse einseitig: An Schalter anlöten und am Pin des Boards einstecken.</t>
  </si>
  <si>
    <t>Im Verbindungsplan stehen die Kabellängen. Da einige Kabel einseitig verlötet werden, muss bei einigen Verbindungen das andere Steckerende abgetrennt werden.
Die Potentiometer könnten statt mit einem einadrigen auch mit einem dreiadrigen DuPont-Kabel verbunden werden.</t>
  </si>
  <si>
    <t>https://de.aliexpress.com/item/10000284039075.html?spm=a2g0s.8937460.0.0.70092e0eZxp7Pr&amp;gatewayAdapt=glo2deu</t>
  </si>
  <si>
    <t>5 Stücke pro Los -&gt; 1 bestellen</t>
  </si>
  <si>
    <t>Micro Limit Switch ZW12-B (Sensor für Ballvorschub)</t>
  </si>
  <si>
    <t>Micro Limit Switch, ZW12-B</t>
  </si>
  <si>
    <r>
      <t>12cm Kabel (rot) beidseitig anlöten.</t>
    </r>
    <r>
      <rPr>
        <sz val="11"/>
        <color rgb="FFFF0000"/>
        <rFont val="Calibri"/>
        <family val="2"/>
        <scheme val="minor"/>
      </rPr>
      <t xml:space="preserve"> An diesem Anschluss des Kippschalters werden zwei Verbindungen angebracht: Nr. 3 und 4. --&gt; Am besten gleichzeitig anlöten!</t>
    </r>
  </si>
  <si>
    <r>
      <t xml:space="preserve">20cm Kabel (rot) an Schalter anlöten und am Schraubterminal einschrauben. </t>
    </r>
    <r>
      <rPr>
        <sz val="11"/>
        <color rgb="FFFF0000"/>
        <rFont val="Calibri"/>
        <family val="2"/>
        <scheme val="minor"/>
      </rPr>
      <t>An diesem Anschluss des Kippschalters werden zwei Verbindungen angebracht: Nr. 3 und 4. --&gt; Am besten gleichzeitig anlöten!</t>
    </r>
  </si>
  <si>
    <t xml:space="preserve">30cm Kabel wäre auch knapp ausreichend. Die Schublade lässt sich dann aber nicht mehr vollständig ausziehen. </t>
  </si>
  <si>
    <r>
      <t xml:space="preserve">40cm Kabel, DuPont-Buchse einseitig: An Schalter anlöten und am Pin des Boards einstecken. </t>
    </r>
    <r>
      <rPr>
        <sz val="11"/>
        <color rgb="FFFF0000"/>
        <rFont val="Calibri"/>
        <family val="2"/>
        <scheme val="minor"/>
      </rPr>
      <t>Kabel am Micro Limit Switch unbedingt so anlöten, dass diese direkt nach hinten geführt werden können! (Siehe Abbildung im Anhang 2 der Bauanleitung.)</t>
    </r>
  </si>
  <si>
    <t>Ist das Terminal angelötet, dann sind die Labels der Anschlüsse auf dem Board nicht mehr sichtbar. Deshalb wird empfohlen, die Anschlüsse am Terminal mit einem Stift anzuschreiben.</t>
  </si>
  <si>
    <t>Verbindungsplan</t>
  </si>
  <si>
    <t>Einkaufsliste</t>
  </si>
  <si>
    <t xml:space="preserve"> </t>
  </si>
  <si>
    <t>Schrauben und Muttern</t>
  </si>
  <si>
    <t>Druckbare Bauteile</t>
  </si>
  <si>
    <t>https://de.aliexpress.com/item/1005003980326092.html?spm=a2g0o.order_detail.0.0.6cb06368DCw5xD&amp;gatewayAdapt=glo2deu</t>
  </si>
  <si>
    <t>Dichtungsring (NBR O-Ring) OD 40mm, ID 28mm, 6mm, black</t>
  </si>
  <si>
    <t>https://de.aliexpress.com/item/32810872544.html?spm=a2g0o.order_detail.0.0.7ff56368rtwZcD&amp;gatewayAdapt=glo2deu</t>
  </si>
  <si>
    <t>https://de.aliexpress.com/item/32934186482.html?spm=a2g0o.order_detail.0.0.1cf96368OCJArM&amp;gatewayAdapt=glo2deu</t>
  </si>
  <si>
    <t>https://de.aliexpress.com/item/1005001612157787.html?spm=a2g0o.order_detail.0.0.7ff56368i3FIUU&amp;gatewayAdapt=glo2deu</t>
  </si>
  <si>
    <t>Stützen unter dem Bohrloch empfohlen.</t>
  </si>
  <si>
    <t>https://de.aliexpress.com/item/1005003620828597.html?spm=a2g0o.productlist.0.0.355f5c951xEwlE&amp;algo_pvid=7c8eaee2-0069-4c12-a16b-0108cc3de5d7&amp;algo_exp_id=7c8eaee2-0069-4c12-a16b-0108cc3de5d7-2&amp;pdp_ext_f=%7B%22sku_id%22%3A%2212000026541044170%22%7D&amp;pdp_npi=2%40dis%21EUR%211.58%211.58%21%21%21%21%21%402101e9cf16625516778231219ef8a7%2112000026541044170%21sea&amp;curPageLogUid=8dz3BZQSF9wu</t>
  </si>
  <si>
    <t>https://de.aliexpress.com/item/1005001677869988.html?spm=a2g0o.productlist.0.0.502d4d94Co6Y5U&amp;algo_pvid=8fe84868-de8e-4aa4-8214-4ec2dc99ac9c&amp;algo_exp_id=8fe84868-de8e-4aa4-8214-4ec2dc99ac9c-3&amp;pdp_ext_f=%7B%22sku_id%22%3A%2212000030016966539%22%7D&amp;pdp_npi=2%40dis%21EUR%211.88%211.47%21%21%211.48%21%21%4021031a5516625526530178686e9d6c%2112000030016966539%21sea&amp;curPageLogUid=VmXgUdBbKc7J</t>
  </si>
  <si>
    <t>Es kann auch ein 6 Pin Terminal bestellt werden, um gleich die ganze Reihe der Steckplätze zu bestücken. 5 Stücke pro Los -&gt; 1 bestellen</t>
  </si>
  <si>
    <t>Potentiometer WH148, 10kOhm</t>
  </si>
  <si>
    <r>
      <t xml:space="preserve">40cm Kabel (schwarz), DuPont-Buchse einseitig: An Schalter anlöten und am Pin des Boards einstecken. </t>
    </r>
    <r>
      <rPr>
        <sz val="11"/>
        <color rgb="FFFF0000"/>
        <rFont val="Calibri"/>
        <family val="2"/>
        <scheme val="minor"/>
      </rPr>
      <t>Kabel am Micro Limit Switch unbedingt so anlöten, dass diese direkt nach hinten geführt werden können! Der Platz im Bauteil AdapterMicroswitch ist knapp! (Siehe Abbildung im Anhang 2 der Bauanleitung.)</t>
    </r>
  </si>
  <si>
    <t>15cm Kabel (schwarz): Am Terminal des Boards einschrauben und am Converter anlöten.</t>
  </si>
  <si>
    <t>Das Schraubterminal des Microcontrollers hat zwei GND Anschlüsse. Nimm einfach einen freien Platz.</t>
  </si>
  <si>
    <t>Potentiometer (Spin)</t>
  </si>
  <si>
    <t>Motortreiber L298N - A</t>
  </si>
  <si>
    <t>Motortreiber L298N - B</t>
  </si>
  <si>
    <t>Diese Verbindung kann auch mit einem dreiadrigen DuPont-Kabel realisiert werden (Nr. 40, 41 und 42).</t>
  </si>
  <si>
    <t>Es reichen auch nur 6 Schrauben, wenn man jedes Bauteil nur mit 2 Schrauben befestigt.</t>
  </si>
  <si>
    <t>D2</t>
  </si>
  <si>
    <t>A5</t>
  </si>
  <si>
    <t>A6</t>
  </si>
  <si>
    <t>A7</t>
  </si>
  <si>
    <t>Die Schublade hat nur Bohrlöcher passend für die rote Version!</t>
  </si>
  <si>
    <t>Schraubenlängen:
1x ca. 6 mm (oftmals wird die Schrauben mit dem Servo mitgeliefert)
2x ca. 12mm (kürzer geht auch)</t>
  </si>
  <si>
    <t>Motorschalen[XX].stl,
Motoreinsatz.stl</t>
  </si>
  <si>
    <t>Deko[X].stl</t>
  </si>
  <si>
    <t>Rad[X].stl</t>
  </si>
  <si>
    <t>Ausrichtung: Runde Öffnung der Motorbefestigung auf Druckbett liegend. Motoreinsatz 2x drucken.</t>
  </si>
  <si>
    <r>
      <t xml:space="preserve">Stützen unter den Bohrlöchern bei den Schraubköpfen von Rad1.stl empfohlen. </t>
    </r>
    <r>
      <rPr>
        <sz val="11"/>
        <rFont val="Calibri"/>
        <family val="2"/>
        <scheme val="minor"/>
      </rPr>
      <t>Layerhöhe 0.15mm empfohlen. Oberfläche bügeln empfohlen.</t>
    </r>
    <r>
      <rPr>
        <sz val="11"/>
        <color theme="1"/>
        <rFont val="Calibri"/>
        <family val="2"/>
        <scheme val="minor"/>
      </rPr>
      <t xml:space="preserve"> </t>
    </r>
    <r>
      <rPr>
        <sz val="11"/>
        <color rgb="FFFF0000"/>
        <rFont val="Calibri"/>
        <family val="2"/>
        <scheme val="minor"/>
      </rPr>
      <t>Alles zweimal drucken!</t>
    </r>
  </si>
  <si>
    <t>DC Motor 380 (unten)</t>
  </si>
  <si>
    <t>DC Motor 380 (oben)</t>
  </si>
  <si>
    <t>10cm Kabel (rot): Beidseitig an den Terminals einschrauben.</t>
  </si>
  <si>
    <t>10cm Kabel (schwarz): Beidseitig an den Terminals einschrauben.</t>
  </si>
  <si>
    <t>Am Anschluss des Motortreibers werden zwei Kabel angebracht -&gt; Nr. 43</t>
  </si>
  <si>
    <t>Am Anschluss des Motortreibers werden zwei Kabel angebracht -&gt; Nr. 20</t>
  </si>
  <si>
    <t>Am Anschluss des Motortreibers werden zwei Kabel angebracht -&gt; Nr. 45</t>
  </si>
  <si>
    <t>Am Anschluss des Motortreibers werden zwei Kabel angebracht -&gt; Nr. 23</t>
  </si>
  <si>
    <t>Das Schraubterminal des Microcontrollers hat zwei GND Anschlüsse. Nimm einfach einen freien Platz.
Am Anschluss des Motortreibers werden zwei Kabel angebracht -&gt; Nr. 44</t>
  </si>
  <si>
    <t>Am Anschluss des Motortreibers werden zwei Kabel angebracht -&gt; Nr.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</si>
</sst>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2]\ * #,##0.00_ ;_ [$€-2]\ * \-#,##0.00_ ;_ [$€-2]\ * &quot;-&quot;??_ ;_ @_ "/>
  </numFmts>
  <fonts count="12" x14ac:knownFonts="1">
    <font>
      <sz val="11"/>
      <color theme="1"/>
      <name val="Calibri"/>
      <family val="2"/>
      <scheme val="minor"/>
    </font>
    <font>
      <sz val="11"/>
      <color rgb="FFFF0000"/>
      <name val="Calibri"/>
      <family val="2"/>
      <scheme val="minor"/>
    </font>
    <font>
      <b/>
      <sz val="14"/>
      <color theme="1"/>
      <name val="Calibri"/>
      <family val="2"/>
      <scheme val="minor"/>
    </font>
    <font>
      <sz val="11"/>
      <name val="Calibri"/>
      <family val="2"/>
      <scheme val="minor"/>
    </font>
    <font>
      <b/>
      <sz val="11"/>
      <color theme="1"/>
      <name val="Calibri"/>
      <family val="2"/>
      <scheme val="minor"/>
    </font>
    <font>
      <b/>
      <sz val="12"/>
      <color theme="1"/>
      <name val="Calibri"/>
      <family val="2"/>
      <scheme val="minor"/>
    </font>
    <font>
      <i/>
      <sz val="11"/>
      <color theme="1"/>
      <name val="Calibri"/>
      <family val="2"/>
      <scheme val="minor"/>
    </font>
    <font>
      <sz val="9"/>
      <color indexed="81"/>
      <name val="Segoe UI"/>
      <charset val="1"/>
    </font>
    <font>
      <b/>
      <sz val="9"/>
      <color indexed="81"/>
      <name val="Segoe UI"/>
      <charset val="1"/>
    </font>
    <font>
      <u/>
      <sz val="11"/>
      <color theme="10"/>
      <name val="Calibri"/>
      <family val="2"/>
      <scheme val="minor"/>
    </font>
    <font>
      <b/>
      <sz val="16"/>
      <color theme="1"/>
      <name val="Calibri"/>
      <family val="2"/>
      <scheme val="minor"/>
    </font>
    <font>
      <b/>
      <i/>
      <sz val="11"/>
      <color theme="1"/>
      <name val="Calibri"/>
      <family val="2"/>
      <scheme val="minor"/>
    </font>
  </fonts>
  <fills count="12">
    <fill>
      <patternFill patternType="none"/>
    </fill>
    <fill>
      <patternFill patternType="gray125"/>
    </fill>
    <fill>
      <patternFill patternType="solid">
        <fgColor theme="9" tint="-0.249977111117893"/>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1"/>
        <bgColor indexed="64"/>
      </patternFill>
    </fill>
    <fill>
      <patternFill patternType="solid">
        <fgColor theme="7"/>
        <bgColor indexed="64"/>
      </patternFill>
    </fill>
    <fill>
      <patternFill patternType="solid">
        <fgColor rgb="FFFFEBEB"/>
        <bgColor indexed="64"/>
      </patternFill>
    </fill>
    <fill>
      <patternFill patternType="solid">
        <fgColor rgb="FFFFFFCC"/>
        <bgColor indexed="64"/>
      </patternFill>
    </fill>
    <fill>
      <patternFill patternType="solid">
        <fgColor rgb="FFECF5E7"/>
        <bgColor indexed="64"/>
      </patternFill>
    </fill>
  </fills>
  <borders count="11">
    <border>
      <left/>
      <right/>
      <top/>
      <bottom/>
      <diagonal/>
    </border>
    <border>
      <left/>
      <right/>
      <top style="thin">
        <color theme="4" tint="0.39997558519241921"/>
      </top>
      <bottom style="thin">
        <color theme="4" tint="0.3999755851924192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s>
  <cellStyleXfs count="2">
    <xf numFmtId="0" fontId="0" fillId="0" borderId="0"/>
    <xf numFmtId="0" fontId="9" fillId="0" borderId="0" applyNumberFormat="0" applyFill="0" applyBorder="0" applyAlignment="0" applyProtection="0"/>
  </cellStyleXfs>
  <cellXfs count="54">
    <xf numFmtId="0" fontId="0" fillId="0" borderId="0" xfId="0"/>
    <xf numFmtId="0" fontId="0" fillId="0" borderId="0" xfId="0" applyAlignment="1">
      <alignment horizontal="left" vertical="top" wrapText="1"/>
    </xf>
    <xf numFmtId="0" fontId="2" fillId="0" borderId="0" xfId="0" applyFont="1" applyAlignment="1">
      <alignment vertical="top" wrapText="1"/>
    </xf>
    <xf numFmtId="0" fontId="0" fillId="0" borderId="0" xfId="0" applyAlignment="1">
      <alignment vertical="top" wrapText="1"/>
    </xf>
    <xf numFmtId="0" fontId="3" fillId="0" borderId="0" xfId="0" applyFont="1" applyAlignment="1">
      <alignment vertical="top" wrapText="1"/>
    </xf>
    <xf numFmtId="0" fontId="1" fillId="0" borderId="0" xfId="0" applyFont="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0" fillId="0" borderId="1" xfId="0" applyBorder="1"/>
    <xf numFmtId="49" fontId="2" fillId="0" borderId="0" xfId="0" applyNumberFormat="1" applyFont="1" applyAlignment="1">
      <alignment vertical="top"/>
    </xf>
    <xf numFmtId="0" fontId="5" fillId="7" borderId="3" xfId="0" applyFont="1" applyFill="1" applyBorder="1" applyAlignment="1">
      <alignment vertical="top" wrapText="1"/>
    </xf>
    <xf numFmtId="0" fontId="5" fillId="2" borderId="4" xfId="0" applyFont="1" applyFill="1" applyBorder="1" applyAlignment="1">
      <alignment vertical="top" wrapText="1"/>
    </xf>
    <xf numFmtId="0" fontId="5" fillId="8" borderId="4" xfId="0" applyFont="1" applyFill="1" applyBorder="1" applyAlignment="1">
      <alignment vertical="top" wrapText="1"/>
    </xf>
    <xf numFmtId="0" fontId="5" fillId="3" borderId="4" xfId="0" applyFont="1" applyFill="1" applyBorder="1" applyAlignment="1">
      <alignment vertical="top" wrapText="1"/>
    </xf>
    <xf numFmtId="0" fontId="5" fillId="6" borderId="5" xfId="0" applyFont="1" applyFill="1" applyBorder="1" applyAlignment="1">
      <alignment vertical="top" wrapText="1"/>
    </xf>
    <xf numFmtId="0" fontId="0" fillId="5" borderId="6" xfId="0" applyFill="1" applyBorder="1" applyAlignment="1">
      <alignment vertical="top" wrapText="1"/>
    </xf>
    <xf numFmtId="0" fontId="0" fillId="11" borderId="2" xfId="0" applyFill="1" applyBorder="1" applyAlignment="1">
      <alignment vertical="top" wrapText="1"/>
    </xf>
    <xf numFmtId="0" fontId="0" fillId="10" borderId="2" xfId="0" applyFill="1" applyBorder="1" applyAlignment="1">
      <alignment vertical="top" wrapText="1"/>
    </xf>
    <xf numFmtId="0" fontId="0" fillId="4" borderId="2" xfId="0" applyFill="1" applyBorder="1" applyAlignment="1">
      <alignment vertical="top" wrapText="1"/>
    </xf>
    <xf numFmtId="0" fontId="0" fillId="9" borderId="7" xfId="0" applyFill="1" applyBorder="1" applyAlignment="1">
      <alignment vertical="top" wrapText="1"/>
    </xf>
    <xf numFmtId="0" fontId="0" fillId="11" borderId="2" xfId="0" quotePrefix="1" applyFill="1" applyBorder="1" applyAlignment="1">
      <alignment vertical="top" wrapText="1"/>
    </xf>
    <xf numFmtId="0" fontId="3" fillId="11" borderId="2" xfId="0" applyFont="1" applyFill="1" applyBorder="1" applyAlignment="1">
      <alignment vertical="top" wrapText="1"/>
    </xf>
    <xf numFmtId="0" fontId="3" fillId="4" borderId="2" xfId="0" applyFont="1" applyFill="1" applyBorder="1" applyAlignment="1">
      <alignment vertical="top" wrapText="1"/>
    </xf>
    <xf numFmtId="0" fontId="3" fillId="9" borderId="7" xfId="0" applyFont="1" applyFill="1" applyBorder="1" applyAlignment="1">
      <alignment vertical="top" wrapText="1"/>
    </xf>
    <xf numFmtId="0" fontId="0" fillId="5" borderId="8" xfId="0" applyFill="1" applyBorder="1" applyAlignment="1">
      <alignment vertical="top" wrapText="1"/>
    </xf>
    <xf numFmtId="0" fontId="0" fillId="11" borderId="9" xfId="0" applyFill="1" applyBorder="1" applyAlignment="1">
      <alignment vertical="top" wrapText="1"/>
    </xf>
    <xf numFmtId="0" fontId="0" fillId="4" borderId="9" xfId="0" applyFill="1" applyBorder="1" applyAlignment="1">
      <alignment vertical="top" wrapText="1"/>
    </xf>
    <xf numFmtId="0" fontId="3" fillId="9" borderId="10" xfId="0" applyFont="1" applyFill="1" applyBorder="1" applyAlignment="1">
      <alignment vertical="top" wrapText="1"/>
    </xf>
    <xf numFmtId="0" fontId="0" fillId="0" borderId="0" xfId="0" applyAlignment="1">
      <alignment horizontal="center" vertical="top" wrapText="1"/>
    </xf>
    <xf numFmtId="0" fontId="0" fillId="10" borderId="2" xfId="0" applyFill="1" applyBorder="1" applyAlignment="1">
      <alignment horizontal="center" vertical="top" wrapText="1"/>
    </xf>
    <xf numFmtId="0" fontId="6" fillId="0" borderId="0" xfId="0" applyFont="1" applyAlignment="1">
      <alignment horizontal="center" vertical="top" wrapText="1"/>
    </xf>
    <xf numFmtId="0" fontId="0" fillId="10" borderId="9" xfId="0" applyFill="1" applyBorder="1" applyAlignment="1">
      <alignment horizontal="center" vertical="top" wrapText="1"/>
    </xf>
    <xf numFmtId="0" fontId="5" fillId="8" borderId="4" xfId="0" applyFont="1" applyFill="1" applyBorder="1" applyAlignment="1">
      <alignment horizontal="left" vertical="top" wrapText="1"/>
    </xf>
    <xf numFmtId="0" fontId="10" fillId="0" borderId="0" xfId="0" applyFont="1" applyAlignment="1">
      <alignment vertical="center"/>
    </xf>
    <xf numFmtId="0" fontId="0" fillId="0" borderId="0" xfId="0" applyAlignment="1">
      <alignment wrapText="1"/>
    </xf>
    <xf numFmtId="0" fontId="0" fillId="0" borderId="0" xfId="0" applyAlignment="1">
      <alignment vertical="top"/>
    </xf>
    <xf numFmtId="164" fontId="0" fillId="0" borderId="0" xfId="0" applyNumberFormat="1" applyAlignment="1">
      <alignment vertical="top"/>
    </xf>
    <xf numFmtId="0" fontId="9" fillId="0" borderId="0" xfId="1" applyAlignment="1">
      <alignment vertical="top"/>
    </xf>
    <xf numFmtId="0" fontId="3" fillId="0" borderId="0" xfId="0" applyFont="1" applyAlignment="1">
      <alignment vertical="top"/>
    </xf>
    <xf numFmtId="0" fontId="11" fillId="0" borderId="0" xfId="0" applyFont="1"/>
    <xf numFmtId="0" fontId="11" fillId="0" borderId="0" xfId="0" applyFont="1" applyAlignment="1">
      <alignment horizontal="right"/>
    </xf>
    <xf numFmtId="0" fontId="6" fillId="0" borderId="0" xfId="0" applyFont="1"/>
    <xf numFmtId="0" fontId="2" fillId="0" borderId="0" xfId="0" applyFont="1"/>
    <xf numFmtId="0" fontId="3" fillId="10" borderId="9" xfId="0" applyFont="1" applyFill="1" applyBorder="1" applyAlignment="1">
      <alignment horizontal="center" vertical="top" wrapText="1"/>
    </xf>
    <xf numFmtId="0" fontId="3" fillId="10" borderId="9" xfId="0" applyFont="1" applyFill="1" applyBorder="1" applyAlignment="1">
      <alignment vertical="top" wrapText="1"/>
    </xf>
    <xf numFmtId="0" fontId="0" fillId="9" borderId="10" xfId="0" applyFill="1" applyBorder="1" applyAlignment="1">
      <alignment vertical="top" wrapText="1"/>
    </xf>
    <xf numFmtId="0" fontId="9" fillId="0" borderId="0" xfId="1" applyFill="1" applyAlignment="1">
      <alignment vertical="top"/>
    </xf>
    <xf numFmtId="0" fontId="0" fillId="0" borderId="0" xfId="0" applyAlignment="1">
      <alignment horizontal="center" vertical="top"/>
    </xf>
    <xf numFmtId="0" fontId="2" fillId="0" borderId="0" xfId="0" applyFont="1" applyAlignment="1">
      <alignment vertical="top"/>
    </xf>
    <xf numFmtId="0" fontId="6" fillId="0" borderId="0" xfId="0" applyFont="1" applyAlignment="1">
      <alignment vertical="top"/>
    </xf>
    <xf numFmtId="0" fontId="3" fillId="10" borderId="2" xfId="0" applyFont="1" applyFill="1" applyBorder="1" applyAlignment="1">
      <alignment horizontal="center" vertical="top" wrapText="1"/>
    </xf>
    <xf numFmtId="0" fontId="3" fillId="10" borderId="2" xfId="0" applyFont="1" applyFill="1" applyBorder="1" applyAlignment="1">
      <alignment vertical="top" wrapText="1"/>
    </xf>
    <xf numFmtId="0" fontId="10" fillId="0" borderId="0" xfId="0" applyFont="1" applyAlignment="1">
      <alignment vertical="top"/>
    </xf>
  </cellXfs>
  <cellStyles count="2">
    <cellStyle name="Link" xfId="1" builtinId="8"/>
    <cellStyle name="Standard" xfId="0" builtinId="0"/>
  </cellStyles>
  <dxfs count="55">
    <dxf>
      <fill>
        <patternFill patternType="solid">
          <fgColor indexed="64"/>
          <bgColor rgb="FFFFEBEB"/>
        </patternFill>
      </fill>
      <alignment horizontal="general" vertical="top" textRotation="0" wrapText="1" indent="0" justifyLastLine="0" shrinkToFit="0" readingOrder="0"/>
      <border diagonalUp="0" diagonalDown="0">
        <left style="thin">
          <color theme="1" tint="0.499984740745262"/>
        </left>
        <right/>
        <top style="thin">
          <color theme="1" tint="0.499984740745262"/>
        </top>
        <bottom style="thin">
          <color theme="1" tint="0.499984740745262"/>
        </bottom>
        <vertical style="thin">
          <color theme="1" tint="0.499984740745262"/>
        </vertical>
        <horizontal style="thin">
          <color theme="1" tint="0.499984740745262"/>
        </horizontal>
      </border>
    </dxf>
    <dxf>
      <fill>
        <patternFill patternType="solid">
          <fgColor indexed="64"/>
          <bgColor theme="8" tint="0.79998168889431442"/>
        </patternFill>
      </fill>
      <alignment horizontal="general" vertical="top" textRotation="0" wrapText="1"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fill>
        <patternFill patternType="solid">
          <fgColor indexed="64"/>
          <bgColor theme="8" tint="0.79998168889431442"/>
        </patternFill>
      </fill>
      <alignment horizontal="general" vertical="top" textRotation="0" wrapText="1"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fill>
        <patternFill patternType="solid">
          <fgColor indexed="64"/>
          <bgColor rgb="FFFFFFCC"/>
        </patternFill>
      </fill>
      <alignment horizontal="center" vertical="top" textRotation="0" wrapText="1" indent="0" justifyLastLine="0" shrinkToFit="0" readingOrder="0"/>
      <border diagonalUp="0" diagonalDown="0"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auto="1"/>
        <name val="Calibri"/>
        <family val="2"/>
        <scheme val="minor"/>
      </font>
      <fill>
        <patternFill patternType="solid">
          <fgColor indexed="64"/>
          <bgColor rgb="FFFFFFCC"/>
        </patternFill>
      </fill>
      <alignment horizontal="general" vertical="top" textRotation="0" wrapText="1"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font>
        <b val="0"/>
        <i val="0"/>
        <strike val="0"/>
        <condense val="0"/>
        <extend val="0"/>
        <outline val="0"/>
        <shadow val="0"/>
        <u val="none"/>
        <vertAlign val="baseline"/>
        <sz val="11"/>
        <color auto="1"/>
        <name val="Calibri"/>
        <family val="2"/>
        <scheme val="minor"/>
      </font>
      <fill>
        <patternFill patternType="solid">
          <fgColor indexed="64"/>
          <bgColor rgb="FFFFFFCC"/>
        </patternFill>
      </fill>
      <alignment horizontal="center" vertical="top" textRotation="0" wrapText="1" indent="0" justifyLastLine="0" shrinkToFit="0" readingOrder="0"/>
      <border diagonalUp="0" diagonalDown="0" outline="0">
        <left style="thin">
          <color theme="1" tint="0.499984740745262"/>
        </left>
        <right style="thin">
          <color theme="1" tint="0.499984740745262"/>
        </right>
        <top style="thin">
          <color theme="1" tint="0.499984740745262"/>
        </top>
        <bottom style="thin">
          <color theme="1" tint="0.499984740745262"/>
        </bottom>
      </border>
    </dxf>
    <dxf>
      <fill>
        <patternFill patternType="solid">
          <fgColor indexed="64"/>
          <bgColor rgb="FFECF5E7"/>
        </patternFill>
      </fill>
      <alignment horizontal="general" vertical="top" textRotation="0" wrapText="1"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fill>
        <patternFill patternType="solid">
          <fgColor indexed="64"/>
          <bgColor rgb="FFECF5E7"/>
        </patternFill>
      </fill>
      <alignment horizontal="general" vertical="top" textRotation="0" wrapText="1"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fill>
        <patternFill patternType="solid">
          <fgColor indexed="64"/>
          <bgColor theme="0" tint="-4.9989318521683403E-2"/>
        </patternFill>
      </fill>
      <alignment horizontal="general" vertical="top" textRotation="0" wrapText="1" indent="0" justifyLastLine="0" shrinkToFit="0" readingOrder="0"/>
      <border diagonalUp="0" diagonalDown="0">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top style="thin">
          <color theme="1" tint="0.499984740745262"/>
        </top>
      </border>
    </dxf>
    <dxf>
      <border diagonalUp="0" diagonalDown="0">
        <left style="thin">
          <color theme="1" tint="0.499984740745262"/>
        </left>
        <right style="thin">
          <color theme="1" tint="0.499984740745262"/>
        </right>
        <top style="thin">
          <color theme="1" tint="0.499984740745262"/>
        </top>
        <bottom style="thin">
          <color theme="1" tint="0.499984740745262"/>
        </bottom>
      </border>
    </dxf>
    <dxf>
      <alignment horizontal="general" vertical="top" textRotation="0" wrapText="1" indent="0" justifyLastLine="0" shrinkToFit="0" readingOrder="0"/>
    </dxf>
    <dxf>
      <border>
        <bottom style="thin">
          <color theme="1" tint="0.499984740745262"/>
        </bottom>
      </border>
    </dxf>
    <dxf>
      <font>
        <b/>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left style="thin">
          <color theme="1" tint="0.499984740745262"/>
        </left>
        <right style="thin">
          <color theme="1" tint="0.499984740745262"/>
        </right>
        <top/>
        <bottom/>
        <vertical style="thin">
          <color theme="1" tint="0.499984740745262"/>
        </vertical>
        <horizontal style="thin">
          <color theme="1" tint="0.499984740745262"/>
        </horizontal>
      </border>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fill>
        <patternFill patternType="none">
          <fgColor indexed="64"/>
          <bgColor auto="1"/>
        </patternFill>
      </fill>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numFmt numFmtId="164" formatCode="_ [$€-2]\ * #,##0.00_ ;_ [$€-2]\ * \-#,##0.00_ ;_ [$€-2]\ * &quot;-&quot;??_ ;_ @_ "/>
      <alignment horizontal="general" vertical="top" textRotation="0" wrapText="0" indent="0" justifyLastLine="0" shrinkToFit="0" readingOrder="0"/>
    </dxf>
    <dxf>
      <numFmt numFmtId="164" formatCode="_ [$€-2]\ * #,##0.00_ ;_ [$€-2]\ * \-#,##0.00_ ;_ [$€-2]\ * &quot;-&quot;??_ ;_ @_ "/>
      <alignment horizontal="general" vertical="top" textRotation="0" indent="0" justifyLastLine="0" shrinkToFit="0" readingOrder="0"/>
    </dxf>
    <dxf>
      <alignment horizontal="general" vertical="top" textRotation="0" wrapText="0" indent="0" justifyLastLine="0" shrinkToFit="0" readingOrder="0"/>
    </dxf>
    <dxf>
      <numFmt numFmtId="164" formatCode="_ [$€-2]\ * #,##0.00_ ;_ [$€-2]\ * \-#,##0.00_ ;_ [$€-2]\ * &quot;-&quot;??_ ;_ @_ "/>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s>
  <tableStyles count="0" defaultTableStyle="TableStyleMedium2" defaultPivotStyle="PivotStyleLight16"/>
  <colors>
    <mruColors>
      <color rgb="FFECF5E7"/>
      <color rgb="FFFFFFCC"/>
      <color rgb="FFFFEB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733426</xdr:colOff>
      <xdr:row>59</xdr:row>
      <xdr:rowOff>66675</xdr:rowOff>
    </xdr:from>
    <xdr:to>
      <xdr:col>5</xdr:col>
      <xdr:colOff>238126</xdr:colOff>
      <xdr:row>74</xdr:row>
      <xdr:rowOff>97436</xdr:rowOff>
    </xdr:to>
    <xdr:pic>
      <xdr:nvPicPr>
        <xdr:cNvPr id="2" name="Grafik 1">
          <a:extLst>
            <a:ext uri="{FF2B5EF4-FFF2-40B4-BE49-F238E27FC236}">
              <a16:creationId xmlns:a16="http://schemas.microsoft.com/office/drawing/2014/main" id="{7A8EEB8A-7A40-46D8-80F1-C8D7C31B726C}"/>
            </a:ext>
          </a:extLst>
        </xdr:cNvPr>
        <xdr:cNvPicPr>
          <a:picLocks noChangeAspect="1"/>
        </xdr:cNvPicPr>
      </xdr:nvPicPr>
      <xdr:blipFill>
        <a:blip xmlns:r="http://schemas.openxmlformats.org/officeDocument/2006/relationships" r:embed="rId1"/>
        <a:stretch>
          <a:fillRect/>
        </a:stretch>
      </xdr:blipFill>
      <xdr:spPr>
        <a:xfrm>
          <a:off x="733426" y="13220700"/>
          <a:ext cx="6858000" cy="2888261"/>
        </a:xfrm>
        <a:prstGeom prst="rect">
          <a:avLst/>
        </a:prstGeom>
        <a:ln>
          <a:solidFill>
            <a:schemeClr val="accent1"/>
          </a:solidFill>
        </a:ln>
      </xdr:spPr>
    </xdr:pic>
    <xdr:clientData/>
  </xdr:twoCellAnchor>
  <xdr:twoCellAnchor editAs="oneCell">
    <xdr:from>
      <xdr:col>0</xdr:col>
      <xdr:colOff>742951</xdr:colOff>
      <xdr:row>36</xdr:row>
      <xdr:rowOff>123825</xdr:rowOff>
    </xdr:from>
    <xdr:to>
      <xdr:col>5</xdr:col>
      <xdr:colOff>196398</xdr:colOff>
      <xdr:row>58</xdr:row>
      <xdr:rowOff>142875</xdr:rowOff>
    </xdr:to>
    <xdr:pic>
      <xdr:nvPicPr>
        <xdr:cNvPr id="3" name="Grafik 2">
          <a:extLst>
            <a:ext uri="{FF2B5EF4-FFF2-40B4-BE49-F238E27FC236}">
              <a16:creationId xmlns:a16="http://schemas.microsoft.com/office/drawing/2014/main" id="{B78B7059-F61E-4417-8E56-EE42298F0A27}"/>
            </a:ext>
          </a:extLst>
        </xdr:cNvPr>
        <xdr:cNvPicPr>
          <a:picLocks noChangeAspect="1"/>
        </xdr:cNvPicPr>
      </xdr:nvPicPr>
      <xdr:blipFill>
        <a:blip xmlns:r="http://schemas.openxmlformats.org/officeDocument/2006/relationships" r:embed="rId2"/>
        <a:stretch>
          <a:fillRect/>
        </a:stretch>
      </xdr:blipFill>
      <xdr:spPr>
        <a:xfrm>
          <a:off x="742951" y="8896350"/>
          <a:ext cx="6816272" cy="4210050"/>
        </a:xfrm>
        <a:prstGeom prst="rect">
          <a:avLst/>
        </a:prstGeom>
        <a:ln>
          <a:solidFill>
            <a:schemeClr val="accent1"/>
          </a:solidFill>
        </a:ln>
      </xdr:spPr>
    </xdr:pic>
    <xdr:clientData/>
  </xdr:twoCellAnchor>
  <xdr:twoCellAnchor editAs="oneCell">
    <xdr:from>
      <xdr:col>0</xdr:col>
      <xdr:colOff>666751</xdr:colOff>
      <xdr:row>110</xdr:row>
      <xdr:rowOff>9525</xdr:rowOff>
    </xdr:from>
    <xdr:to>
      <xdr:col>5</xdr:col>
      <xdr:colOff>219076</xdr:colOff>
      <xdr:row>125</xdr:row>
      <xdr:rowOff>42180</xdr:rowOff>
    </xdr:to>
    <xdr:pic>
      <xdr:nvPicPr>
        <xdr:cNvPr id="5" name="Grafik 4">
          <a:extLst>
            <a:ext uri="{FF2B5EF4-FFF2-40B4-BE49-F238E27FC236}">
              <a16:creationId xmlns:a16="http://schemas.microsoft.com/office/drawing/2014/main" id="{BD3185CA-C646-41D9-A8A5-0E9139BA4D4B}"/>
            </a:ext>
          </a:extLst>
        </xdr:cNvPr>
        <xdr:cNvPicPr>
          <a:picLocks noChangeAspect="1"/>
        </xdr:cNvPicPr>
      </xdr:nvPicPr>
      <xdr:blipFill>
        <a:blip xmlns:r="http://schemas.openxmlformats.org/officeDocument/2006/relationships" r:embed="rId3"/>
        <a:stretch>
          <a:fillRect/>
        </a:stretch>
      </xdr:blipFill>
      <xdr:spPr>
        <a:xfrm>
          <a:off x="666751" y="22879050"/>
          <a:ext cx="6838950" cy="2890155"/>
        </a:xfrm>
        <a:prstGeom prst="rect">
          <a:avLst/>
        </a:prstGeom>
        <a:ln>
          <a:solidFill>
            <a:schemeClr val="accent1"/>
          </a:solidFill>
        </a:ln>
      </xdr:spPr>
    </xdr:pic>
    <xdr:clientData/>
  </xdr:twoCellAnchor>
  <xdr:twoCellAnchor editAs="oneCell">
    <xdr:from>
      <xdr:col>0</xdr:col>
      <xdr:colOff>657225</xdr:colOff>
      <xdr:row>125</xdr:row>
      <xdr:rowOff>133350</xdr:rowOff>
    </xdr:from>
    <xdr:to>
      <xdr:col>5</xdr:col>
      <xdr:colOff>247650</xdr:colOff>
      <xdr:row>141</xdr:row>
      <xdr:rowOff>83389</xdr:rowOff>
    </xdr:to>
    <xdr:pic>
      <xdr:nvPicPr>
        <xdr:cNvPr id="6" name="Grafik 5">
          <a:extLst>
            <a:ext uri="{FF2B5EF4-FFF2-40B4-BE49-F238E27FC236}">
              <a16:creationId xmlns:a16="http://schemas.microsoft.com/office/drawing/2014/main" id="{4C36A53D-22A3-4F53-A4D0-7BB9DD104B4A}"/>
            </a:ext>
          </a:extLst>
        </xdr:cNvPr>
        <xdr:cNvPicPr>
          <a:picLocks noChangeAspect="1"/>
        </xdr:cNvPicPr>
      </xdr:nvPicPr>
      <xdr:blipFill>
        <a:blip xmlns:r="http://schemas.openxmlformats.org/officeDocument/2006/relationships" r:embed="rId4"/>
        <a:stretch>
          <a:fillRect/>
        </a:stretch>
      </xdr:blipFill>
      <xdr:spPr>
        <a:xfrm>
          <a:off x="657225" y="25860375"/>
          <a:ext cx="6867525" cy="2998039"/>
        </a:xfrm>
        <a:prstGeom prst="rect">
          <a:avLst/>
        </a:prstGeom>
        <a:ln>
          <a:solidFill>
            <a:schemeClr val="accent1"/>
          </a:solidFill>
        </a:ln>
      </xdr:spPr>
    </xdr:pic>
    <xdr:clientData/>
  </xdr:twoCellAnchor>
  <xdr:twoCellAnchor editAs="oneCell">
    <xdr:from>
      <xdr:col>1</xdr:col>
      <xdr:colOff>9525</xdr:colOff>
      <xdr:row>235</xdr:row>
      <xdr:rowOff>152400</xdr:rowOff>
    </xdr:from>
    <xdr:to>
      <xdr:col>5</xdr:col>
      <xdr:colOff>1229819</xdr:colOff>
      <xdr:row>259</xdr:row>
      <xdr:rowOff>19670</xdr:rowOff>
    </xdr:to>
    <xdr:pic>
      <xdr:nvPicPr>
        <xdr:cNvPr id="8" name="Grafik 7">
          <a:extLst>
            <a:ext uri="{FF2B5EF4-FFF2-40B4-BE49-F238E27FC236}">
              <a16:creationId xmlns:a16="http://schemas.microsoft.com/office/drawing/2014/main" id="{7BCE7B7D-A7E8-465B-8D75-89ACDB5600E1}"/>
            </a:ext>
          </a:extLst>
        </xdr:cNvPr>
        <xdr:cNvPicPr>
          <a:picLocks noChangeAspect="1"/>
        </xdr:cNvPicPr>
      </xdr:nvPicPr>
      <xdr:blipFill>
        <a:blip xmlns:r="http://schemas.openxmlformats.org/officeDocument/2006/relationships" r:embed="rId5"/>
        <a:stretch>
          <a:fillRect/>
        </a:stretch>
      </xdr:blipFill>
      <xdr:spPr>
        <a:xfrm>
          <a:off x="771525" y="54330600"/>
          <a:ext cx="7840169" cy="4439270"/>
        </a:xfrm>
        <a:prstGeom prst="rect">
          <a:avLst/>
        </a:prstGeom>
        <a:ln>
          <a:solidFill>
            <a:schemeClr val="accent1"/>
          </a:solidFill>
        </a:ln>
      </xdr:spPr>
    </xdr:pic>
    <xdr:clientData/>
  </xdr:twoCellAnchor>
  <xdr:twoCellAnchor editAs="oneCell">
    <xdr:from>
      <xdr:col>1</xdr:col>
      <xdr:colOff>0</xdr:colOff>
      <xdr:row>260</xdr:row>
      <xdr:rowOff>0</xdr:rowOff>
    </xdr:from>
    <xdr:to>
      <xdr:col>6</xdr:col>
      <xdr:colOff>29686</xdr:colOff>
      <xdr:row>278</xdr:row>
      <xdr:rowOff>162426</xdr:rowOff>
    </xdr:to>
    <xdr:pic>
      <xdr:nvPicPr>
        <xdr:cNvPr id="7" name="Grafik 6">
          <a:extLst>
            <a:ext uri="{FF2B5EF4-FFF2-40B4-BE49-F238E27FC236}">
              <a16:creationId xmlns:a16="http://schemas.microsoft.com/office/drawing/2014/main" id="{4911BFAB-14C1-8C3B-D83F-85F720C812E8}"/>
            </a:ext>
          </a:extLst>
        </xdr:cNvPr>
        <xdr:cNvPicPr>
          <a:picLocks noChangeAspect="1"/>
        </xdr:cNvPicPr>
      </xdr:nvPicPr>
      <xdr:blipFill>
        <a:blip xmlns:r="http://schemas.openxmlformats.org/officeDocument/2006/relationships" r:embed="rId6"/>
        <a:stretch>
          <a:fillRect/>
        </a:stretch>
      </xdr:blipFill>
      <xdr:spPr>
        <a:xfrm>
          <a:off x="762000" y="58750200"/>
          <a:ext cx="7964011" cy="3591426"/>
        </a:xfrm>
        <a:prstGeom prst="rect">
          <a:avLst/>
        </a:prstGeom>
        <a:ln>
          <a:solidFill>
            <a:schemeClr val="accent1"/>
          </a:solidFill>
        </a:ln>
      </xdr:spPr>
    </xdr:pic>
    <xdr:clientData/>
  </xdr:twoCellAnchor>
  <xdr:twoCellAnchor editAs="oneCell">
    <xdr:from>
      <xdr:col>0</xdr:col>
      <xdr:colOff>657225</xdr:colOff>
      <xdr:row>141</xdr:row>
      <xdr:rowOff>161926</xdr:rowOff>
    </xdr:from>
    <xdr:to>
      <xdr:col>5</xdr:col>
      <xdr:colOff>266700</xdr:colOff>
      <xdr:row>154</xdr:row>
      <xdr:rowOff>163582</xdr:rowOff>
    </xdr:to>
    <xdr:pic>
      <xdr:nvPicPr>
        <xdr:cNvPr id="11" name="Grafik 10">
          <a:extLst>
            <a:ext uri="{FF2B5EF4-FFF2-40B4-BE49-F238E27FC236}">
              <a16:creationId xmlns:a16="http://schemas.microsoft.com/office/drawing/2014/main" id="{E01591B1-1351-0DD7-C3F7-1B033AE59D9C}"/>
            </a:ext>
          </a:extLst>
        </xdr:cNvPr>
        <xdr:cNvPicPr>
          <a:picLocks noChangeAspect="1"/>
        </xdr:cNvPicPr>
      </xdr:nvPicPr>
      <xdr:blipFill>
        <a:blip xmlns:r="http://schemas.openxmlformats.org/officeDocument/2006/relationships" r:embed="rId7"/>
        <a:stretch>
          <a:fillRect/>
        </a:stretch>
      </xdr:blipFill>
      <xdr:spPr>
        <a:xfrm>
          <a:off x="657225" y="28936951"/>
          <a:ext cx="6886575" cy="2478156"/>
        </a:xfrm>
        <a:prstGeom prst="rect">
          <a:avLst/>
        </a:prstGeom>
        <a:ln>
          <a:solidFill>
            <a:schemeClr val="accent1"/>
          </a:solidFill>
        </a:ln>
      </xdr:spPr>
    </xdr:pic>
    <xdr:clientData/>
  </xdr:twoCellAnchor>
  <xdr:twoCellAnchor editAs="oneCell">
    <xdr:from>
      <xdr:col>0</xdr:col>
      <xdr:colOff>723900</xdr:colOff>
      <xdr:row>74</xdr:row>
      <xdr:rowOff>133351</xdr:rowOff>
    </xdr:from>
    <xdr:to>
      <xdr:col>5</xdr:col>
      <xdr:colOff>239151</xdr:colOff>
      <xdr:row>93</xdr:row>
      <xdr:rowOff>180975</xdr:rowOff>
    </xdr:to>
    <xdr:pic>
      <xdr:nvPicPr>
        <xdr:cNvPr id="9" name="Grafik 8">
          <a:extLst>
            <a:ext uri="{FF2B5EF4-FFF2-40B4-BE49-F238E27FC236}">
              <a16:creationId xmlns:a16="http://schemas.microsoft.com/office/drawing/2014/main" id="{8326A2EE-2527-522F-72CF-10B880757BC9}"/>
            </a:ext>
          </a:extLst>
        </xdr:cNvPr>
        <xdr:cNvPicPr>
          <a:picLocks noChangeAspect="1"/>
        </xdr:cNvPicPr>
      </xdr:nvPicPr>
      <xdr:blipFill>
        <a:blip xmlns:r="http://schemas.openxmlformats.org/officeDocument/2006/relationships" r:embed="rId8"/>
        <a:stretch>
          <a:fillRect/>
        </a:stretch>
      </xdr:blipFill>
      <xdr:spPr>
        <a:xfrm>
          <a:off x="723900" y="16144876"/>
          <a:ext cx="6859026" cy="3667124"/>
        </a:xfrm>
        <a:prstGeom prst="rect">
          <a:avLst/>
        </a:prstGeom>
        <a:ln>
          <a:solidFill>
            <a:schemeClr val="accent1"/>
          </a:solidFill>
        </a:ln>
      </xdr:spPr>
    </xdr:pic>
    <xdr:clientData/>
  </xdr:twoCellAnchor>
  <xdr:twoCellAnchor editAs="oneCell">
    <xdr:from>
      <xdr:col>0</xdr:col>
      <xdr:colOff>733426</xdr:colOff>
      <xdr:row>94</xdr:row>
      <xdr:rowOff>66675</xdr:rowOff>
    </xdr:from>
    <xdr:to>
      <xdr:col>4</xdr:col>
      <xdr:colOff>460712</xdr:colOff>
      <xdr:row>109</xdr:row>
      <xdr:rowOff>133350</xdr:rowOff>
    </xdr:to>
    <xdr:pic>
      <xdr:nvPicPr>
        <xdr:cNvPr id="4" name="Grafik 3">
          <a:extLst>
            <a:ext uri="{FF2B5EF4-FFF2-40B4-BE49-F238E27FC236}">
              <a16:creationId xmlns:a16="http://schemas.microsoft.com/office/drawing/2014/main" id="{3D58DB89-A6C9-5D4B-301B-1C3CF54FF19A}"/>
            </a:ext>
          </a:extLst>
        </xdr:cNvPr>
        <xdr:cNvPicPr>
          <a:picLocks noChangeAspect="1"/>
        </xdr:cNvPicPr>
      </xdr:nvPicPr>
      <xdr:blipFill>
        <a:blip xmlns:r="http://schemas.openxmlformats.org/officeDocument/2006/relationships" r:embed="rId9"/>
        <a:stretch>
          <a:fillRect/>
        </a:stretch>
      </xdr:blipFill>
      <xdr:spPr>
        <a:xfrm>
          <a:off x="733426" y="19888200"/>
          <a:ext cx="5937586" cy="2924175"/>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266700</xdr:colOff>
      <xdr:row>2</xdr:row>
      <xdr:rowOff>47625</xdr:rowOff>
    </xdr:from>
    <xdr:to>
      <xdr:col>5</xdr:col>
      <xdr:colOff>2143125</xdr:colOff>
      <xdr:row>10</xdr:row>
      <xdr:rowOff>19050</xdr:rowOff>
    </xdr:to>
    <xdr:sp macro="" textlink="">
      <xdr:nvSpPr>
        <xdr:cNvPr id="2" name="Textfeld 1">
          <a:extLst>
            <a:ext uri="{FF2B5EF4-FFF2-40B4-BE49-F238E27FC236}">
              <a16:creationId xmlns:a16="http://schemas.microsoft.com/office/drawing/2014/main" id="{5D76F18A-4036-4D99-850B-2BE4E15FAE34}"/>
            </a:ext>
          </a:extLst>
        </xdr:cNvPr>
        <xdr:cNvSpPr txBox="1"/>
      </xdr:nvSpPr>
      <xdr:spPr>
        <a:xfrm>
          <a:off x="266700" y="476250"/>
          <a:ext cx="8220075" cy="1876425"/>
        </a:xfrm>
        <a:prstGeom prst="rect">
          <a:avLst/>
        </a:prstGeom>
        <a:solidFill>
          <a:srgbClr val="FFFFCC"/>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e-CH" sz="1100" b="1"/>
            <a:t>Generelle Druckanweisungen</a:t>
          </a:r>
          <a:r>
            <a:rPr lang="de-CH" sz="1100" b="1" baseline="0"/>
            <a:t>, anwendbar sofern nicht anders ausgewiesen:</a:t>
          </a:r>
          <a:endParaRPr lang="de-CH" sz="1100" b="1"/>
        </a:p>
        <a:p>
          <a:r>
            <a:rPr lang="de-CH" sz="1100"/>
            <a:t>-</a:t>
          </a:r>
          <a:r>
            <a:rPr lang="de-CH" sz="1100" baseline="0"/>
            <a:t> PLA Filament verwenden</a:t>
          </a:r>
        </a:p>
        <a:p>
          <a:r>
            <a:rPr lang="de-CH" sz="1100" baseline="0"/>
            <a:t>- Layerhöhe 0.3mm / Düsendurchmesser 0.4mm (Standard-Düse)</a:t>
          </a:r>
        </a:p>
        <a:p>
          <a:r>
            <a:rPr lang="de-CH" sz="1100" baseline="0">
              <a:solidFill>
                <a:sysClr val="windowText" lastClr="000000"/>
              </a:solidFill>
            </a:rPr>
            <a:t>- Ausrichtung der Bauteile: Siehe Screenshots in der Bauanleitung (Anhang 1)</a:t>
          </a:r>
        </a:p>
        <a:p>
          <a:r>
            <a:rPr lang="de-CH" sz="1100" baseline="0"/>
            <a:t>- Keine Stützen notwendig</a:t>
          </a:r>
        </a:p>
        <a:p>
          <a:r>
            <a:rPr lang="de-CH" sz="1100" baseline="0"/>
            <a:t>- Standardeinstellungen des Slicers führen in der Regel zu einem guten Ergebnis</a:t>
          </a:r>
        </a:p>
        <a:p>
          <a:endParaRPr lang="de-CH" sz="1100" baseline="0"/>
        </a:p>
        <a:p>
          <a:r>
            <a:rPr lang="de-CH" sz="1100" baseline="0"/>
            <a:t>Für alle Bauteile stehen die 3MF-Dateien zur Verfügung. Wenn du diese Dateien im PrusaSlicer öffnest, ist alles bereits für dich eingestellt. Du brauchst nur noch zu slicen und zu drucken.</a:t>
          </a:r>
        </a:p>
      </xdr:txBody>
    </xdr:sp>
    <xdr:clientData/>
  </xdr:twoCellAnchor>
  <xdr:twoCellAnchor>
    <xdr:from>
      <xdr:col>0</xdr:col>
      <xdr:colOff>266700</xdr:colOff>
      <xdr:row>33</xdr:row>
      <xdr:rowOff>38098</xdr:rowOff>
    </xdr:from>
    <xdr:to>
      <xdr:col>6</xdr:col>
      <xdr:colOff>0</xdr:colOff>
      <xdr:row>51</xdr:row>
      <xdr:rowOff>85725</xdr:rowOff>
    </xdr:to>
    <xdr:sp macro="" textlink="">
      <xdr:nvSpPr>
        <xdr:cNvPr id="3" name="Textfeld 2">
          <a:extLst>
            <a:ext uri="{FF2B5EF4-FFF2-40B4-BE49-F238E27FC236}">
              <a16:creationId xmlns:a16="http://schemas.microsoft.com/office/drawing/2014/main" id="{DAB0B863-C366-41BA-A9BE-272DAF7A9D8A}"/>
            </a:ext>
          </a:extLst>
        </xdr:cNvPr>
        <xdr:cNvSpPr txBox="1"/>
      </xdr:nvSpPr>
      <xdr:spPr>
        <a:xfrm>
          <a:off x="266700" y="8905873"/>
          <a:ext cx="8220075" cy="3476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a:t>Tipps:</a:t>
          </a:r>
        </a:p>
        <a:p>
          <a:r>
            <a:rPr lang="de-CH" sz="1100" baseline="0"/>
            <a:t>- Je nach Filament treten die Drucknähte störend in Erscheinung. Ein schöneres Ergebnis kann immer erzielt werden, wenn die Drucknähte auf eine Kante ausgerichtet sind.</a:t>
          </a:r>
        </a:p>
        <a:p>
          <a:pPr marL="0" marR="0" lvl="0" indent="0" defTabSz="914400" eaLnBrk="1" fontAlgn="auto" latinLnBrk="0" hangingPunct="1">
            <a:lnSpc>
              <a:spcPct val="100000"/>
            </a:lnSpc>
            <a:spcBef>
              <a:spcPts val="0"/>
            </a:spcBef>
            <a:spcAft>
              <a:spcPts val="0"/>
            </a:spcAft>
            <a:buClrTx/>
            <a:buSzTx/>
            <a:buFontTx/>
            <a:buNone/>
            <a:tabLst/>
            <a:defRPr/>
          </a:pPr>
          <a:r>
            <a:rPr lang="de-CH" sz="1100" baseline="0">
              <a:solidFill>
                <a:schemeClr val="dk1"/>
              </a:solidFill>
              <a:effectLst/>
              <a:latin typeface="+mn-lt"/>
              <a:ea typeface="+mn-ea"/>
              <a:cs typeface="+mn-cs"/>
            </a:rPr>
            <a:t>- Innenliegende, kaum sichtbare Bauteile (z.B. AdapterMicroswitch, AdapterScheibe, Servoarm, Schubladenboden) können auch mit Filamentresten beliebiger Farbe gedruckt werden, ohne das Design zu beinträchtigen.</a:t>
          </a:r>
          <a:endParaRPr lang="de-CH">
            <a:effectLst/>
          </a:endParaRPr>
        </a:p>
        <a:p>
          <a:r>
            <a:rPr lang="de-CH" sz="1100" baseline="0"/>
            <a:t>- Basis.stl: Der Druck dieses Bauteils ist etwas anfällig für Warping. Sollten sich die Ecken am Druckboden unschön wölben, sollten entsprechende Massnahmen gegen Verzug angewandt werden. (Onkel Google hilft weiter: Stichwort "3D Druck Warping")</a:t>
          </a:r>
        </a:p>
        <a:p>
          <a:r>
            <a:rPr lang="de-CH" sz="1100">
              <a:solidFill>
                <a:schemeClr val="dk1"/>
              </a:solidFill>
              <a:effectLst/>
              <a:latin typeface="+mn-lt"/>
              <a:ea typeface="+mn-ea"/>
              <a:cs typeface="+mn-cs"/>
            </a:rPr>
            <a:t>-</a:t>
          </a:r>
          <a:r>
            <a:rPr lang="de-CH" sz="1100" baseline="0">
              <a:solidFill>
                <a:schemeClr val="dk1"/>
              </a:solidFill>
              <a:effectLst/>
              <a:latin typeface="+mn-lt"/>
              <a:ea typeface="+mn-ea"/>
              <a:cs typeface="+mn-cs"/>
            </a:rPr>
            <a:t> Stützen unter Bohrlöchern (Servoarm.stl, Rad1.stl) können in der Regel ganz einfach entfernt werden, indem man diese von der anderen Seite durch das Bohrloch herausdrückt.</a:t>
          </a:r>
        </a:p>
        <a:p>
          <a:r>
            <a:rPr lang="de-CH" sz="1100" baseline="0"/>
            <a:t>- Bauteile "Biegung xx Grad.stl": </a:t>
          </a:r>
          <a:r>
            <a:rPr lang="de-CH" sz="1100" baseline="0">
              <a:solidFill>
                <a:schemeClr val="dk1"/>
              </a:solidFill>
              <a:effectLst/>
              <a:latin typeface="+mn-lt"/>
              <a:ea typeface="+mn-ea"/>
              <a:cs typeface="+mn-cs"/>
            </a:rPr>
            <a:t>Die angegebene Anzahl Schrauben und Muttern basiert auf der Verwendung von nur einer dieser Bauteilvarianten.</a:t>
          </a:r>
          <a:r>
            <a:rPr lang="de-CH" sz="1100" baseline="0"/>
            <a:t> Ich empfehle, vorerst nur die Variante mit dem 40 Grad-Winkel zu drucken und zu nutzen. Wer die beiden anderen Winkel für die Schussabgabe später auch verwenden möchte, sollte bei der Materialbestellung zusätzliche Schrauben, Muttern und Rändelschrauben miteinrechnen.</a:t>
          </a:r>
        </a:p>
        <a:p>
          <a:r>
            <a:rPr lang="de-CH" sz="1100" baseline="0"/>
            <a:t>- Beim Druck von Dekoelementen und Schriftzügen drucke ich vielfach nur eine (1) vertikale Konturhülle und lege die Objekte mit der später sichtbaren Aussenseite auf das glatte Druckbett.</a:t>
          </a:r>
        </a:p>
        <a:p>
          <a:r>
            <a:rPr lang="de-CH" sz="1100" baseline="0"/>
            <a:t>- "Elefantenfüsse" können die Passgenauigkeit der Bauteile erschweren. Deshalb sollte eine entsprechende Elefantenfuss-Kompensation beim Druck angewendet werden. (Bei PLA genügt meistens 0.1mm.)</a:t>
          </a:r>
        </a:p>
        <a:p>
          <a:pPr marL="0" marR="0" lvl="0" indent="0" defTabSz="914400" eaLnBrk="1" fontAlgn="auto" latinLnBrk="0" hangingPunct="1">
            <a:lnSpc>
              <a:spcPct val="100000"/>
            </a:lnSpc>
            <a:spcBef>
              <a:spcPts val="0"/>
            </a:spcBef>
            <a:spcAft>
              <a:spcPts val="0"/>
            </a:spcAft>
            <a:buClrTx/>
            <a:buSzTx/>
            <a:buFontTx/>
            <a:buNone/>
            <a:tabLst/>
            <a:defRPr/>
          </a:pPr>
          <a:r>
            <a:rPr lang="de-CH" sz="1100" baseline="0">
              <a:solidFill>
                <a:schemeClr val="dk1"/>
              </a:solidFill>
              <a:effectLst/>
              <a:latin typeface="+mn-lt"/>
              <a:ea typeface="+mn-ea"/>
              <a:cs typeface="+mn-cs"/>
            </a:rPr>
            <a:t>- Wer Filament sparen möchte, kann insbesondere bei den horizontalen, massiven, grossflächigen Schichten einsparen (z.B. bei der Scheibe oder beim Schubladenboden nur zwei massive Bodenschichten drucken.)</a:t>
          </a:r>
          <a:endParaRPr lang="de-CH" sz="1100" baseline="0"/>
        </a:p>
        <a:p>
          <a:endParaRPr lang="de-CH" sz="1100" baseline="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50B609-FBD2-486B-B84A-9A6A6279751A}" name="Tabelle135" displayName="Tabelle135" ref="B5:E30" headerRowDxfId="54" dataDxfId="53" totalsRowDxfId="52">
  <autoFilter ref="B5:E30" xr:uid="{6D5B232B-CA8A-4210-AC05-EFD82FF823BD}"/>
  <tableColumns count="4">
    <tableColumn id="1" xr3:uid="{AE097796-2AAB-42E0-B499-6613EEFBFDB0}" name="Bauteil" totalsRowLabel="Ergebnis" dataDxfId="51" totalsRowDxfId="50"/>
    <tableColumn id="3" xr3:uid="{1340A571-934B-4B9A-B23D-6FDA42E3B577}" name="Material" dataDxfId="49" totalsRowDxfId="48"/>
    <tableColumn id="10" xr3:uid="{AD6AFE2E-DF8F-43FF-AF3B-1627BE50299C}" name="Anzahl" dataDxfId="47" totalsRowDxfId="46"/>
    <tableColumn id="6" xr3:uid="{E40B9EC5-ABB7-48E4-A5D4-C3008A29F545}" name="Hinweis" dataDxfId="45" totalsRowDxfId="4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A01F10-AF12-4B8E-8E09-F6D88200C459}" name="Tabelle13" displayName="Tabelle13" ref="B5:H32" totalsRowCount="1" headerRowDxfId="43" dataDxfId="42" totalsRowDxfId="41">
  <autoFilter ref="B5:H31" xr:uid="{6D5B232B-CA8A-4210-AC05-EFD82FF823BD}"/>
  <tableColumns count="7">
    <tableColumn id="3" xr3:uid="{BC7F3003-7E3C-480A-B4C3-C32620DF4F92}" name="Material" dataDxfId="40" totalsRowDxfId="39"/>
    <tableColumn id="10" xr3:uid="{B88A285A-B403-4411-8CCE-4FCC2D9BF935}" name="Anzahl" dataDxfId="38" totalsRowDxfId="37"/>
    <tableColumn id="8" xr3:uid="{F08F7BA4-D90D-4176-A859-5691EB2A2E20}" name="Einzelpreis" dataDxfId="36" totalsRowDxfId="35"/>
    <tableColumn id="4" xr3:uid="{3A0499AA-B522-4D87-AA6D-2C144B43614E}" name="Total" totalsRowFunction="sum" dataDxfId="34" totalsRowDxfId="33">
      <calculatedColumnFormula>Tabelle13[[#This Row],[Anzahl]]*Tabelle13[[#This Row],[Einzelpreis]]</calculatedColumnFormula>
    </tableColumn>
    <tableColumn id="7" xr3:uid="{523CE03D-C59B-4634-866E-4AB03F3C12C2}" name="Lieferant" dataDxfId="32" totalsRowDxfId="31"/>
    <tableColumn id="5" xr3:uid="{49BAE1C5-92A1-4500-97B2-9E6C7FB68813}" name="Link" dataDxfId="30" totalsRowDxfId="29"/>
    <tableColumn id="6" xr3:uid="{C6ED0749-3909-426C-BF13-856E09513DE1}" name="Hinweis" totalsRowFunction="count" dataDxfId="28" totalsRowDxfId="2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57C5AD1-BC46-422C-A63D-F37A7105BD4B}" name="Tabelle2" displayName="Tabelle2" ref="B12:F33" totalsRowCount="1" headerRowDxfId="26" dataDxfId="25" totalsRowDxfId="24">
  <autoFilter ref="B12:F32" xr:uid="{47BF9117-3F91-4FB3-B323-5C47354B2E83}"/>
  <tableColumns count="5">
    <tableColumn id="1" xr3:uid="{250FE7E9-29EB-446F-B097-0711A5194A0B}" name="STL-Datei" totalsRowLabel="Ergebnis" dataDxfId="23" totalsRowDxfId="22"/>
    <tableColumn id="2" xr3:uid="{C48F0E04-0285-4FF5-9A0F-94989777A5C2}" name="3MF-Datei" dataDxfId="21" totalsRowDxfId="20"/>
    <tableColumn id="3" xr3:uid="{6C64B829-EB0D-4054-91E1-DFA8B2A862D1}" name="Farbvorschlag" dataDxfId="19" totalsRowDxfId="18"/>
    <tableColumn id="7" xr3:uid="{FE03BD70-E89C-433B-AE69-C3D43F322331}" name="Hinweis" dataDxfId="17" totalsRowDxfId="16"/>
    <tableColumn id="5" xr3:uid="{EE10A8B1-B0DF-4BD4-B5AF-2C99E31E3275}" name="Gewicht (g)" totalsRowFunction="sum" dataDxfId="15" totalsRowDxfId="14"/>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AB8312-6D4A-4B38-BAF4-F78980C5171A}" name="Tabelle1" displayName="Tabelle1" ref="B3:J54" totalsRowShown="0" headerRowDxfId="13" dataDxfId="11" headerRowBorderDxfId="12" tableBorderDxfId="10" totalsRowBorderDxfId="9">
  <autoFilter ref="B3:J54" xr:uid="{B7AB8312-6D4A-4B38-BAF4-F78980C5171A}"/>
  <tableColumns count="9">
    <tableColumn id="8" xr3:uid="{80C72BFE-E3AA-47D3-B883-49B232FEE9A6}" name="Nr." dataDxfId="8"/>
    <tableColumn id="1" xr3:uid="{0FD31C85-850E-444D-8529-34709CF20870}" name="Bauteil A" dataDxfId="7"/>
    <tableColumn id="2" xr3:uid="{FA37F1B9-6435-4FEC-A220-DA83AD99EDA1}" name="Anschluss Bauteil A" dataDxfId="6"/>
    <tableColumn id="5" xr3:uid="{7FC2F7F3-C9B6-4486-BC6F-55975934D8EA}" name="Lötv. A" dataDxfId="5"/>
    <tableColumn id="6" xr3:uid="{1395647B-BFF5-418A-9905-9A11F7DA40F5}" name="Verbindung" dataDxfId="4"/>
    <tableColumn id="9" xr3:uid="{6DE8658B-DA3E-4798-93A9-01CFB507006A}" name="Lötv. B" dataDxfId="3"/>
    <tableColumn id="3" xr3:uid="{23320438-C7C6-44F8-B227-EAFDA869FD4A}" name="Anschluss Bauteil B" dataDxfId="2"/>
    <tableColumn id="4" xr3:uid="{387CB17F-6FF1-474C-AB3E-B8A0CBE9B629}" name="Bauteil B" dataDxfId="1"/>
    <tableColumn id="7" xr3:uid="{E90FBAE3-A093-4506-9C49-C5F0859C1AD5}" name="Hinweis" dataDxfId="0"/>
  </tableColumns>
  <tableStyleInfo name="TableStyleMedium4" showFirstColumn="0" showLastColumn="0" showRowStripes="0"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e.aliexpress.com/item/4000971762879.html?spm=a2g0o.order_detail.0.0.115b6368jtNbt6&amp;gatewayAdapt=glo2deu" TargetMode="External"/><Relationship Id="rId13" Type="http://schemas.openxmlformats.org/officeDocument/2006/relationships/hyperlink" Target="https://de.aliexpress.com/item/10000284039075.html?spm=a2g0s.8937460.0.0.70092e0eZxp7Pr&amp;gatewayAdapt=glo2deu" TargetMode="External"/><Relationship Id="rId18" Type="http://schemas.openxmlformats.org/officeDocument/2006/relationships/hyperlink" Target="https://de.aliexpress.com/item/1005003620828597.html?spm=a2g0o.productlist.0.0.355f5c951xEwlE&amp;algo_pvid=7c8eaee2-0069-4c12-a16b-0108cc3de5d7&amp;algo_exp_id=7c8eaee2-0069-4c12-a16b-0108cc3de5d7-2&amp;pdp_ext_f=%7B%22sku_id%22%3A%2212000026541044170%22%7D&amp;pdp_npi=2%40dis%21EUR%211.58%211.58%21%21%21%21%21%402101e9cf16625516778231219ef8a7%2112000026541044170%21sea&amp;curPageLogUid=8dz3BZQSF9wu" TargetMode="External"/><Relationship Id="rId3" Type="http://schemas.openxmlformats.org/officeDocument/2006/relationships/hyperlink" Target="https://de.aliexpress.com/item/32969673726.html?spm=a2g0o.order_list.0.0.539d5c5f9Rb2xQ&amp;gatewayAdapt=glo2deu" TargetMode="External"/><Relationship Id="rId21" Type="http://schemas.openxmlformats.org/officeDocument/2006/relationships/table" Target="../tables/table2.xml"/><Relationship Id="rId7" Type="http://schemas.openxmlformats.org/officeDocument/2006/relationships/hyperlink" Target="https://de.aliexpress.com/item/32424649963.html?spm=a2g0o.order_detail.0.0.78106368CT1tTB&amp;gatewayAdapt=glo2deu" TargetMode="External"/><Relationship Id="rId12" Type="http://schemas.openxmlformats.org/officeDocument/2006/relationships/hyperlink" Target="https://de.aliexpress.com/item/32422441283.html?spm=a2g0o.store_pc_allProduct.8148356.24.7fe11715DMe2H4&amp;pdp_npi=2%40dis%21EUR%21%E2%82%AC%200%2C97%21%E2%82%AC%200%2C92%21%21%21%21%21%402101d91e16604068885772429ecd29%2157911749073%21sh" TargetMode="External"/><Relationship Id="rId17" Type="http://schemas.openxmlformats.org/officeDocument/2006/relationships/hyperlink" Target="https://de.aliexpress.com/item/1005001612157787.html?spm=a2g0o.order_detail.0.0.7ff56368i3FIUU&amp;gatewayAdapt=glo2deu" TargetMode="External"/><Relationship Id="rId2" Type="http://schemas.openxmlformats.org/officeDocument/2006/relationships/hyperlink" Target="https://de.aliexpress.com/item/32836369656.html?spm=a2g0o.order_detail.0.0.18f86368viE4WL&amp;gatewayAdapt=glo2deu" TargetMode="External"/><Relationship Id="rId16" Type="http://schemas.openxmlformats.org/officeDocument/2006/relationships/hyperlink" Target="https://de.aliexpress.com/item/32934186482.html?spm=a2g0o.order_detail.0.0.1cf96368OCJArM&amp;gatewayAdapt=glo2deu" TargetMode="External"/><Relationship Id="rId20" Type="http://schemas.openxmlformats.org/officeDocument/2006/relationships/drawing" Target="../drawings/drawing1.xml"/><Relationship Id="rId1" Type="http://schemas.openxmlformats.org/officeDocument/2006/relationships/hyperlink" Target="https://de.aliexpress.com/item/4001291695467.html?spm=a2g0s.8937460.0.0.5e4c2e0elcBxMg&amp;gatewayAdapt=glo2deu" TargetMode="External"/><Relationship Id="rId6" Type="http://schemas.openxmlformats.org/officeDocument/2006/relationships/hyperlink" Target="https://de.aliexpress.com/item/4001066566291.html?spm=a2g0o.order_detail.0.0.73d96368hYDXec&amp;gatewayAdapt=glo2deu" TargetMode="External"/><Relationship Id="rId11" Type="http://schemas.openxmlformats.org/officeDocument/2006/relationships/hyperlink" Target="https://de.aliexpress.com/item/32639799546.html?spm=a2g0o.store_pc_allProduct.8148356.17.78ec17152KGUCc&amp;pdp_npi=2%40dis%21EUR%21%E2%82%AC%201%2C49%21%E2%82%AC%201%2C41%21%21%21%21%21%40210318d116604062650554692e82b2%2159532341113%21sh" TargetMode="External"/><Relationship Id="rId5" Type="http://schemas.openxmlformats.org/officeDocument/2006/relationships/hyperlink" Target="https://de.aliexpress.com/item/32664338955.html?spm=a2g0o.order_detail.0.0.8edf63685DgYfy&amp;gatewayAdapt=glo2deu" TargetMode="External"/><Relationship Id="rId15" Type="http://schemas.openxmlformats.org/officeDocument/2006/relationships/hyperlink" Target="https://de.aliexpress.com/item/32810872544.html?spm=a2g0o.order_detail.0.0.7ff56368rtwZcD&amp;gatewayAdapt=glo2deu" TargetMode="External"/><Relationship Id="rId10" Type="http://schemas.openxmlformats.org/officeDocument/2006/relationships/hyperlink" Target="https://de.aliexpress.com/item/1005002013461693.html?spm=a2g0o.order_detail.0.0.5c9c63688KcfJo&amp;gatewayAdapt=glo2deu" TargetMode="External"/><Relationship Id="rId19" Type="http://schemas.openxmlformats.org/officeDocument/2006/relationships/printerSettings" Target="../printerSettings/printerSettings2.bin"/><Relationship Id="rId4" Type="http://schemas.openxmlformats.org/officeDocument/2006/relationships/hyperlink" Target="https://de.aliexpress.com/item/32819069437.html?spm=a2g0o.order_list.0.0.539d5c5f9Rb2xQ&amp;gatewayAdapt=glo2deu" TargetMode="External"/><Relationship Id="rId9" Type="http://schemas.openxmlformats.org/officeDocument/2006/relationships/hyperlink" Target="https://de.aliexpress.com/item/1005003041312268.html?spm=a2g0o.productlist.0.0.39b777cah4kbav&amp;ad_pvid=202207231457511969517035539440007786855_3&amp;s=p" TargetMode="External"/><Relationship Id="rId14" Type="http://schemas.openxmlformats.org/officeDocument/2006/relationships/hyperlink" Target="https://de.aliexpress.com/item/1005001434315050.html?spm=a2g0o.productlist.0.0.12b21ae31FuICn&amp;algo_pvid=ad1795b4-b778-43a9-9ff1-23f8631846aa&amp;algo_exp_id=ad1795b4-b778-43a9-9ff1-23f8631846aa-3&amp;pdp_ext_f=%7B%22sku_id%22%3A%2212000016104733719%22%7D&amp;pdp_npi=2%40dis%21EUR%213.36%212.63%21%21%21%21%21%402103399116607406656916255e8b05%2112000016104733719%21sea&amp;curPageLogUid=SsNZ1RpAGzNE"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4B095-66E4-4750-9F78-E736B2C831A2}">
  <dimension ref="B2:E42"/>
  <sheetViews>
    <sheetView showGridLines="0" topLeftCell="A4" workbookViewId="0">
      <selection activeCell="E9" sqref="E9"/>
    </sheetView>
  </sheetViews>
  <sheetFormatPr baseColWidth="10" defaultRowHeight="15" x14ac:dyDescent="0.25"/>
  <cols>
    <col min="2" max="2" width="29.140625" customWidth="1"/>
    <col min="3" max="3" width="34" customWidth="1"/>
    <col min="4" max="4" width="14.42578125" customWidth="1"/>
    <col min="5" max="5" width="77.140625" style="35" customWidth="1"/>
    <col min="6" max="6" width="81.140625" customWidth="1"/>
  </cols>
  <sheetData>
    <row r="2" spans="2:5" ht="21" x14ac:dyDescent="0.25">
      <c r="B2" s="34" t="s">
        <v>234</v>
      </c>
    </row>
    <row r="5" spans="2:5" x14ac:dyDescent="0.25">
      <c r="B5" s="36" t="s">
        <v>8</v>
      </c>
      <c r="C5" s="36" t="s">
        <v>80</v>
      </c>
      <c r="D5" s="48" t="s">
        <v>81</v>
      </c>
      <c r="E5" s="3" t="s">
        <v>16</v>
      </c>
    </row>
    <row r="6" spans="2:5" x14ac:dyDescent="0.25">
      <c r="B6" s="36" t="s">
        <v>113</v>
      </c>
      <c r="C6" s="36" t="s">
        <v>114</v>
      </c>
      <c r="D6" s="48">
        <v>3</v>
      </c>
      <c r="E6" s="3" t="s">
        <v>115</v>
      </c>
    </row>
    <row r="7" spans="2:5" x14ac:dyDescent="0.25">
      <c r="B7" s="36" t="s">
        <v>113</v>
      </c>
      <c r="C7" s="36" t="s">
        <v>116</v>
      </c>
      <c r="D7" s="48">
        <v>3</v>
      </c>
      <c r="E7" s="3"/>
    </row>
    <row r="8" spans="2:5" ht="30" x14ac:dyDescent="0.25">
      <c r="B8" s="36" t="s">
        <v>117</v>
      </c>
      <c r="C8" s="36" t="s">
        <v>118</v>
      </c>
      <c r="D8" s="48">
        <v>12</v>
      </c>
      <c r="E8" s="3" t="s">
        <v>253</v>
      </c>
    </row>
    <row r="9" spans="2:5" ht="30" x14ac:dyDescent="0.25">
      <c r="B9" s="36" t="s">
        <v>119</v>
      </c>
      <c r="C9" s="36" t="s">
        <v>120</v>
      </c>
      <c r="D9" s="48">
        <v>2</v>
      </c>
      <c r="E9" s="3" t="s">
        <v>121</v>
      </c>
    </row>
    <row r="10" spans="2:5" ht="30" x14ac:dyDescent="0.25">
      <c r="B10" s="36" t="s">
        <v>122</v>
      </c>
      <c r="C10" s="36" t="s">
        <v>123</v>
      </c>
      <c r="D10" s="48">
        <v>1</v>
      </c>
      <c r="E10" s="3" t="s">
        <v>121</v>
      </c>
    </row>
    <row r="11" spans="2:5" x14ac:dyDescent="0.25">
      <c r="B11" s="36" t="s">
        <v>124</v>
      </c>
      <c r="C11" s="36" t="s">
        <v>118</v>
      </c>
      <c r="D11" s="48">
        <v>2</v>
      </c>
      <c r="E11" s="3"/>
    </row>
    <row r="12" spans="2:5" x14ac:dyDescent="0.25">
      <c r="B12" s="36" t="s">
        <v>124</v>
      </c>
      <c r="C12" s="36" t="s">
        <v>116</v>
      </c>
      <c r="D12" s="48">
        <v>2</v>
      </c>
      <c r="E12" s="3"/>
    </row>
    <row r="13" spans="2:5" ht="45" x14ac:dyDescent="0.25">
      <c r="B13" s="36" t="s">
        <v>125</v>
      </c>
      <c r="C13" s="36" t="s">
        <v>123</v>
      </c>
      <c r="D13" s="48">
        <v>2</v>
      </c>
      <c r="E13" s="3" t="s">
        <v>126</v>
      </c>
    </row>
    <row r="14" spans="2:5" x14ac:dyDescent="0.25">
      <c r="B14" s="36" t="s">
        <v>127</v>
      </c>
      <c r="C14" s="36" t="s">
        <v>118</v>
      </c>
      <c r="D14" s="48">
        <v>1</v>
      </c>
      <c r="E14" s="3"/>
    </row>
    <row r="15" spans="2:5" x14ac:dyDescent="0.25">
      <c r="B15" s="36" t="s">
        <v>127</v>
      </c>
      <c r="C15" s="36" t="s">
        <v>116</v>
      </c>
      <c r="D15" s="48">
        <v>1</v>
      </c>
      <c r="E15" s="3"/>
    </row>
    <row r="16" spans="2:5" x14ac:dyDescent="0.25">
      <c r="B16" s="36" t="s">
        <v>128</v>
      </c>
      <c r="C16" s="36" t="s">
        <v>118</v>
      </c>
      <c r="D16" s="48">
        <v>2</v>
      </c>
      <c r="E16" s="3" t="s">
        <v>129</v>
      </c>
    </row>
    <row r="17" spans="2:5" x14ac:dyDescent="0.25">
      <c r="B17" s="36" t="s">
        <v>128</v>
      </c>
      <c r="C17" s="36" t="s">
        <v>116</v>
      </c>
      <c r="D17" s="48">
        <v>2</v>
      </c>
      <c r="E17" s="3"/>
    </row>
    <row r="18" spans="2:5" x14ac:dyDescent="0.25">
      <c r="B18" s="36" t="s">
        <v>130</v>
      </c>
      <c r="C18" s="36" t="s">
        <v>114</v>
      </c>
      <c r="D18" s="48">
        <v>2</v>
      </c>
      <c r="E18" s="3"/>
    </row>
    <row r="19" spans="2:5" x14ac:dyDescent="0.25">
      <c r="B19" s="36" t="s">
        <v>130</v>
      </c>
      <c r="C19" s="36" t="s">
        <v>116</v>
      </c>
      <c r="D19" s="48">
        <v>2</v>
      </c>
      <c r="E19" s="3"/>
    </row>
    <row r="20" spans="2:5" x14ac:dyDescent="0.25">
      <c r="B20" s="36" t="s">
        <v>131</v>
      </c>
      <c r="C20" s="36" t="s">
        <v>114</v>
      </c>
      <c r="D20" s="48">
        <v>1</v>
      </c>
      <c r="E20" s="3"/>
    </row>
    <row r="21" spans="2:5" x14ac:dyDescent="0.25">
      <c r="B21" s="36" t="s">
        <v>131</v>
      </c>
      <c r="C21" s="36" t="s">
        <v>116</v>
      </c>
      <c r="D21" s="48">
        <v>1</v>
      </c>
      <c r="E21" s="3"/>
    </row>
    <row r="22" spans="2:5" x14ac:dyDescent="0.25">
      <c r="B22" s="36" t="s">
        <v>132</v>
      </c>
      <c r="C22" s="36" t="s">
        <v>114</v>
      </c>
      <c r="D22" s="48">
        <v>5</v>
      </c>
      <c r="E22" s="3"/>
    </row>
    <row r="23" spans="2:5" x14ac:dyDescent="0.25">
      <c r="B23" s="36" t="s">
        <v>132</v>
      </c>
      <c r="C23" s="36" t="s">
        <v>116</v>
      </c>
      <c r="D23" s="48">
        <v>5</v>
      </c>
      <c r="E23" s="3"/>
    </row>
    <row r="24" spans="2:5" ht="30" x14ac:dyDescent="0.25">
      <c r="B24" s="36" t="s">
        <v>133</v>
      </c>
      <c r="C24" s="36" t="s">
        <v>134</v>
      </c>
      <c r="D24" s="48">
        <v>2</v>
      </c>
      <c r="E24" s="3" t="s">
        <v>136</v>
      </c>
    </row>
    <row r="25" spans="2:5" x14ac:dyDescent="0.25">
      <c r="B25" s="36" t="s">
        <v>133</v>
      </c>
      <c r="C25" s="36" t="s">
        <v>116</v>
      </c>
      <c r="D25" s="48">
        <v>2</v>
      </c>
      <c r="E25" s="3"/>
    </row>
    <row r="26" spans="2:5" x14ac:dyDescent="0.25">
      <c r="B26" s="36" t="s">
        <v>137</v>
      </c>
      <c r="C26" s="36" t="s">
        <v>114</v>
      </c>
      <c r="D26" s="48">
        <v>4</v>
      </c>
      <c r="E26" s="3" t="s">
        <v>138</v>
      </c>
    </row>
    <row r="27" spans="2:5" x14ac:dyDescent="0.25">
      <c r="B27" s="36" t="s">
        <v>137</v>
      </c>
      <c r="C27" s="36" t="s">
        <v>116</v>
      </c>
      <c r="D27" s="48">
        <v>4</v>
      </c>
      <c r="E27" s="3"/>
    </row>
    <row r="28" spans="2:5" x14ac:dyDescent="0.25">
      <c r="B28" s="36" t="s">
        <v>139</v>
      </c>
      <c r="C28" s="36" t="s">
        <v>114</v>
      </c>
      <c r="D28" s="48">
        <v>0</v>
      </c>
      <c r="E28" s="3"/>
    </row>
    <row r="29" spans="2:5" x14ac:dyDescent="0.25">
      <c r="B29" s="36" t="s">
        <v>139</v>
      </c>
      <c r="C29" s="36" t="s">
        <v>118</v>
      </c>
      <c r="D29" s="48">
        <v>8</v>
      </c>
      <c r="E29" s="3"/>
    </row>
    <row r="30" spans="2:5" x14ac:dyDescent="0.25">
      <c r="B30" s="36" t="s">
        <v>139</v>
      </c>
      <c r="C30" s="36" t="s">
        <v>116</v>
      </c>
      <c r="D30" s="48">
        <v>8</v>
      </c>
      <c r="E30" s="3"/>
    </row>
    <row r="33" spans="2:3" x14ac:dyDescent="0.25">
      <c r="B33" s="40" t="s">
        <v>148</v>
      </c>
      <c r="C33" s="41" t="s">
        <v>149</v>
      </c>
    </row>
    <row r="34" spans="2:3" x14ac:dyDescent="0.25">
      <c r="B34" s="42" t="s">
        <v>134</v>
      </c>
      <c r="C34" s="42">
        <f ca="1">SUMIF(Tabelle135[[Material]:[Anzahl]],B34,Tabelle135[Anzahl])</f>
        <v>2</v>
      </c>
    </row>
    <row r="35" spans="2:3" x14ac:dyDescent="0.25">
      <c r="B35" s="42" t="s">
        <v>114</v>
      </c>
      <c r="C35" s="42">
        <f ca="1">SUMIF(Tabelle135[[Material]:[Anzahl]],B35,Tabelle135[Anzahl])</f>
        <v>15</v>
      </c>
    </row>
    <row r="36" spans="2:3" x14ac:dyDescent="0.25">
      <c r="B36" s="42" t="s">
        <v>118</v>
      </c>
      <c r="C36" s="42">
        <f ca="1">SUMIF(Tabelle135[[Material]:[Anzahl]],B36,Tabelle135[Anzahl])</f>
        <v>25</v>
      </c>
    </row>
    <row r="37" spans="2:3" x14ac:dyDescent="0.25">
      <c r="B37" s="42" t="s">
        <v>120</v>
      </c>
      <c r="C37" s="42">
        <f ca="1">SUMIF(Tabelle135[[Material]:[Anzahl]],B37,Tabelle135[Anzahl])</f>
        <v>2</v>
      </c>
    </row>
    <row r="38" spans="2:3" x14ac:dyDescent="0.25">
      <c r="B38" s="42" t="s">
        <v>123</v>
      </c>
      <c r="C38" s="42">
        <f ca="1">SUMIF(Tabelle135[[Material]:[Anzahl]],B38,Tabelle135[Anzahl])</f>
        <v>3</v>
      </c>
    </row>
    <row r="39" spans="2:3" x14ac:dyDescent="0.25">
      <c r="B39" s="42" t="s">
        <v>116</v>
      </c>
      <c r="C39" s="42">
        <f ca="1">SUMIF(Tabelle135[[Material]:[Anzahl]],B39,Tabelle135[Anzahl])</f>
        <v>30</v>
      </c>
    </row>
    <row r="42" spans="2:3" x14ac:dyDescent="0.25">
      <c r="B42" s="42" t="s">
        <v>150</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0CE5-E933-439C-935A-561E782279BC}">
  <dimension ref="B2:I35"/>
  <sheetViews>
    <sheetView showGridLines="0" workbookViewId="0">
      <selection activeCell="H9" sqref="H9"/>
    </sheetView>
  </sheetViews>
  <sheetFormatPr baseColWidth="10" defaultRowHeight="15" x14ac:dyDescent="0.25"/>
  <cols>
    <col min="1" max="1" width="6.140625" style="36" customWidth="1"/>
    <col min="2" max="2" width="56" style="36" customWidth="1"/>
    <col min="3" max="3" width="9.85546875" style="36" customWidth="1"/>
    <col min="4" max="4" width="16.28515625" style="36" customWidth="1"/>
    <col min="5" max="5" width="17.140625" style="36" customWidth="1"/>
    <col min="6" max="7" width="19.7109375" style="36" customWidth="1"/>
    <col min="8" max="8" width="64.140625" style="36" customWidth="1"/>
    <col min="9" max="9" width="77.140625" style="3" customWidth="1"/>
    <col min="10" max="10" width="81.140625" style="36" customWidth="1"/>
    <col min="11" max="16384" width="11.42578125" style="36"/>
  </cols>
  <sheetData>
    <row r="2" spans="2:9" ht="21" x14ac:dyDescent="0.25">
      <c r="B2" s="53" t="s">
        <v>232</v>
      </c>
    </row>
    <row r="5" spans="2:9" x14ac:dyDescent="0.25">
      <c r="B5" s="36" t="s">
        <v>80</v>
      </c>
      <c r="C5" s="36" t="s">
        <v>81</v>
      </c>
      <c r="D5" s="36" t="s">
        <v>82</v>
      </c>
      <c r="E5" s="36" t="s">
        <v>83</v>
      </c>
      <c r="F5" s="36" t="s">
        <v>84</v>
      </c>
      <c r="G5" s="36" t="s">
        <v>85</v>
      </c>
      <c r="H5" s="3" t="s">
        <v>16</v>
      </c>
      <c r="I5" s="36"/>
    </row>
    <row r="6" spans="2:9" x14ac:dyDescent="0.25">
      <c r="B6" s="36" t="s">
        <v>86</v>
      </c>
      <c r="C6" s="36">
        <v>1</v>
      </c>
      <c r="D6" s="37">
        <v>1.99</v>
      </c>
      <c r="E6" s="37">
        <f>Tabelle13[[#This Row],[Anzahl]]*Tabelle13[[#This Row],[Einzelpreis]]</f>
        <v>1.99</v>
      </c>
      <c r="F6" s="36" t="s">
        <v>87</v>
      </c>
      <c r="G6" s="38" t="s">
        <v>242</v>
      </c>
      <c r="H6" s="3" t="s">
        <v>88</v>
      </c>
      <c r="I6" s="36"/>
    </row>
    <row r="7" spans="2:9" x14ac:dyDescent="0.25">
      <c r="B7" s="36" t="s">
        <v>89</v>
      </c>
      <c r="C7" s="36">
        <v>2</v>
      </c>
      <c r="D7" s="37">
        <v>0.61</v>
      </c>
      <c r="E7" s="37">
        <f>Tabelle13[[#This Row],[Anzahl]]*Tabelle13[[#This Row],[Einzelpreis]]</f>
        <v>1.22</v>
      </c>
      <c r="F7" s="36" t="s">
        <v>87</v>
      </c>
      <c r="G7" s="38" t="s">
        <v>90</v>
      </c>
      <c r="H7" s="3" t="s">
        <v>233</v>
      </c>
      <c r="I7" s="36"/>
    </row>
    <row r="8" spans="2:9" x14ac:dyDescent="0.25">
      <c r="B8" s="36" t="s">
        <v>91</v>
      </c>
      <c r="C8" s="36">
        <v>1</v>
      </c>
      <c r="D8" s="37">
        <v>1.34</v>
      </c>
      <c r="E8" s="37">
        <f>Tabelle13[[#This Row],[Anzahl]]*Tabelle13[[#This Row],[Einzelpreis]]</f>
        <v>1.34</v>
      </c>
      <c r="F8" s="36" t="s">
        <v>87</v>
      </c>
      <c r="G8" s="38" t="s">
        <v>92</v>
      </c>
      <c r="H8" s="3" t="s">
        <v>93</v>
      </c>
      <c r="I8" s="36"/>
    </row>
    <row r="9" spans="2:9" x14ac:dyDescent="0.25">
      <c r="B9" s="36" t="s">
        <v>245</v>
      </c>
      <c r="C9" s="36">
        <v>3</v>
      </c>
      <c r="D9" s="37"/>
      <c r="E9" s="37">
        <v>1.1399999999999999</v>
      </c>
      <c r="F9" s="36" t="s">
        <v>87</v>
      </c>
      <c r="G9" s="38" t="s">
        <v>94</v>
      </c>
      <c r="H9" s="3" t="s">
        <v>95</v>
      </c>
      <c r="I9" s="36"/>
    </row>
    <row r="10" spans="2:9" x14ac:dyDescent="0.25">
      <c r="B10" s="36" t="s">
        <v>96</v>
      </c>
      <c r="C10" s="36">
        <v>4</v>
      </c>
      <c r="D10" s="37"/>
      <c r="E10" s="37">
        <v>0.96</v>
      </c>
      <c r="F10" s="36" t="s">
        <v>87</v>
      </c>
      <c r="G10" s="38" t="s">
        <v>97</v>
      </c>
      <c r="H10" s="3" t="s">
        <v>95</v>
      </c>
      <c r="I10" s="36"/>
    </row>
    <row r="11" spans="2:9" x14ac:dyDescent="0.25">
      <c r="B11" s="36" t="s">
        <v>98</v>
      </c>
      <c r="C11" s="36">
        <v>1</v>
      </c>
      <c r="D11" s="37">
        <v>0.75</v>
      </c>
      <c r="E11" s="37">
        <f>Tabelle13[[#This Row],[Anzahl]]*Tabelle13[[#This Row],[Einzelpreis]]</f>
        <v>0.75</v>
      </c>
      <c r="F11" s="36" t="s">
        <v>87</v>
      </c>
      <c r="G11" s="38" t="s">
        <v>99</v>
      </c>
      <c r="H11" s="3" t="s">
        <v>93</v>
      </c>
      <c r="I11" s="36"/>
    </row>
    <row r="12" spans="2:9" ht="30" x14ac:dyDescent="0.25">
      <c r="B12" s="36" t="s">
        <v>100</v>
      </c>
      <c r="C12" s="36">
        <v>1</v>
      </c>
      <c r="D12" s="37">
        <v>1.06</v>
      </c>
      <c r="E12" s="37">
        <f>Tabelle13[[#This Row],[Anzahl]]*Tabelle13[[#This Row],[Einzelpreis]]</f>
        <v>1.06</v>
      </c>
      <c r="F12" s="36" t="s">
        <v>87</v>
      </c>
      <c r="G12" s="38" t="s">
        <v>101</v>
      </c>
      <c r="H12" s="3" t="s">
        <v>102</v>
      </c>
      <c r="I12" s="36"/>
    </row>
    <row r="13" spans="2:9" ht="30" x14ac:dyDescent="0.25">
      <c r="B13" s="36" t="s">
        <v>216</v>
      </c>
      <c r="C13" s="36">
        <v>1</v>
      </c>
      <c r="D13" s="37">
        <v>1.47</v>
      </c>
      <c r="E13" s="37">
        <f>Tabelle13[[#This Row],[Anzahl]]*Tabelle13[[#This Row],[Einzelpreis]]</f>
        <v>1.47</v>
      </c>
      <c r="F13" s="36" t="s">
        <v>87</v>
      </c>
      <c r="G13" s="38" t="s">
        <v>243</v>
      </c>
      <c r="H13" s="3" t="s">
        <v>244</v>
      </c>
      <c r="I13" s="36"/>
    </row>
    <row r="14" spans="2:9" ht="30" x14ac:dyDescent="0.25">
      <c r="B14" s="36" t="s">
        <v>103</v>
      </c>
      <c r="C14" s="36">
        <v>1</v>
      </c>
      <c r="D14" s="37">
        <v>4.42</v>
      </c>
      <c r="E14" s="37">
        <f>Tabelle13[[#This Row],[Anzahl]]*Tabelle13[[#This Row],[Einzelpreis]]</f>
        <v>4.42</v>
      </c>
      <c r="F14" s="36" t="s">
        <v>87</v>
      </c>
      <c r="G14" s="47" t="s">
        <v>104</v>
      </c>
      <c r="H14" s="3" t="s">
        <v>105</v>
      </c>
      <c r="I14" s="36"/>
    </row>
    <row r="15" spans="2:9" x14ac:dyDescent="0.25">
      <c r="B15" s="36" t="s">
        <v>106</v>
      </c>
      <c r="C15" s="36">
        <v>2</v>
      </c>
      <c r="D15" s="37">
        <v>0.89</v>
      </c>
      <c r="E15" s="37">
        <f>Tabelle13[[#This Row],[Anzahl]]*Tabelle13[[#This Row],[Einzelpreis]]</f>
        <v>1.78</v>
      </c>
      <c r="F15" s="36" t="s">
        <v>87</v>
      </c>
      <c r="G15" s="38" t="s">
        <v>107</v>
      </c>
      <c r="H15" s="3" t="s">
        <v>258</v>
      </c>
      <c r="I15" s="36"/>
    </row>
    <row r="16" spans="2:9" x14ac:dyDescent="0.25">
      <c r="B16" s="36" t="s">
        <v>225</v>
      </c>
      <c r="C16" s="36">
        <v>1</v>
      </c>
      <c r="D16" s="37">
        <v>0.76</v>
      </c>
      <c r="E16" s="37">
        <f>Tabelle13[[#This Row],[Anzahl]]*Tabelle13[[#This Row],[Einzelpreis]]</f>
        <v>0.76</v>
      </c>
      <c r="F16" s="36" t="s">
        <v>87</v>
      </c>
      <c r="G16" s="47" t="s">
        <v>222</v>
      </c>
      <c r="H16" s="3" t="s">
        <v>223</v>
      </c>
      <c r="I16" s="36"/>
    </row>
    <row r="17" spans="2:9" x14ac:dyDescent="0.25">
      <c r="B17" s="36" t="s">
        <v>108</v>
      </c>
      <c r="C17" s="36">
        <v>1</v>
      </c>
      <c r="D17" s="37">
        <v>1.94</v>
      </c>
      <c r="E17" s="37">
        <f>Tabelle13[[#This Row],[Anzahl]]*Tabelle13[[#This Row],[Einzelpreis]]</f>
        <v>1.94</v>
      </c>
      <c r="F17" s="36" t="s">
        <v>87</v>
      </c>
      <c r="G17" s="38" t="s">
        <v>109</v>
      </c>
      <c r="H17" s="3" t="s">
        <v>110</v>
      </c>
      <c r="I17" s="36"/>
    </row>
    <row r="18" spans="2:9" x14ac:dyDescent="0.25">
      <c r="B18" s="39" t="s">
        <v>111</v>
      </c>
      <c r="C18" s="39">
        <v>1</v>
      </c>
      <c r="D18" s="37">
        <v>0.22</v>
      </c>
      <c r="E18" s="37">
        <f>Tabelle13[[#This Row],[Anzahl]]*Tabelle13[[#This Row],[Einzelpreis]]</f>
        <v>0.22</v>
      </c>
      <c r="F18" s="36" t="s">
        <v>87</v>
      </c>
      <c r="G18" s="38" t="s">
        <v>112</v>
      </c>
      <c r="H18" s="3" t="s">
        <v>233</v>
      </c>
      <c r="I18" s="36"/>
    </row>
    <row r="19" spans="2:9" x14ac:dyDescent="0.25">
      <c r="B19" s="36" t="s">
        <v>237</v>
      </c>
      <c r="C19" s="36">
        <v>2</v>
      </c>
      <c r="D19" s="37"/>
      <c r="E19" s="37">
        <v>1.89</v>
      </c>
      <c r="F19" s="36" t="s">
        <v>87</v>
      </c>
      <c r="G19" s="47" t="s">
        <v>236</v>
      </c>
      <c r="H19" s="3" t="s">
        <v>223</v>
      </c>
      <c r="I19" s="36"/>
    </row>
    <row r="20" spans="2:9" x14ac:dyDescent="0.25">
      <c r="B20" s="36" t="s">
        <v>140</v>
      </c>
      <c r="D20" s="37"/>
      <c r="E20" s="37">
        <v>1.44</v>
      </c>
      <c r="F20" s="36" t="s">
        <v>87</v>
      </c>
      <c r="G20" s="38" t="s">
        <v>141</v>
      </c>
      <c r="H20" s="3" t="s">
        <v>233</v>
      </c>
      <c r="I20" s="36"/>
    </row>
    <row r="21" spans="2:9" ht="75" x14ac:dyDescent="0.25">
      <c r="B21" s="36" t="s">
        <v>142</v>
      </c>
      <c r="D21" s="37"/>
      <c r="E21" s="37">
        <v>0.93</v>
      </c>
      <c r="F21" s="36" t="s">
        <v>87</v>
      </c>
      <c r="G21" s="38" t="s">
        <v>143</v>
      </c>
      <c r="H21" s="3" t="s">
        <v>221</v>
      </c>
      <c r="I21" s="36"/>
    </row>
    <row r="22" spans="2:9" ht="30" x14ac:dyDescent="0.25">
      <c r="B22" s="36" t="s">
        <v>134</v>
      </c>
      <c r="C22" s="36">
        <v>2</v>
      </c>
      <c r="D22" s="37"/>
      <c r="E22" s="37">
        <v>2.14</v>
      </c>
      <c r="F22" s="36" t="s">
        <v>87</v>
      </c>
      <c r="G22" s="38" t="s">
        <v>135</v>
      </c>
      <c r="H22" s="3" t="s">
        <v>136</v>
      </c>
      <c r="I22" s="36"/>
    </row>
    <row r="23" spans="2:9" x14ac:dyDescent="0.25">
      <c r="B23" s="36" t="s">
        <v>114</v>
      </c>
      <c r="C23" s="36">
        <f ca="1">SUMIF(Tabelle135[[Material]:[Anzahl]],B23,Tabelle135[Anzahl])</f>
        <v>15</v>
      </c>
      <c r="D23" s="37"/>
      <c r="E23" s="37">
        <f ca="1">Tabelle13[[#This Row],[Anzahl]]*Tabelle13[[#This Row],[Einzelpreis]]</f>
        <v>0</v>
      </c>
      <c r="G23" s="38" t="s">
        <v>239</v>
      </c>
      <c r="H23" s="3" t="s">
        <v>233</v>
      </c>
      <c r="I23" s="36"/>
    </row>
    <row r="24" spans="2:9" x14ac:dyDescent="0.25">
      <c r="B24" s="36" t="s">
        <v>118</v>
      </c>
      <c r="C24" s="36">
        <f ca="1">SUMIF(Tabelle135[[Material]:[Anzahl]],B24,Tabelle135[Anzahl])</f>
        <v>25</v>
      </c>
      <c r="D24" s="37"/>
      <c r="E24" s="37">
        <f ca="1">Tabelle13[[#This Row],[Anzahl]]*Tabelle13[[#This Row],[Einzelpreis]]</f>
        <v>0</v>
      </c>
      <c r="G24" s="38" t="s">
        <v>238</v>
      </c>
      <c r="H24" s="3" t="s">
        <v>233</v>
      </c>
      <c r="I24" s="36"/>
    </row>
    <row r="25" spans="2:9" ht="30" x14ac:dyDescent="0.25">
      <c r="B25" s="36" t="s">
        <v>120</v>
      </c>
      <c r="C25" s="36">
        <f ca="1">SUMIF(Tabelle135[[Material]:[Anzahl]],B25,Tabelle135[Anzahl])</f>
        <v>2</v>
      </c>
      <c r="D25" s="37"/>
      <c r="E25" s="37">
        <f ca="1">Tabelle13[[#This Row],[Anzahl]]*Tabelle13[[#This Row],[Einzelpreis]]</f>
        <v>0</v>
      </c>
      <c r="G25" s="38"/>
      <c r="H25" s="3" t="s">
        <v>121</v>
      </c>
      <c r="I25" s="36"/>
    </row>
    <row r="26" spans="2:9" ht="45" x14ac:dyDescent="0.25">
      <c r="B26" s="36" t="s">
        <v>123</v>
      </c>
      <c r="C26" s="36">
        <f ca="1">SUMIF(Tabelle135[[Material]:[Anzahl]],B26,Tabelle135[Anzahl])</f>
        <v>3</v>
      </c>
      <c r="D26" s="37"/>
      <c r="E26" s="37">
        <f ca="1">Tabelle13[[#This Row],[Anzahl]]*Tabelle13[[#This Row],[Einzelpreis]]</f>
        <v>0</v>
      </c>
      <c r="G26" s="38"/>
      <c r="H26" s="3" t="s">
        <v>259</v>
      </c>
      <c r="I26" s="36"/>
    </row>
    <row r="27" spans="2:9" x14ac:dyDescent="0.25">
      <c r="B27" s="36" t="s">
        <v>116</v>
      </c>
      <c r="C27" s="36">
        <f ca="1">SUMIF(Tabelle135[[Material]:[Anzahl]],B27,Tabelle135[Anzahl])</f>
        <v>30</v>
      </c>
      <c r="D27" s="37"/>
      <c r="E27" s="37">
        <f ca="1">Tabelle13[[#This Row],[Anzahl]]*Tabelle13[[#This Row],[Einzelpreis]]</f>
        <v>0</v>
      </c>
      <c r="G27" s="38" t="s">
        <v>240</v>
      </c>
      <c r="H27" s="3" t="s">
        <v>233</v>
      </c>
      <c r="I27" s="36"/>
    </row>
    <row r="28" spans="2:9" x14ac:dyDescent="0.25">
      <c r="B28" s="36" t="s">
        <v>217</v>
      </c>
      <c r="C28" s="36">
        <v>4</v>
      </c>
      <c r="D28" s="37"/>
      <c r="E28" s="37">
        <f>Tabelle13[[#This Row],[Anzahl]]*Tabelle13[[#This Row],[Einzelpreis]]</f>
        <v>0</v>
      </c>
      <c r="H28" s="3"/>
      <c r="I28" s="36"/>
    </row>
    <row r="29" spans="2:9" x14ac:dyDescent="0.25">
      <c r="B29" s="36" t="s">
        <v>144</v>
      </c>
      <c r="D29" s="37"/>
      <c r="E29" s="37">
        <f>Tabelle13[[#This Row],[Anzahl]]*Tabelle13[[#This Row],[Einzelpreis]]</f>
        <v>0</v>
      </c>
      <c r="H29" s="3"/>
      <c r="I29" s="36"/>
    </row>
    <row r="30" spans="2:9" x14ac:dyDescent="0.25">
      <c r="B30" s="36" t="s">
        <v>145</v>
      </c>
      <c r="D30" s="37"/>
      <c r="E30" s="37">
        <f>Tabelle13[[#This Row],[Anzahl]]*Tabelle13[[#This Row],[Einzelpreis]]</f>
        <v>0</v>
      </c>
      <c r="H30" s="3"/>
      <c r="I30" s="36"/>
    </row>
    <row r="31" spans="2:9" x14ac:dyDescent="0.25">
      <c r="B31" s="36" t="s">
        <v>146</v>
      </c>
      <c r="D31" s="37"/>
      <c r="E31" s="37">
        <f>Tabelle13[[#This Row],[Anzahl]]*Tabelle13[[#This Row],[Einzelpreis]]</f>
        <v>0</v>
      </c>
      <c r="H31" s="3"/>
      <c r="I31" s="36"/>
    </row>
    <row r="32" spans="2:9" x14ac:dyDescent="0.25">
      <c r="E32" s="37">
        <f ca="1">SUBTOTAL(109,Tabelle13[Total])</f>
        <v>25.450000000000003</v>
      </c>
      <c r="H32" s="3">
        <f>SUBTOTAL(103,Tabelle13[Hinweis])</f>
        <v>22</v>
      </c>
    </row>
    <row r="34" spans="2:2" ht="9.75" customHeight="1" x14ac:dyDescent="0.25"/>
    <row r="35" spans="2:2" x14ac:dyDescent="0.25">
      <c r="B35" s="50" t="s">
        <v>150</v>
      </c>
    </row>
  </sheetData>
  <hyperlinks>
    <hyperlink ref="G11" r:id="rId1" xr:uid="{C04DEC03-ED69-4A77-9400-12990CA18B4A}"/>
    <hyperlink ref="G12" r:id="rId2" xr:uid="{7F595E58-87A7-4817-8CC9-4BD49E9DBB1F}"/>
    <hyperlink ref="G15" r:id="rId3" xr:uid="{8A1AF05B-A65E-4D66-85F8-5BD1288BCC66}"/>
    <hyperlink ref="G8" r:id="rId4" xr:uid="{76FE855B-76F0-4079-BE99-2FF54386BB01}"/>
    <hyperlink ref="G7" r:id="rId5" xr:uid="{62B4560F-81D9-4CC0-9346-412B2AA15D87}"/>
    <hyperlink ref="G17" r:id="rId6" xr:uid="{A1DAC67E-DAA5-4C0B-98DC-1FE8847C1F11}"/>
    <hyperlink ref="G10" r:id="rId7" xr:uid="{0B3AB9E1-45A7-4714-A7DD-FF8211C6DE1A}"/>
    <hyperlink ref="G9" r:id="rId8" xr:uid="{C06D22EC-4354-4141-A7C8-E121387DA65E}"/>
    <hyperlink ref="G14" r:id="rId9" xr:uid="{D676FE83-D63F-49D2-9814-63A61AB4CCCF}"/>
    <hyperlink ref="G18" r:id="rId10" xr:uid="{4740E203-E734-4741-AEA7-035C296E04BB}"/>
    <hyperlink ref="G20" r:id="rId11" xr:uid="{5DF486DE-30FD-49A9-8B6F-2E82BB99FD99}"/>
    <hyperlink ref="G21" r:id="rId12" xr:uid="{A34E304E-16AE-4D00-BCD8-89CBE2F13774}"/>
    <hyperlink ref="G16" r:id="rId13" xr:uid="{718B363A-DA5F-4ECE-9659-E166B35A08D7}"/>
    <hyperlink ref="G22" r:id="rId14" display="https://de.aliexpress.com/item/1005001434315050.html?spm=a2g0o.productlist.0.0.12b21ae31FuICn&amp;algo_pvid=ad1795b4-b778-43a9-9ff1-23f8631846aa&amp;algo_exp_id=ad1795b4-b778-43a9-9ff1-23f8631846aa-3&amp;pdp_ext_f=%7B%22sku_id%22%3A%2212000016104733719%22%7D&amp;pdp_npi=2%40dis%21EUR%213.36%212.63%21%21%21%21%21%402103399116607406656916255e8b05%2112000016104733719%21sea&amp;curPageLogUid=SsNZ1RpAGzNE" xr:uid="{B8476003-2EB7-48FE-8346-678BD3725954}"/>
    <hyperlink ref="G24" r:id="rId15" xr:uid="{F281EBA4-54C8-4DCE-8D3A-452C4D19F869}"/>
    <hyperlink ref="G23" r:id="rId16" xr:uid="{9C3A1887-BCF3-45FB-A2F3-71176D2B6C45}"/>
    <hyperlink ref="G27" r:id="rId17" xr:uid="{A94820D7-8E09-4651-BA6E-53BD037F1D86}"/>
    <hyperlink ref="G6" r:id="rId18" display="https://de.aliexpress.com/item/1005003620828597.html?spm=a2g0o.productlist.0.0.355f5c951xEwlE&amp;algo_pvid=7c8eaee2-0069-4c12-a16b-0108cc3de5d7&amp;algo_exp_id=7c8eaee2-0069-4c12-a16b-0108cc3de5d7-2&amp;pdp_ext_f=%7B%22sku_id%22%3A%2212000026541044170%22%7D&amp;pdp_npi=2%40dis%21EUR%211.58%211.58%21%21%21%21%21%402101e9cf16625516778231219ef8a7%2112000026541044170%21sea&amp;curPageLogUid=8dz3BZQSF9wu" xr:uid="{90BF0556-2528-456A-A9E9-7FA16B79754B}"/>
  </hyperlinks>
  <pageMargins left="0.7" right="0.7" top="0.78740157499999996" bottom="0.78740157499999996" header="0.3" footer="0.3"/>
  <pageSetup paperSize="9" orientation="portrait" r:id="rId19"/>
  <drawing r:id="rId20"/>
  <tableParts count="1">
    <tablePart r:id="rId2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D29EB-37C1-43FD-A65E-D0F23DC605EB}">
  <dimension ref="A2:F33"/>
  <sheetViews>
    <sheetView showGridLines="0" workbookViewId="0">
      <selection activeCell="I14" sqref="I14"/>
    </sheetView>
  </sheetViews>
  <sheetFormatPr baseColWidth="10" defaultRowHeight="15" x14ac:dyDescent="0.25"/>
  <cols>
    <col min="1" max="1" width="4.140625" customWidth="1"/>
    <col min="2" max="2" width="27" customWidth="1"/>
    <col min="3" max="3" width="25.28515625" customWidth="1"/>
    <col min="4" max="4" width="20.28515625" customWidth="1"/>
    <col min="5" max="5" width="36.7109375" customWidth="1"/>
    <col min="6" max="6" width="13.85546875" customWidth="1"/>
  </cols>
  <sheetData>
    <row r="2" spans="1:6" ht="38.25" customHeight="1" x14ac:dyDescent="0.25">
      <c r="B2" s="49" t="s">
        <v>235</v>
      </c>
    </row>
    <row r="3" spans="1:6" ht="18.75" x14ac:dyDescent="0.3">
      <c r="B3" s="43"/>
    </row>
    <row r="4" spans="1:6" ht="18.75" x14ac:dyDescent="0.3">
      <c r="B4" s="43"/>
    </row>
    <row r="5" spans="1:6" ht="18.75" x14ac:dyDescent="0.3">
      <c r="B5" s="43"/>
    </row>
    <row r="6" spans="1:6" ht="18.75" x14ac:dyDescent="0.3">
      <c r="B6" s="43"/>
    </row>
    <row r="7" spans="1:6" ht="18.75" x14ac:dyDescent="0.3">
      <c r="B7" s="43"/>
    </row>
    <row r="8" spans="1:6" ht="18.75" x14ac:dyDescent="0.3">
      <c r="B8" s="43"/>
    </row>
    <row r="9" spans="1:6" ht="18.75" x14ac:dyDescent="0.3">
      <c r="B9" s="43"/>
    </row>
    <row r="10" spans="1:6" ht="18.75" x14ac:dyDescent="0.3">
      <c r="B10" s="43"/>
    </row>
    <row r="12" spans="1:6" x14ac:dyDescent="0.25">
      <c r="B12" s="36" t="s">
        <v>151</v>
      </c>
      <c r="C12" s="36" t="s">
        <v>152</v>
      </c>
      <c r="D12" s="36" t="s">
        <v>153</v>
      </c>
      <c r="E12" s="36" t="s">
        <v>16</v>
      </c>
      <c r="F12" s="36" t="s">
        <v>154</v>
      </c>
    </row>
    <row r="13" spans="1:6" x14ac:dyDescent="0.25">
      <c r="B13" s="36" t="s">
        <v>155</v>
      </c>
      <c r="C13" s="36" t="s">
        <v>179</v>
      </c>
      <c r="D13" s="36" t="s">
        <v>156</v>
      </c>
      <c r="E13" s="3"/>
      <c r="F13" s="36">
        <v>4</v>
      </c>
    </row>
    <row r="14" spans="1:6" x14ac:dyDescent="0.25">
      <c r="B14" s="36" t="s">
        <v>157</v>
      </c>
      <c r="C14" s="36" t="s">
        <v>180</v>
      </c>
      <c r="D14" s="36" t="s">
        <v>158</v>
      </c>
      <c r="E14" s="3"/>
      <c r="F14" s="36">
        <v>4</v>
      </c>
    </row>
    <row r="15" spans="1:6" x14ac:dyDescent="0.25">
      <c r="B15" s="36" t="s">
        <v>159</v>
      </c>
      <c r="C15" s="36" t="s">
        <v>181</v>
      </c>
      <c r="D15" s="36" t="s">
        <v>156</v>
      </c>
      <c r="E15" s="3"/>
      <c r="F15" s="36">
        <v>308</v>
      </c>
    </row>
    <row r="16" spans="1:6" x14ac:dyDescent="0.25">
      <c r="A16" s="42"/>
      <c r="B16" s="50" t="s">
        <v>160</v>
      </c>
      <c r="C16" s="50" t="s">
        <v>182</v>
      </c>
      <c r="D16" s="50" t="s">
        <v>161</v>
      </c>
      <c r="E16" s="8" t="s">
        <v>162</v>
      </c>
      <c r="F16" s="50">
        <v>20</v>
      </c>
    </row>
    <row r="17" spans="2:6" x14ac:dyDescent="0.25">
      <c r="B17" s="36" t="s">
        <v>163</v>
      </c>
      <c r="C17" s="36" t="s">
        <v>182</v>
      </c>
      <c r="D17" s="36" t="s">
        <v>161</v>
      </c>
      <c r="E17" s="3"/>
      <c r="F17" s="36">
        <v>23</v>
      </c>
    </row>
    <row r="18" spans="2:6" s="42" customFormat="1" x14ac:dyDescent="0.25">
      <c r="B18" s="50" t="s">
        <v>164</v>
      </c>
      <c r="C18" s="50" t="s">
        <v>182</v>
      </c>
      <c r="D18" s="50" t="s">
        <v>161</v>
      </c>
      <c r="E18" s="8" t="s">
        <v>165</v>
      </c>
      <c r="F18" s="50">
        <v>26</v>
      </c>
    </row>
    <row r="19" spans="2:6" x14ac:dyDescent="0.25">
      <c r="B19" s="36" t="s">
        <v>261</v>
      </c>
      <c r="C19" s="36" t="s">
        <v>183</v>
      </c>
      <c r="D19" s="36" t="s">
        <v>158</v>
      </c>
      <c r="E19" s="3"/>
      <c r="F19" s="36">
        <v>13</v>
      </c>
    </row>
    <row r="20" spans="2:6" x14ac:dyDescent="0.25">
      <c r="B20" s="36" t="s">
        <v>166</v>
      </c>
      <c r="C20" s="36" t="s">
        <v>184</v>
      </c>
      <c r="D20" s="36" t="s">
        <v>161</v>
      </c>
      <c r="E20" s="3"/>
      <c r="F20" s="36">
        <v>95</v>
      </c>
    </row>
    <row r="21" spans="2:6" x14ac:dyDescent="0.25">
      <c r="B21" s="36" t="s">
        <v>167</v>
      </c>
      <c r="C21" s="36" t="s">
        <v>185</v>
      </c>
      <c r="D21" s="36" t="s">
        <v>158</v>
      </c>
      <c r="E21" s="3" t="s">
        <v>168</v>
      </c>
      <c r="F21" s="36">
        <v>150</v>
      </c>
    </row>
    <row r="22" spans="2:6" x14ac:dyDescent="0.25">
      <c r="B22" s="36" t="s">
        <v>169</v>
      </c>
      <c r="C22" s="36" t="s">
        <v>186</v>
      </c>
      <c r="D22" s="36" t="s">
        <v>158</v>
      </c>
      <c r="E22" s="3"/>
      <c r="F22" s="36">
        <v>48</v>
      </c>
    </row>
    <row r="23" spans="2:6" ht="45" x14ac:dyDescent="0.25">
      <c r="B23" s="3" t="s">
        <v>260</v>
      </c>
      <c r="C23" s="36" t="s">
        <v>187</v>
      </c>
      <c r="D23" s="36" t="s">
        <v>161</v>
      </c>
      <c r="E23" s="3" t="s">
        <v>263</v>
      </c>
      <c r="F23" s="36">
        <v>54</v>
      </c>
    </row>
    <row r="24" spans="2:6" ht="75" x14ac:dyDescent="0.25">
      <c r="B24" s="36" t="s">
        <v>262</v>
      </c>
      <c r="C24" s="36" t="s">
        <v>188</v>
      </c>
      <c r="D24" s="36" t="s">
        <v>161</v>
      </c>
      <c r="E24" s="3" t="s">
        <v>264</v>
      </c>
      <c r="F24" s="36">
        <v>9</v>
      </c>
    </row>
    <row r="25" spans="2:6" x14ac:dyDescent="0.25">
      <c r="B25" s="36" t="s">
        <v>170</v>
      </c>
      <c r="C25" s="36" t="s">
        <v>189</v>
      </c>
      <c r="D25" s="36" t="s">
        <v>158</v>
      </c>
      <c r="E25" s="3"/>
      <c r="F25" s="36">
        <v>33</v>
      </c>
    </row>
    <row r="26" spans="2:6" x14ac:dyDescent="0.25">
      <c r="B26" s="36" t="s">
        <v>178</v>
      </c>
      <c r="C26" s="36" t="s">
        <v>190</v>
      </c>
      <c r="D26" s="36" t="s">
        <v>158</v>
      </c>
      <c r="E26" s="3" t="s">
        <v>196</v>
      </c>
      <c r="F26" s="36">
        <v>9</v>
      </c>
    </row>
    <row r="27" spans="2:6" x14ac:dyDescent="0.25">
      <c r="B27" s="36" t="s">
        <v>177</v>
      </c>
      <c r="C27" s="36" t="s">
        <v>190</v>
      </c>
      <c r="D27" s="36" t="s">
        <v>158</v>
      </c>
      <c r="E27" s="3"/>
      <c r="F27" s="36">
        <v>4</v>
      </c>
    </row>
    <row r="28" spans="2:6" ht="120" x14ac:dyDescent="0.25">
      <c r="B28" s="36" t="s">
        <v>171</v>
      </c>
      <c r="C28" s="36" t="s">
        <v>191</v>
      </c>
      <c r="D28" s="36" t="s">
        <v>156</v>
      </c>
      <c r="E28" s="3" t="s">
        <v>172</v>
      </c>
      <c r="F28" s="36">
        <v>33</v>
      </c>
    </row>
    <row r="29" spans="2:6" x14ac:dyDescent="0.25">
      <c r="B29" s="36" t="s">
        <v>173</v>
      </c>
      <c r="C29" s="36" t="s">
        <v>192</v>
      </c>
      <c r="D29" s="36" t="s">
        <v>156</v>
      </c>
      <c r="E29" s="3"/>
      <c r="F29" s="36">
        <v>85</v>
      </c>
    </row>
    <row r="30" spans="2:6" x14ac:dyDescent="0.25">
      <c r="B30" s="36" t="s">
        <v>174</v>
      </c>
      <c r="C30" s="36" t="s">
        <v>193</v>
      </c>
      <c r="D30" s="36" t="s">
        <v>161</v>
      </c>
      <c r="E30" s="3"/>
      <c r="F30" s="36">
        <v>10</v>
      </c>
    </row>
    <row r="31" spans="2:6" ht="30" x14ac:dyDescent="0.25">
      <c r="B31" s="36" t="s">
        <v>175</v>
      </c>
      <c r="C31" s="36" t="s">
        <v>194</v>
      </c>
      <c r="D31" s="36" t="s">
        <v>156</v>
      </c>
      <c r="E31" s="3" t="s">
        <v>241</v>
      </c>
      <c r="F31" s="36">
        <v>1</v>
      </c>
    </row>
    <row r="32" spans="2:6" x14ac:dyDescent="0.25">
      <c r="B32" s="36" t="s">
        <v>176</v>
      </c>
      <c r="C32" s="36" t="s">
        <v>195</v>
      </c>
      <c r="D32" s="36" t="s">
        <v>161</v>
      </c>
      <c r="E32" s="3"/>
      <c r="F32" s="36">
        <v>54</v>
      </c>
    </row>
    <row r="33" spans="2:6" x14ac:dyDescent="0.25">
      <c r="B33" s="36" t="s">
        <v>147</v>
      </c>
      <c r="C33" s="36"/>
      <c r="D33" s="36"/>
      <c r="E33" s="36"/>
      <c r="F33" s="36">
        <f>SUBTOTAL(109,Tabelle2[Gewicht (g)])</f>
        <v>983</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85075-682D-44CE-A53A-CD1E4A6E9567}">
  <sheetPr>
    <pageSetUpPr fitToPage="1"/>
  </sheetPr>
  <dimension ref="B1:O60"/>
  <sheetViews>
    <sheetView showGridLines="0" tabSelected="1" workbookViewId="0">
      <pane xSplit="1" ySplit="3" topLeftCell="B4" activePane="bottomRight" state="frozen"/>
      <selection pane="topRight" activeCell="B1" sqref="B1"/>
      <selection pane="bottomLeft" activeCell="A4" sqref="A4"/>
      <selection pane="bottomRight"/>
    </sheetView>
  </sheetViews>
  <sheetFormatPr baseColWidth="10" defaultColWidth="11.42578125" defaultRowHeight="15" x14ac:dyDescent="0.25"/>
  <cols>
    <col min="1" max="1" width="2.5703125" style="3" customWidth="1"/>
    <col min="2" max="2" width="6.28515625" style="3" customWidth="1"/>
    <col min="3" max="3" width="32.5703125" style="3" customWidth="1"/>
    <col min="4" max="4" width="22.42578125" style="3" customWidth="1"/>
    <col min="5" max="5" width="10.140625" style="29" bestFit="1" customWidth="1"/>
    <col min="6" max="6" width="53.7109375" style="3" customWidth="1"/>
    <col min="7" max="7" width="10" style="29" bestFit="1" customWidth="1"/>
    <col min="8" max="8" width="21.28515625" style="3" customWidth="1"/>
    <col min="9" max="9" width="30" style="3" bestFit="1" customWidth="1"/>
    <col min="10" max="10" width="38.42578125" style="3" customWidth="1"/>
    <col min="11" max="11" width="11.42578125" style="3"/>
    <col min="12" max="12" width="27" style="3" customWidth="1"/>
    <col min="13" max="13" width="52.5703125" style="3" customWidth="1"/>
    <col min="14" max="14" width="36.42578125" style="3" customWidth="1"/>
    <col min="15" max="15" width="30.140625" style="3" customWidth="1"/>
    <col min="16" max="16384" width="11.42578125" style="3"/>
  </cols>
  <sheetData>
    <row r="1" spans="2:14" ht="35.25" customHeight="1" x14ac:dyDescent="0.25">
      <c r="B1" s="10" t="s">
        <v>231</v>
      </c>
      <c r="L1" s="2"/>
      <c r="M1" s="6"/>
    </row>
    <row r="2" spans="2:14" ht="12.75" customHeight="1" x14ac:dyDescent="0.25">
      <c r="B2" s="2"/>
      <c r="L2" s="2"/>
      <c r="M2" s="6"/>
    </row>
    <row r="3" spans="2:14" ht="15.75" x14ac:dyDescent="0.25">
      <c r="B3" s="11" t="s">
        <v>67</v>
      </c>
      <c r="C3" s="12" t="s">
        <v>66</v>
      </c>
      <c r="D3" s="12" t="s">
        <v>45</v>
      </c>
      <c r="E3" s="33" t="s">
        <v>76</v>
      </c>
      <c r="F3" s="13" t="s">
        <v>9</v>
      </c>
      <c r="G3" s="33" t="s">
        <v>77</v>
      </c>
      <c r="H3" s="14" t="s">
        <v>46</v>
      </c>
      <c r="I3" s="14" t="s">
        <v>47</v>
      </c>
      <c r="J3" s="15" t="s">
        <v>16</v>
      </c>
      <c r="M3" s="7"/>
      <c r="N3" s="7"/>
    </row>
    <row r="4" spans="2:14" ht="75" x14ac:dyDescent="0.25">
      <c r="B4" s="25">
        <v>0</v>
      </c>
      <c r="C4" s="26" t="s">
        <v>207</v>
      </c>
      <c r="D4" s="26" t="s">
        <v>212</v>
      </c>
      <c r="E4" s="44" t="s">
        <v>78</v>
      </c>
      <c r="F4" s="45" t="s">
        <v>213</v>
      </c>
      <c r="G4" s="32" t="s">
        <v>78</v>
      </c>
      <c r="H4" s="27" t="s">
        <v>214</v>
      </c>
      <c r="I4" s="27" t="s">
        <v>215</v>
      </c>
      <c r="J4" s="46" t="s">
        <v>230</v>
      </c>
    </row>
    <row r="5" spans="2:14" ht="30" x14ac:dyDescent="0.25">
      <c r="B5" s="16">
        <v>1</v>
      </c>
      <c r="C5" s="17" t="s">
        <v>40</v>
      </c>
      <c r="D5" s="17" t="s">
        <v>42</v>
      </c>
      <c r="E5" s="30" t="s">
        <v>78</v>
      </c>
      <c r="F5" s="18" t="s">
        <v>58</v>
      </c>
      <c r="G5" s="30" t="s">
        <v>78</v>
      </c>
      <c r="H5" s="19" t="s">
        <v>24</v>
      </c>
      <c r="I5" s="19" t="s">
        <v>43</v>
      </c>
      <c r="J5" s="20"/>
      <c r="M5" s="7"/>
      <c r="N5" s="7"/>
    </row>
    <row r="6" spans="2:14" ht="15.75" x14ac:dyDescent="0.25">
      <c r="B6" s="16">
        <v>2</v>
      </c>
      <c r="C6" s="17" t="s">
        <v>40</v>
      </c>
      <c r="D6" s="21" t="s">
        <v>41</v>
      </c>
      <c r="E6" s="30" t="s">
        <v>78</v>
      </c>
      <c r="F6" s="18" t="s">
        <v>59</v>
      </c>
      <c r="G6" s="30" t="s">
        <v>78</v>
      </c>
      <c r="H6" s="19" t="s">
        <v>12</v>
      </c>
      <c r="I6" s="19" t="s">
        <v>48</v>
      </c>
      <c r="J6" s="20"/>
      <c r="M6" s="7"/>
      <c r="N6" s="7"/>
    </row>
    <row r="7" spans="2:14" ht="45" x14ac:dyDescent="0.25">
      <c r="B7" s="16">
        <v>3</v>
      </c>
      <c r="C7" s="17" t="s">
        <v>43</v>
      </c>
      <c r="D7" s="17" t="s">
        <v>26</v>
      </c>
      <c r="E7" s="30" t="s">
        <v>78</v>
      </c>
      <c r="F7" s="18" t="s">
        <v>226</v>
      </c>
      <c r="G7" s="30" t="s">
        <v>78</v>
      </c>
      <c r="H7" s="19" t="s">
        <v>21</v>
      </c>
      <c r="I7" s="19" t="s">
        <v>48</v>
      </c>
      <c r="J7" s="20"/>
      <c r="M7" s="7"/>
      <c r="N7" s="7"/>
    </row>
    <row r="8" spans="2:14" ht="60" x14ac:dyDescent="0.25">
      <c r="B8" s="16">
        <v>4</v>
      </c>
      <c r="C8" s="17" t="s">
        <v>43</v>
      </c>
      <c r="D8" s="17" t="s">
        <v>26</v>
      </c>
      <c r="E8" s="30" t="s">
        <v>78</v>
      </c>
      <c r="F8" s="18" t="s">
        <v>227</v>
      </c>
      <c r="G8" s="30"/>
      <c r="H8" s="19" t="s">
        <v>54</v>
      </c>
      <c r="I8" s="27" t="s">
        <v>215</v>
      </c>
      <c r="J8" s="20"/>
      <c r="M8" s="7"/>
      <c r="N8" s="7"/>
    </row>
    <row r="9" spans="2:14" ht="30" x14ac:dyDescent="0.25">
      <c r="B9" s="16">
        <v>5</v>
      </c>
      <c r="C9" s="17" t="s">
        <v>17</v>
      </c>
      <c r="D9" s="17" t="s">
        <v>26</v>
      </c>
      <c r="E9" s="30" t="s">
        <v>78</v>
      </c>
      <c r="F9" s="18" t="s">
        <v>220</v>
      </c>
      <c r="G9" s="30"/>
      <c r="H9" s="19" t="s">
        <v>73</v>
      </c>
      <c r="I9" s="27" t="s">
        <v>215</v>
      </c>
      <c r="J9" s="20"/>
    </row>
    <row r="10" spans="2:14" ht="30" x14ac:dyDescent="0.25">
      <c r="B10" s="16">
        <v>6</v>
      </c>
      <c r="C10" s="17" t="s">
        <v>17</v>
      </c>
      <c r="D10" s="17" t="s">
        <v>24</v>
      </c>
      <c r="E10" s="30" t="s">
        <v>78</v>
      </c>
      <c r="F10" s="18" t="s">
        <v>219</v>
      </c>
      <c r="G10" s="30"/>
      <c r="H10" s="19" t="s">
        <v>6</v>
      </c>
      <c r="I10" s="27" t="s">
        <v>215</v>
      </c>
      <c r="J10" s="20"/>
    </row>
    <row r="11" spans="2:14" ht="30" x14ac:dyDescent="0.25">
      <c r="B11" s="16">
        <v>7</v>
      </c>
      <c r="C11" s="17" t="s">
        <v>18</v>
      </c>
      <c r="D11" s="17" t="s">
        <v>26</v>
      </c>
      <c r="E11" s="30" t="s">
        <v>78</v>
      </c>
      <c r="F11" s="18" t="s">
        <v>220</v>
      </c>
      <c r="G11" s="30"/>
      <c r="H11" s="19" t="s">
        <v>74</v>
      </c>
      <c r="I11" s="27" t="s">
        <v>215</v>
      </c>
      <c r="J11" s="20"/>
    </row>
    <row r="12" spans="2:14" ht="30" x14ac:dyDescent="0.25">
      <c r="B12" s="16">
        <v>8</v>
      </c>
      <c r="C12" s="17" t="s">
        <v>18</v>
      </c>
      <c r="D12" s="17" t="s">
        <v>24</v>
      </c>
      <c r="E12" s="30" t="s">
        <v>78</v>
      </c>
      <c r="F12" s="18" t="s">
        <v>219</v>
      </c>
      <c r="G12" s="30"/>
      <c r="H12" s="19" t="s">
        <v>6</v>
      </c>
      <c r="I12" s="27" t="s">
        <v>215</v>
      </c>
      <c r="J12" s="20"/>
    </row>
    <row r="13" spans="2:14" ht="30" x14ac:dyDescent="0.25">
      <c r="B13" s="16">
        <v>9</v>
      </c>
      <c r="C13" s="17" t="s">
        <v>19</v>
      </c>
      <c r="D13" s="17" t="s">
        <v>26</v>
      </c>
      <c r="E13" s="30" t="s">
        <v>78</v>
      </c>
      <c r="F13" s="18" t="s">
        <v>220</v>
      </c>
      <c r="G13" s="30"/>
      <c r="H13" s="19" t="s">
        <v>75</v>
      </c>
      <c r="I13" s="27" t="s">
        <v>215</v>
      </c>
      <c r="J13" s="20"/>
    </row>
    <row r="14" spans="2:14" ht="30" x14ac:dyDescent="0.25">
      <c r="B14" s="16">
        <v>10</v>
      </c>
      <c r="C14" s="17" t="s">
        <v>19</v>
      </c>
      <c r="D14" s="17" t="s">
        <v>24</v>
      </c>
      <c r="E14" s="30" t="s">
        <v>78</v>
      </c>
      <c r="F14" s="18" t="s">
        <v>219</v>
      </c>
      <c r="G14" s="30"/>
      <c r="H14" s="19" t="s">
        <v>6</v>
      </c>
      <c r="I14" s="27" t="s">
        <v>215</v>
      </c>
      <c r="J14" s="20"/>
    </row>
    <row r="15" spans="2:14" ht="75" x14ac:dyDescent="0.25">
      <c r="B15" s="16">
        <v>11</v>
      </c>
      <c r="C15" s="17" t="s">
        <v>224</v>
      </c>
      <c r="D15" s="17" t="s">
        <v>26</v>
      </c>
      <c r="E15" s="30" t="s">
        <v>78</v>
      </c>
      <c r="F15" s="18" t="s">
        <v>229</v>
      </c>
      <c r="G15" s="30"/>
      <c r="H15" s="19" t="s">
        <v>15</v>
      </c>
      <c r="I15" s="27" t="s">
        <v>215</v>
      </c>
      <c r="J15" s="20" t="s">
        <v>228</v>
      </c>
    </row>
    <row r="16" spans="2:14" ht="90" x14ac:dyDescent="0.25">
      <c r="B16" s="16">
        <v>12</v>
      </c>
      <c r="C16" s="17" t="s">
        <v>224</v>
      </c>
      <c r="D16" s="17" t="s">
        <v>25</v>
      </c>
      <c r="E16" s="30" t="s">
        <v>78</v>
      </c>
      <c r="F16" s="18" t="s">
        <v>246</v>
      </c>
      <c r="G16" s="30"/>
      <c r="H16" s="19" t="s">
        <v>6</v>
      </c>
      <c r="I16" s="27" t="s">
        <v>215</v>
      </c>
      <c r="J16" s="20" t="s">
        <v>228</v>
      </c>
    </row>
    <row r="17" spans="2:15" ht="30" x14ac:dyDescent="0.25">
      <c r="B17" s="16">
        <v>13</v>
      </c>
      <c r="C17" s="17" t="s">
        <v>44</v>
      </c>
      <c r="D17" s="21" t="s">
        <v>56</v>
      </c>
      <c r="E17" s="30" t="s">
        <v>78</v>
      </c>
      <c r="F17" s="18" t="s">
        <v>218</v>
      </c>
      <c r="G17" s="30"/>
      <c r="H17" s="19" t="s">
        <v>13</v>
      </c>
      <c r="I17" s="27" t="s">
        <v>215</v>
      </c>
      <c r="J17" s="20"/>
    </row>
    <row r="18" spans="2:15" ht="30" x14ac:dyDescent="0.25">
      <c r="B18" s="16">
        <v>14</v>
      </c>
      <c r="C18" s="17" t="s">
        <v>44</v>
      </c>
      <c r="D18" s="21" t="s">
        <v>57</v>
      </c>
      <c r="E18" s="30" t="s">
        <v>78</v>
      </c>
      <c r="F18" s="18" t="s">
        <v>219</v>
      </c>
      <c r="G18" s="30"/>
      <c r="H18" s="19" t="s">
        <v>6</v>
      </c>
      <c r="I18" s="27" t="s">
        <v>215</v>
      </c>
      <c r="J18" s="20"/>
    </row>
    <row r="19" spans="2:15" ht="30" x14ac:dyDescent="0.25">
      <c r="B19" s="16">
        <v>15</v>
      </c>
      <c r="C19" s="17" t="s">
        <v>20</v>
      </c>
      <c r="D19" s="17" t="s">
        <v>39</v>
      </c>
      <c r="E19" s="30" t="s">
        <v>78</v>
      </c>
      <c r="F19" s="18" t="s">
        <v>220</v>
      </c>
      <c r="G19" s="30"/>
      <c r="H19" s="19" t="s">
        <v>14</v>
      </c>
      <c r="I19" s="27" t="s">
        <v>215</v>
      </c>
      <c r="J19" s="20"/>
    </row>
    <row r="20" spans="2:15" ht="30" x14ac:dyDescent="0.25">
      <c r="B20" s="16">
        <v>16</v>
      </c>
      <c r="C20" s="17" t="s">
        <v>20</v>
      </c>
      <c r="D20" s="17" t="s">
        <v>39</v>
      </c>
      <c r="E20" s="30" t="s">
        <v>78</v>
      </c>
      <c r="F20" s="18" t="s">
        <v>219</v>
      </c>
      <c r="G20" s="30"/>
      <c r="H20" s="19" t="s">
        <v>6</v>
      </c>
      <c r="I20" s="27" t="s">
        <v>215</v>
      </c>
      <c r="J20" s="20"/>
    </row>
    <row r="21" spans="2:15" ht="30" x14ac:dyDescent="0.25">
      <c r="B21" s="16">
        <v>17</v>
      </c>
      <c r="C21" s="17" t="s">
        <v>30</v>
      </c>
      <c r="D21" s="17" t="s">
        <v>27</v>
      </c>
      <c r="E21" s="30"/>
      <c r="F21" s="18" t="s">
        <v>60</v>
      </c>
      <c r="G21" s="30"/>
      <c r="H21" s="19" t="s">
        <v>6</v>
      </c>
      <c r="I21" s="27" t="s">
        <v>215</v>
      </c>
      <c r="J21" s="20"/>
      <c r="N21" s="4"/>
      <c r="O21" s="5"/>
    </row>
    <row r="22" spans="2:15" ht="30" x14ac:dyDescent="0.25">
      <c r="B22" s="16">
        <v>18</v>
      </c>
      <c r="C22" s="17" t="s">
        <v>30</v>
      </c>
      <c r="D22" s="17" t="s">
        <v>28</v>
      </c>
      <c r="E22" s="30"/>
      <c r="F22" s="18" t="s">
        <v>60</v>
      </c>
      <c r="G22" s="30"/>
      <c r="H22" s="19" t="s">
        <v>52</v>
      </c>
      <c r="I22" s="27" t="s">
        <v>215</v>
      </c>
      <c r="J22" s="20"/>
      <c r="N22" s="4"/>
      <c r="O22" s="5"/>
    </row>
    <row r="23" spans="2:15" ht="30" x14ac:dyDescent="0.25">
      <c r="B23" s="16">
        <v>19</v>
      </c>
      <c r="C23" s="17" t="s">
        <v>30</v>
      </c>
      <c r="D23" s="17" t="s">
        <v>29</v>
      </c>
      <c r="E23" s="30"/>
      <c r="F23" s="18" t="s">
        <v>60</v>
      </c>
      <c r="G23" s="30"/>
      <c r="H23" s="19" t="s">
        <v>2</v>
      </c>
      <c r="I23" s="27" t="s">
        <v>215</v>
      </c>
      <c r="J23" s="20"/>
      <c r="N23" s="4"/>
      <c r="O23" s="5"/>
    </row>
    <row r="24" spans="2:15" ht="30" x14ac:dyDescent="0.25">
      <c r="B24" s="16">
        <v>20</v>
      </c>
      <c r="C24" s="17" t="s">
        <v>250</v>
      </c>
      <c r="D24" s="17" t="s">
        <v>61</v>
      </c>
      <c r="E24" s="30"/>
      <c r="F24" s="18" t="s">
        <v>197</v>
      </c>
      <c r="G24" s="30" t="s">
        <v>78</v>
      </c>
      <c r="H24" s="19" t="s">
        <v>23</v>
      </c>
      <c r="I24" s="19" t="s">
        <v>48</v>
      </c>
      <c r="J24" s="20" t="s">
        <v>269</v>
      </c>
      <c r="N24" s="4"/>
      <c r="O24" s="5"/>
    </row>
    <row r="25" spans="2:15" ht="45" x14ac:dyDescent="0.25">
      <c r="B25" s="16">
        <v>21</v>
      </c>
      <c r="C25" s="17" t="s">
        <v>215</v>
      </c>
      <c r="D25" s="17" t="s">
        <v>53</v>
      </c>
      <c r="E25" s="30"/>
      <c r="F25" s="18" t="s">
        <v>247</v>
      </c>
      <c r="G25" s="30" t="s">
        <v>78</v>
      </c>
      <c r="H25" s="19" t="s">
        <v>22</v>
      </c>
      <c r="I25" s="19" t="s">
        <v>48</v>
      </c>
      <c r="J25" s="20" t="s">
        <v>248</v>
      </c>
      <c r="N25" s="4"/>
      <c r="O25" s="5"/>
    </row>
    <row r="26" spans="2:15" s="5" customFormat="1" ht="75" x14ac:dyDescent="0.25">
      <c r="B26" s="16">
        <v>22</v>
      </c>
      <c r="C26" s="17" t="s">
        <v>250</v>
      </c>
      <c r="D26" s="17" t="s">
        <v>53</v>
      </c>
      <c r="E26" s="30"/>
      <c r="F26" s="18" t="s">
        <v>198</v>
      </c>
      <c r="G26" s="30"/>
      <c r="H26" s="19" t="s">
        <v>53</v>
      </c>
      <c r="I26" s="27" t="s">
        <v>215</v>
      </c>
      <c r="J26" s="20" t="s">
        <v>273</v>
      </c>
    </row>
    <row r="27" spans="2:15" ht="30" x14ac:dyDescent="0.25">
      <c r="B27" s="16">
        <v>23</v>
      </c>
      <c r="C27" s="17" t="s">
        <v>250</v>
      </c>
      <c r="D27" s="17" t="s">
        <v>55</v>
      </c>
      <c r="E27" s="30"/>
      <c r="F27" s="18" t="s">
        <v>199</v>
      </c>
      <c r="G27" s="30"/>
      <c r="H27" s="19" t="s">
        <v>55</v>
      </c>
      <c r="I27" s="27" t="s">
        <v>215</v>
      </c>
      <c r="J27" s="20" t="s">
        <v>271</v>
      </c>
      <c r="N27" s="4"/>
      <c r="O27" s="5"/>
    </row>
    <row r="28" spans="2:15" ht="30" x14ac:dyDescent="0.25">
      <c r="B28" s="16">
        <v>24</v>
      </c>
      <c r="C28" s="17" t="s">
        <v>250</v>
      </c>
      <c r="D28" s="17" t="s">
        <v>62</v>
      </c>
      <c r="E28" s="30"/>
      <c r="F28" s="18" t="s">
        <v>200</v>
      </c>
      <c r="G28" s="30" t="s">
        <v>78</v>
      </c>
      <c r="H28" s="19" t="s">
        <v>70</v>
      </c>
      <c r="I28" s="19" t="s">
        <v>266</v>
      </c>
      <c r="J28" s="20"/>
      <c r="N28" s="4"/>
      <c r="O28" s="5"/>
    </row>
    <row r="29" spans="2:15" ht="30" x14ac:dyDescent="0.25">
      <c r="B29" s="16">
        <v>25</v>
      </c>
      <c r="C29" s="17" t="s">
        <v>250</v>
      </c>
      <c r="D29" s="17" t="s">
        <v>63</v>
      </c>
      <c r="E29" s="30"/>
      <c r="F29" s="18" t="s">
        <v>201</v>
      </c>
      <c r="G29" s="30" t="s">
        <v>78</v>
      </c>
      <c r="H29" s="19" t="s">
        <v>71</v>
      </c>
      <c r="I29" s="19" t="s">
        <v>266</v>
      </c>
      <c r="J29" s="20"/>
      <c r="N29" s="4"/>
      <c r="O29" s="5"/>
    </row>
    <row r="30" spans="2:15" ht="45" x14ac:dyDescent="0.25">
      <c r="B30" s="16">
        <v>26</v>
      </c>
      <c r="C30" s="17" t="s">
        <v>250</v>
      </c>
      <c r="D30" s="17" t="s">
        <v>65</v>
      </c>
      <c r="E30" s="30"/>
      <c r="F30" s="18" t="s">
        <v>202</v>
      </c>
      <c r="G30" s="30" t="s">
        <v>78</v>
      </c>
      <c r="H30" s="19" t="s">
        <v>50</v>
      </c>
      <c r="I30" s="19" t="s">
        <v>49</v>
      </c>
      <c r="J30" s="20"/>
    </row>
    <row r="31" spans="2:15" ht="45" x14ac:dyDescent="0.25">
      <c r="B31" s="16">
        <v>27</v>
      </c>
      <c r="C31" s="17" t="s">
        <v>250</v>
      </c>
      <c r="D31" s="17" t="s">
        <v>64</v>
      </c>
      <c r="E31" s="30"/>
      <c r="F31" s="18" t="s">
        <v>203</v>
      </c>
      <c r="G31" s="30" t="s">
        <v>78</v>
      </c>
      <c r="H31" s="19" t="s">
        <v>51</v>
      </c>
      <c r="I31" s="19" t="s">
        <v>49</v>
      </c>
      <c r="J31" s="20"/>
    </row>
    <row r="32" spans="2:15" ht="30" x14ac:dyDescent="0.25">
      <c r="B32" s="16">
        <v>28</v>
      </c>
      <c r="C32" s="17" t="s">
        <v>250</v>
      </c>
      <c r="D32" s="17" t="s">
        <v>31</v>
      </c>
      <c r="E32" s="30"/>
      <c r="F32" s="18" t="s">
        <v>72</v>
      </c>
      <c r="G32" s="30"/>
      <c r="H32" s="19" t="s">
        <v>10</v>
      </c>
      <c r="I32" s="27" t="s">
        <v>215</v>
      </c>
      <c r="J32" s="20"/>
      <c r="M32" s="1"/>
      <c r="N32" s="1"/>
    </row>
    <row r="33" spans="2:14" ht="30" x14ac:dyDescent="0.25">
      <c r="B33" s="16">
        <v>29</v>
      </c>
      <c r="C33" s="17" t="s">
        <v>250</v>
      </c>
      <c r="D33" s="17" t="s">
        <v>32</v>
      </c>
      <c r="E33" s="30"/>
      <c r="F33" s="18" t="s">
        <v>72</v>
      </c>
      <c r="G33" s="30"/>
      <c r="H33" s="19" t="s">
        <v>3</v>
      </c>
      <c r="I33" s="27" t="s">
        <v>215</v>
      </c>
      <c r="J33" s="20"/>
    </row>
    <row r="34" spans="2:14" ht="30" x14ac:dyDescent="0.25">
      <c r="B34" s="16">
        <v>30</v>
      </c>
      <c r="C34" s="17" t="s">
        <v>250</v>
      </c>
      <c r="D34" s="17" t="s">
        <v>33</v>
      </c>
      <c r="E34" s="30"/>
      <c r="F34" s="18" t="s">
        <v>72</v>
      </c>
      <c r="G34" s="30"/>
      <c r="H34" s="19" t="s">
        <v>4</v>
      </c>
      <c r="I34" s="27" t="s">
        <v>215</v>
      </c>
      <c r="J34" s="20"/>
      <c r="M34" s="1"/>
      <c r="N34" s="1"/>
    </row>
    <row r="35" spans="2:14" s="4" customFormat="1" ht="30" x14ac:dyDescent="0.25">
      <c r="B35" s="16">
        <v>31</v>
      </c>
      <c r="C35" s="17" t="s">
        <v>250</v>
      </c>
      <c r="D35" s="22" t="s">
        <v>34</v>
      </c>
      <c r="E35" s="30"/>
      <c r="F35" s="18" t="s">
        <v>72</v>
      </c>
      <c r="G35" s="30"/>
      <c r="H35" s="23" t="s">
        <v>0</v>
      </c>
      <c r="I35" s="27" t="s">
        <v>215</v>
      </c>
      <c r="J35" s="24"/>
    </row>
    <row r="36" spans="2:14" s="4" customFormat="1" ht="30" x14ac:dyDescent="0.25">
      <c r="B36" s="16">
        <v>32</v>
      </c>
      <c r="C36" s="17" t="s">
        <v>250</v>
      </c>
      <c r="D36" s="22" t="s">
        <v>35</v>
      </c>
      <c r="E36" s="30"/>
      <c r="F36" s="18" t="s">
        <v>72</v>
      </c>
      <c r="G36" s="30"/>
      <c r="H36" s="23" t="s">
        <v>1</v>
      </c>
      <c r="I36" s="27" t="s">
        <v>215</v>
      </c>
      <c r="J36" s="24"/>
    </row>
    <row r="37" spans="2:14" s="4" customFormat="1" ht="30" x14ac:dyDescent="0.25">
      <c r="B37" s="16">
        <v>33</v>
      </c>
      <c r="C37" s="17" t="s">
        <v>250</v>
      </c>
      <c r="D37" s="22" t="s">
        <v>36</v>
      </c>
      <c r="E37" s="30"/>
      <c r="F37" s="18" t="s">
        <v>72</v>
      </c>
      <c r="G37" s="30"/>
      <c r="H37" s="23" t="s">
        <v>5</v>
      </c>
      <c r="I37" s="27" t="s">
        <v>215</v>
      </c>
      <c r="J37" s="24"/>
    </row>
    <row r="38" spans="2:14" s="4" customFormat="1" ht="45" x14ac:dyDescent="0.25">
      <c r="B38" s="16">
        <v>34</v>
      </c>
      <c r="C38" s="17" t="s">
        <v>37</v>
      </c>
      <c r="D38" s="22" t="s">
        <v>208</v>
      </c>
      <c r="E38" s="30" t="s">
        <v>78</v>
      </c>
      <c r="F38" s="18" t="s">
        <v>204</v>
      </c>
      <c r="G38" s="30"/>
      <c r="H38" s="23" t="s">
        <v>52</v>
      </c>
      <c r="I38" s="27" t="s">
        <v>215</v>
      </c>
      <c r="J38" s="24" t="s">
        <v>68</v>
      </c>
    </row>
    <row r="39" spans="2:14" s="4" customFormat="1" ht="45" x14ac:dyDescent="0.25">
      <c r="B39" s="16">
        <v>35</v>
      </c>
      <c r="C39" s="17" t="s">
        <v>37</v>
      </c>
      <c r="D39" s="22" t="s">
        <v>209</v>
      </c>
      <c r="E39" s="30" t="s">
        <v>78</v>
      </c>
      <c r="F39" s="18" t="s">
        <v>205</v>
      </c>
      <c r="G39" s="30"/>
      <c r="H39" s="23" t="s">
        <v>6</v>
      </c>
      <c r="I39" s="27" t="s">
        <v>215</v>
      </c>
      <c r="J39" s="24" t="s">
        <v>68</v>
      </c>
    </row>
    <row r="40" spans="2:14" ht="45" x14ac:dyDescent="0.25">
      <c r="B40" s="16">
        <v>36</v>
      </c>
      <c r="C40" s="17" t="s">
        <v>37</v>
      </c>
      <c r="D40" s="17" t="s">
        <v>210</v>
      </c>
      <c r="E40" s="30" t="s">
        <v>78</v>
      </c>
      <c r="F40" s="18" t="s">
        <v>206</v>
      </c>
      <c r="G40" s="30"/>
      <c r="H40" s="19" t="s">
        <v>256</v>
      </c>
      <c r="I40" s="27" t="s">
        <v>215</v>
      </c>
      <c r="J40" s="24" t="s">
        <v>68</v>
      </c>
    </row>
    <row r="41" spans="2:14" ht="45" x14ac:dyDescent="0.25">
      <c r="B41" s="16">
        <v>37</v>
      </c>
      <c r="C41" s="17" t="s">
        <v>38</v>
      </c>
      <c r="D41" s="22" t="s">
        <v>208</v>
      </c>
      <c r="E41" s="30" t="s">
        <v>78</v>
      </c>
      <c r="F41" s="18" t="s">
        <v>204</v>
      </c>
      <c r="G41" s="30"/>
      <c r="H41" s="23" t="s">
        <v>52</v>
      </c>
      <c r="I41" s="27" t="s">
        <v>215</v>
      </c>
      <c r="J41" s="24" t="s">
        <v>69</v>
      </c>
    </row>
    <row r="42" spans="2:14" ht="45" x14ac:dyDescent="0.25">
      <c r="B42" s="16">
        <v>38</v>
      </c>
      <c r="C42" s="17" t="s">
        <v>38</v>
      </c>
      <c r="D42" s="22" t="s">
        <v>211</v>
      </c>
      <c r="E42" s="30" t="s">
        <v>78</v>
      </c>
      <c r="F42" s="18" t="s">
        <v>205</v>
      </c>
      <c r="G42" s="30"/>
      <c r="H42" s="23" t="s">
        <v>6</v>
      </c>
      <c r="I42" s="27" t="s">
        <v>215</v>
      </c>
      <c r="J42" s="24" t="s">
        <v>69</v>
      </c>
    </row>
    <row r="43" spans="2:14" ht="45" x14ac:dyDescent="0.25">
      <c r="B43" s="25">
        <v>39</v>
      </c>
      <c r="C43" s="26" t="s">
        <v>38</v>
      </c>
      <c r="D43" s="26" t="s">
        <v>210</v>
      </c>
      <c r="E43" s="30" t="s">
        <v>78</v>
      </c>
      <c r="F43" s="18" t="s">
        <v>206</v>
      </c>
      <c r="G43" s="32"/>
      <c r="H43" s="27" t="s">
        <v>255</v>
      </c>
      <c r="I43" s="27" t="s">
        <v>215</v>
      </c>
      <c r="J43" s="28" t="s">
        <v>69</v>
      </c>
    </row>
    <row r="44" spans="2:14" ht="45" x14ac:dyDescent="0.25">
      <c r="B44" s="16">
        <v>40</v>
      </c>
      <c r="C44" s="17" t="s">
        <v>249</v>
      </c>
      <c r="D44" s="22" t="s">
        <v>208</v>
      </c>
      <c r="E44" s="51" t="s">
        <v>78</v>
      </c>
      <c r="F44" s="52" t="s">
        <v>204</v>
      </c>
      <c r="G44" s="30"/>
      <c r="H44" s="23" t="s">
        <v>52</v>
      </c>
      <c r="I44" s="19" t="s">
        <v>215</v>
      </c>
      <c r="J44" s="24" t="s">
        <v>252</v>
      </c>
    </row>
    <row r="45" spans="2:14" ht="45" x14ac:dyDescent="0.25">
      <c r="B45" s="16">
        <v>41</v>
      </c>
      <c r="C45" s="17" t="s">
        <v>249</v>
      </c>
      <c r="D45" s="22" t="s">
        <v>211</v>
      </c>
      <c r="E45" s="51" t="s">
        <v>78</v>
      </c>
      <c r="F45" s="52" t="s">
        <v>205</v>
      </c>
      <c r="G45" s="30"/>
      <c r="H45" s="23" t="s">
        <v>6</v>
      </c>
      <c r="I45" s="19" t="s">
        <v>215</v>
      </c>
      <c r="J45" s="24" t="s">
        <v>252</v>
      </c>
    </row>
    <row r="46" spans="2:14" ht="45" x14ac:dyDescent="0.25">
      <c r="B46" s="16">
        <v>42</v>
      </c>
      <c r="C46" s="17" t="s">
        <v>249</v>
      </c>
      <c r="D46" s="17" t="s">
        <v>210</v>
      </c>
      <c r="E46" s="51" t="s">
        <v>78</v>
      </c>
      <c r="F46" s="52" t="s">
        <v>206</v>
      </c>
      <c r="G46" s="30"/>
      <c r="H46" s="19" t="s">
        <v>257</v>
      </c>
      <c r="I46" s="19" t="s">
        <v>215</v>
      </c>
      <c r="J46" s="24" t="s">
        <v>252</v>
      </c>
    </row>
    <row r="47" spans="2:14" ht="30" x14ac:dyDescent="0.25">
      <c r="B47" s="16">
        <v>43</v>
      </c>
      <c r="C47" s="17" t="s">
        <v>251</v>
      </c>
      <c r="D47" s="22" t="s">
        <v>61</v>
      </c>
      <c r="E47" s="30"/>
      <c r="F47" s="18" t="s">
        <v>267</v>
      </c>
      <c r="G47" s="30"/>
      <c r="H47" s="23" t="s">
        <v>61</v>
      </c>
      <c r="I47" s="27" t="s">
        <v>250</v>
      </c>
      <c r="J47" s="24" t="s">
        <v>270</v>
      </c>
    </row>
    <row r="48" spans="2:14" ht="30" x14ac:dyDescent="0.25">
      <c r="B48" s="16">
        <v>44</v>
      </c>
      <c r="C48" s="17" t="s">
        <v>251</v>
      </c>
      <c r="D48" s="22" t="s">
        <v>53</v>
      </c>
      <c r="E48" s="30"/>
      <c r="F48" s="18" t="s">
        <v>268</v>
      </c>
      <c r="G48" s="30"/>
      <c r="H48" s="23" t="s">
        <v>53</v>
      </c>
      <c r="I48" s="27" t="s">
        <v>250</v>
      </c>
      <c r="J48" s="24" t="s">
        <v>274</v>
      </c>
    </row>
    <row r="49" spans="2:10" ht="30" x14ac:dyDescent="0.25">
      <c r="B49" s="16">
        <v>45</v>
      </c>
      <c r="C49" s="17" t="s">
        <v>251</v>
      </c>
      <c r="D49" s="22" t="s">
        <v>55</v>
      </c>
      <c r="E49" s="30"/>
      <c r="F49" s="18" t="s">
        <v>267</v>
      </c>
      <c r="G49" s="30"/>
      <c r="H49" s="23" t="s">
        <v>55</v>
      </c>
      <c r="I49" s="27" t="s">
        <v>250</v>
      </c>
      <c r="J49" s="24" t="s">
        <v>272</v>
      </c>
    </row>
    <row r="50" spans="2:10" ht="30" x14ac:dyDescent="0.25">
      <c r="B50" s="16">
        <v>46</v>
      </c>
      <c r="C50" s="17" t="s">
        <v>251</v>
      </c>
      <c r="D50" s="17" t="s">
        <v>32</v>
      </c>
      <c r="E50" s="51"/>
      <c r="F50" s="18" t="s">
        <v>72</v>
      </c>
      <c r="G50" s="30"/>
      <c r="H50" s="19" t="s">
        <v>254</v>
      </c>
      <c r="I50" s="27" t="s">
        <v>215</v>
      </c>
      <c r="J50" s="20"/>
    </row>
    <row r="51" spans="2:10" ht="30" x14ac:dyDescent="0.25">
      <c r="B51" s="16">
        <v>47</v>
      </c>
      <c r="C51" s="17" t="s">
        <v>251</v>
      </c>
      <c r="D51" s="17" t="s">
        <v>33</v>
      </c>
      <c r="E51" s="51"/>
      <c r="F51" s="18" t="s">
        <v>72</v>
      </c>
      <c r="G51" s="30"/>
      <c r="H51" s="19" t="s">
        <v>11</v>
      </c>
      <c r="I51" s="27" t="s">
        <v>215</v>
      </c>
      <c r="J51" s="20"/>
    </row>
    <row r="52" spans="2:10" ht="30" x14ac:dyDescent="0.25">
      <c r="B52" s="16">
        <v>48</v>
      </c>
      <c r="C52" s="17" t="s">
        <v>251</v>
      </c>
      <c r="D52" s="17" t="s">
        <v>31</v>
      </c>
      <c r="E52" s="51"/>
      <c r="F52" s="18" t="s">
        <v>72</v>
      </c>
      <c r="G52" s="30"/>
      <c r="H52" s="19" t="s">
        <v>7</v>
      </c>
      <c r="I52" s="27" t="s">
        <v>215</v>
      </c>
      <c r="J52" s="20"/>
    </row>
    <row r="53" spans="2:10" ht="30" x14ac:dyDescent="0.25">
      <c r="B53" s="16">
        <v>49</v>
      </c>
      <c r="C53" s="17" t="s">
        <v>251</v>
      </c>
      <c r="D53" s="17" t="s">
        <v>62</v>
      </c>
      <c r="E53" s="44"/>
      <c r="F53" s="18" t="s">
        <v>200</v>
      </c>
      <c r="G53" s="30" t="s">
        <v>78</v>
      </c>
      <c r="H53" s="19" t="s">
        <v>70</v>
      </c>
      <c r="I53" s="19" t="s">
        <v>265</v>
      </c>
      <c r="J53" s="46"/>
    </row>
    <row r="54" spans="2:10" ht="30" x14ac:dyDescent="0.25">
      <c r="B54" s="16">
        <v>50</v>
      </c>
      <c r="C54" s="17" t="s">
        <v>251</v>
      </c>
      <c r="D54" s="17" t="s">
        <v>63</v>
      </c>
      <c r="E54" s="44"/>
      <c r="F54" s="18" t="s">
        <v>201</v>
      </c>
      <c r="G54" s="30" t="s">
        <v>78</v>
      </c>
      <c r="H54" s="19" t="s">
        <v>71</v>
      </c>
      <c r="I54" s="19" t="s">
        <v>265</v>
      </c>
      <c r="J54" s="46"/>
    </row>
    <row r="55" spans="2:10" x14ac:dyDescent="0.25">
      <c r="B55" s="8"/>
      <c r="C55" s="8"/>
      <c r="D55" s="8"/>
      <c r="E55" s="31"/>
    </row>
    <row r="56" spans="2:10" x14ac:dyDescent="0.25">
      <c r="B56" s="8"/>
      <c r="C56" s="8"/>
      <c r="D56" s="8"/>
      <c r="E56" s="31"/>
    </row>
    <row r="57" spans="2:10" x14ac:dyDescent="0.25">
      <c r="B57" s="8"/>
      <c r="C57" s="8"/>
      <c r="D57" s="8"/>
      <c r="E57" s="31"/>
    </row>
    <row r="58" spans="2:10" x14ac:dyDescent="0.25">
      <c r="B58" s="8"/>
      <c r="C58" s="8"/>
      <c r="D58" s="8"/>
      <c r="E58" s="31"/>
    </row>
    <row r="59" spans="2:10" x14ac:dyDescent="0.25">
      <c r="B59" s="8"/>
      <c r="C59" s="8"/>
      <c r="D59" s="8"/>
      <c r="E59" s="31"/>
    </row>
    <row r="60" spans="2:10" x14ac:dyDescent="0.25">
      <c r="B60" s="8"/>
      <c r="C60" s="8"/>
      <c r="D60" s="8"/>
      <c r="E60" s="31"/>
    </row>
  </sheetData>
  <dataValidations count="1">
    <dataValidation type="list" allowBlank="1" showInputMessage="1" showErrorMessage="1" sqref="C4:C54 I4:I54" xr:uid="{189265E6-3C91-428F-BFBC-8993662F6990}">
      <formula1>bBauteil</formula1>
    </dataValidation>
  </dataValidations>
  <pageMargins left="0.25" right="0.25" top="0.75" bottom="0.75" header="0.3" footer="0.3"/>
  <pageSetup paperSize="9" scale="62" fitToHeight="0" orientation="landscape"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3D891-F5AC-4446-A20E-6E1D07EFDC01}">
  <dimension ref="B1:B20"/>
  <sheetViews>
    <sheetView workbookViewId="0">
      <selection activeCell="B25" sqref="B25"/>
    </sheetView>
  </sheetViews>
  <sheetFormatPr baseColWidth="10" defaultRowHeight="15" x14ac:dyDescent="0.25"/>
  <cols>
    <col min="2" max="2" width="55.28515625" customWidth="1"/>
  </cols>
  <sheetData>
    <row r="1" spans="2:2" x14ac:dyDescent="0.25">
      <c r="B1" t="s">
        <v>40</v>
      </c>
    </row>
    <row r="2" spans="2:2" x14ac:dyDescent="0.25">
      <c r="B2" t="s">
        <v>43</v>
      </c>
    </row>
    <row r="3" spans="2:2" x14ac:dyDescent="0.25">
      <c r="B3" t="s">
        <v>17</v>
      </c>
    </row>
    <row r="4" spans="2:2" x14ac:dyDescent="0.25">
      <c r="B4" t="s">
        <v>18</v>
      </c>
    </row>
    <row r="5" spans="2:2" x14ac:dyDescent="0.25">
      <c r="B5" t="s">
        <v>19</v>
      </c>
    </row>
    <row r="6" spans="2:2" x14ac:dyDescent="0.25">
      <c r="B6" t="s">
        <v>224</v>
      </c>
    </row>
    <row r="7" spans="2:2" x14ac:dyDescent="0.25">
      <c r="B7" t="s">
        <v>44</v>
      </c>
    </row>
    <row r="8" spans="2:2" x14ac:dyDescent="0.25">
      <c r="B8" t="s">
        <v>20</v>
      </c>
    </row>
    <row r="9" spans="2:2" x14ac:dyDescent="0.25">
      <c r="B9" t="s">
        <v>30</v>
      </c>
    </row>
    <row r="10" spans="2:2" x14ac:dyDescent="0.25">
      <c r="B10" t="s">
        <v>250</v>
      </c>
    </row>
    <row r="11" spans="2:2" x14ac:dyDescent="0.25">
      <c r="B11" t="s">
        <v>251</v>
      </c>
    </row>
    <row r="12" spans="2:2" x14ac:dyDescent="0.25">
      <c r="B12" t="s">
        <v>37</v>
      </c>
    </row>
    <row r="13" spans="2:2" x14ac:dyDescent="0.25">
      <c r="B13" t="s">
        <v>38</v>
      </c>
    </row>
    <row r="14" spans="2:2" x14ac:dyDescent="0.25">
      <c r="B14" t="s">
        <v>249</v>
      </c>
    </row>
    <row r="15" spans="2:2" x14ac:dyDescent="0.25">
      <c r="B15" t="s">
        <v>48</v>
      </c>
    </row>
    <row r="16" spans="2:2" x14ac:dyDescent="0.25">
      <c r="B16" t="s">
        <v>79</v>
      </c>
    </row>
    <row r="17" spans="2:2" x14ac:dyDescent="0.25">
      <c r="B17" s="9" t="s">
        <v>266</v>
      </c>
    </row>
    <row r="18" spans="2:2" x14ac:dyDescent="0.25">
      <c r="B18" s="9" t="s">
        <v>265</v>
      </c>
    </row>
    <row r="19" spans="2:2" x14ac:dyDescent="0.25">
      <c r="B19" t="s">
        <v>207</v>
      </c>
    </row>
    <row r="20" spans="2:2" x14ac:dyDescent="0.25">
      <c r="B20" t="s">
        <v>215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2</vt:i4>
      </vt:variant>
    </vt:vector>
  </HeadingPairs>
  <TitlesOfParts>
    <vt:vector size="7" baseType="lpstr">
      <vt:lpstr>Schrauben und Muttern</vt:lpstr>
      <vt:lpstr>Einkaufsliste</vt:lpstr>
      <vt:lpstr>Druckbare Bauteile</vt:lpstr>
      <vt:lpstr>Verbindungsplan</vt:lpstr>
      <vt:lpstr>Bauteile</vt:lpstr>
      <vt:lpstr>bBauteil</vt:lpstr>
      <vt:lpstr>bEKOMP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Benno</dc:creator>
  <cp:lastModifiedBy>Benno</cp:lastModifiedBy>
  <cp:lastPrinted>2022-10-14T15:24:21Z</cp:lastPrinted>
  <dcterms:created xsi:type="dcterms:W3CDTF">2021-10-03T07:58:11Z</dcterms:created>
  <dcterms:modified xsi:type="dcterms:W3CDTF">2022-10-14T15:24:24Z</dcterms:modified>
</cp:coreProperties>
</file>