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b8d9aaa8a4bf12/Documents/GitHub/FundamentalsOfDataAnalysis2/Labs/"/>
    </mc:Choice>
  </mc:AlternateContent>
  <bookViews>
    <workbookView xWindow="0" yWindow="0" windowWidth="11466" windowHeight="583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E50" i="1"/>
  <c r="D51" i="1"/>
  <c r="D50" i="1"/>
  <c r="C50" i="1"/>
  <c r="C52" i="1"/>
  <c r="B54" i="1"/>
  <c r="B51" i="1"/>
  <c r="J26" i="1"/>
  <c r="G27" i="1"/>
  <c r="G26" i="1"/>
  <c r="I26" i="1" l="1"/>
  <c r="G28" i="1"/>
  <c r="I27" i="1" s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C38" i="1"/>
  <c r="D38" i="1"/>
  <c r="B38" i="1"/>
  <c r="E35" i="1"/>
  <c r="C36" i="1"/>
  <c r="D36" i="1"/>
  <c r="B36" i="1"/>
  <c r="C35" i="1"/>
  <c r="D35" i="1"/>
  <c r="B35" i="1"/>
  <c r="H27" i="1"/>
  <c r="H26" i="1"/>
  <c r="K12" i="1"/>
  <c r="J13" i="1"/>
  <c r="J12" i="1"/>
  <c r="H13" i="1"/>
  <c r="I13" i="1"/>
  <c r="I12" i="1"/>
</calcChain>
</file>

<file path=xl/sharedStrings.xml><?xml version="1.0" encoding="utf-8"?>
<sst xmlns="http://schemas.openxmlformats.org/spreadsheetml/2006/main" count="68" uniqueCount="49">
  <si>
    <t>Question 2</t>
  </si>
  <si>
    <t>Forty-five (45) dog lovers are recruited for a study examining the calming effects of pets during stressful situations. </t>
  </si>
  <si>
    <t>Fifteen (15) subjects were randomly assigned to each of three different groups: </t>
  </si>
  <si>
    <t>- performing the task alone (control),</t>
  </si>
  <si>
    <t>- performing the task with a good friend present, and</t>
  </si>
  <si>
    <t>- performing the task with their dog present. </t>
  </si>
  <si>
    <t>The peak heart rate (in beats per minute) during the task was measured for each subject, with the following results:</t>
  </si>
  <si>
    <t>Alone</t>
  </si>
  <si>
    <t>Good Friend</t>
  </si>
  <si>
    <t>Pet Dog</t>
  </si>
  <si>
    <t>Mean</t>
  </si>
  <si>
    <t>SD</t>
  </si>
  <si>
    <t>N</t>
  </si>
  <si>
    <t>k</t>
  </si>
  <si>
    <t>df</t>
  </si>
  <si>
    <t>Source</t>
  </si>
  <si>
    <t>Between</t>
  </si>
  <si>
    <t>Within</t>
  </si>
  <si>
    <t>Total</t>
  </si>
  <si>
    <t>SS</t>
  </si>
  <si>
    <t>MS</t>
  </si>
  <si>
    <t>F</t>
  </si>
  <si>
    <t>F-critical</t>
  </si>
  <si>
    <t>Question 3</t>
  </si>
  <si>
    <t>A local police department has divided the city into three sections, and each is patrolled by a different set of six (6) officers.  The police chief wants to determine if officers are biased in the number of disorderly conduct tickets that they give out in each section.</t>
  </si>
  <si>
    <t>Here are the number of tickets given by the officers in each section in the last week:</t>
  </si>
  <si>
    <t>Section 1</t>
  </si>
  <si>
    <t>Section 2</t>
  </si>
  <si>
    <t>Section 3</t>
  </si>
  <si>
    <t>mean</t>
  </si>
  <si>
    <t>sd</t>
  </si>
  <si>
    <t>sq value</t>
  </si>
  <si>
    <t>nk</t>
  </si>
  <si>
    <t>Question 4</t>
  </si>
  <si>
    <r>
      <t>Below is the source table for a study on sleep aids, comparing the effectiveness of three (3) different treatments.  </t>
    </r>
    <r>
      <rPr>
        <u/>
        <sz val="13.2"/>
        <color rgb="FFBF5700"/>
        <rFont val="Inherit"/>
      </rPr>
      <t>Note that some of the elements of the table are missing. </t>
    </r>
  </si>
  <si>
    <t>Between Treatments</t>
  </si>
  <si>
    <t>Within Treatments</t>
  </si>
  <si>
    <t>F critical</t>
  </si>
  <si>
    <t>alpha</t>
  </si>
  <si>
    <t>alpha new</t>
  </si>
  <si>
    <t>T-Statistic</t>
  </si>
  <si>
    <t>P-Value</t>
  </si>
  <si>
    <t>Group 1 - Group 2</t>
  </si>
  <si>
    <t>Group 1 - Group 3</t>
  </si>
  <si>
    <t>Group 2 - Group 3</t>
  </si>
  <si>
    <r>
      <t>The Sleep Aid 1 was significantly different from the Sleep Aid 3 group. </t>
    </r>
    <r>
      <rPr>
        <sz val="9"/>
        <color rgb="FF000000"/>
        <rFont val="Inherit"/>
      </rPr>
      <t>correct</t>
    </r>
  </si>
  <si>
    <t>Conclude</t>
  </si>
  <si>
    <t>They are not adjusted, so be sure to compare them to the significance level you calculated above.</t>
  </si>
  <si>
    <t xml:space="preserve">4h. Here are the results from your post-hoc analysis. These are the p-values from the actual t-tests.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</si>
</sst>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1">
    <font>
      <sz val="11"/>
      <color theme="1"/>
      <name val="Calibri"/>
      <family val="2"/>
      <scheme val="minor"/>
    </font>
    <font>
      <sz val="22"/>
      <color rgb="FF313131"/>
      <name val="Arial"/>
      <family val="2"/>
    </font>
    <font>
      <sz val="13.2"/>
      <color rgb="FFBF5700"/>
      <name val="Inherit"/>
    </font>
    <font>
      <b/>
      <sz val="9"/>
      <color rgb="FF222222"/>
      <name val="Arial"/>
      <family val="2"/>
    </font>
    <font>
      <sz val="9"/>
      <color rgb="FF222222"/>
      <name val="Arial"/>
      <family val="2"/>
    </font>
    <font>
      <sz val="13.2"/>
      <color rgb="FFBF5700"/>
      <name val="Inherit"/>
    </font>
    <font>
      <u/>
      <sz val="13.2"/>
      <color rgb="FFBF5700"/>
      <name val="Inherit"/>
    </font>
    <font>
      <sz val="9"/>
      <color rgb="FF313131"/>
      <name val="Arial"/>
      <family val="2"/>
    </font>
    <font>
      <sz val="9"/>
      <color theme="1"/>
      <name val="Calibri"/>
      <family val="2"/>
      <scheme val="minor"/>
    </font>
    <font>
      <sz val="9"/>
      <color rgb="FF000000"/>
      <name val="Inherit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0" fillId="3" borderId="0" xfId="0" applyFill="1"/>
    <xf numFmtId="2" fontId="0" fillId="3" borderId="0" xfId="0" applyNumberFormat="1" applyFill="1"/>
    <xf numFmtId="164" fontId="0" fillId="0" borderId="0" xfId="0" applyNumberFormat="1"/>
    <xf numFmtId="165" fontId="4" fillId="2" borderId="0" xfId="0" applyNumberFormat="1" applyFont="1" applyFill="1" applyAlignment="1">
      <alignment horizontal="center" vertical="center" wrapText="1"/>
    </xf>
    <xf numFmtId="165" fontId="0" fillId="3" borderId="0" xfId="0" applyNumberFormat="1" applyFill="1"/>
    <xf numFmtId="164" fontId="0" fillId="3" borderId="0" xfId="0" applyNumberFormat="1" applyFill="1"/>
    <xf numFmtId="0" fontId="5" fillId="0" borderId="0" xfId="0" applyFont="1" applyAlignment="1">
      <alignment horizontal="left" vertical="center"/>
    </xf>
    <xf numFmtId="0" fontId="4" fillId="2" borderId="0" xfId="0" applyFont="1" applyFill="1" applyAlignment="1">
      <alignment vertical="top"/>
    </xf>
    <xf numFmtId="0" fontId="3" fillId="2" borderId="0" xfId="0" applyFont="1" applyFill="1" applyAlignment="1">
      <alignment vertical="top"/>
    </xf>
    <xf numFmtId="4" fontId="4" fillId="2" borderId="0" xfId="0" applyNumberFormat="1" applyFont="1" applyFill="1" applyAlignment="1">
      <alignment vertical="top"/>
    </xf>
    <xf numFmtId="2" fontId="4" fillId="2" borderId="0" xfId="0" applyNumberFormat="1" applyFont="1" applyFill="1" applyAlignment="1">
      <alignment vertical="top"/>
    </xf>
    <xf numFmtId="0" fontId="7" fillId="0" borderId="0" xfId="0" applyFont="1" applyAlignment="1">
      <alignment horizontal="left" vertical="center"/>
    </xf>
    <xf numFmtId="0" fontId="8" fillId="0" borderId="0" xfId="0" applyFont="1" applyAlignment="1"/>
    <xf numFmtId="0" fontId="7" fillId="0" borderId="0" xfId="0" applyFont="1"/>
    <xf numFmtId="0" fontId="10" fillId="0" borderId="0" xfId="0" applyFont="1" applyAlignment="1"/>
    <xf numFmtId="0" fontId="4" fillId="3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abSelected="1" topLeftCell="A51" zoomScale="115" zoomScaleNormal="115" workbookViewId="0">
      <selection activeCell="C65" sqref="C65"/>
    </sheetView>
  </sheetViews>
  <sheetFormatPr defaultRowHeight="14.4"/>
  <sheetData>
    <row r="1" spans="1:12" ht="27">
      <c r="A1" s="1" t="s">
        <v>0</v>
      </c>
    </row>
    <row r="2" spans="1:12">
      <c r="A2" s="2"/>
    </row>
    <row r="3" spans="1:12" ht="16.5">
      <c r="A3" s="3" t="s">
        <v>1</v>
      </c>
    </row>
    <row r="4" spans="1:12" ht="16.5">
      <c r="A4" s="3" t="s">
        <v>2</v>
      </c>
    </row>
    <row r="5" spans="1:12" ht="16.5">
      <c r="A5" s="3" t="s">
        <v>3</v>
      </c>
    </row>
    <row r="6" spans="1:12" ht="16.5">
      <c r="A6" s="3" t="s">
        <v>4</v>
      </c>
    </row>
    <row r="7" spans="1:12" ht="16.5">
      <c r="A7" s="3" t="s">
        <v>5</v>
      </c>
    </row>
    <row r="8" spans="1:12" ht="16.5">
      <c r="A8" s="3" t="s">
        <v>6</v>
      </c>
    </row>
    <row r="11" spans="1:12" ht="22.8">
      <c r="C11" s="6" t="s">
        <v>7</v>
      </c>
      <c r="D11" s="6" t="s">
        <v>8</v>
      </c>
      <c r="E11" s="6" t="s">
        <v>9</v>
      </c>
      <c r="G11" s="6" t="s">
        <v>15</v>
      </c>
      <c r="H11" s="6" t="s">
        <v>19</v>
      </c>
      <c r="I11" s="6" t="s">
        <v>14</v>
      </c>
      <c r="J11" s="6" t="s">
        <v>20</v>
      </c>
      <c r="K11" s="6" t="s">
        <v>21</v>
      </c>
      <c r="L11" s="6" t="s">
        <v>22</v>
      </c>
    </row>
    <row r="12" spans="1:12">
      <c r="B12" s="6" t="s">
        <v>10</v>
      </c>
      <c r="C12" s="7">
        <v>82.52</v>
      </c>
      <c r="D12" s="7">
        <v>91.32</v>
      </c>
      <c r="E12" s="7">
        <v>73.48</v>
      </c>
      <c r="G12" t="s">
        <v>16</v>
      </c>
      <c r="H12" s="7">
        <v>2387.6999999999998</v>
      </c>
      <c r="I12" s="8">
        <f>C17-1</f>
        <v>2</v>
      </c>
      <c r="J12" s="8">
        <f>H12/I12</f>
        <v>1193.8499999999999</v>
      </c>
      <c r="K12" s="9">
        <f>J12/J13</f>
        <v>14.079210422867408</v>
      </c>
      <c r="L12">
        <v>3.23</v>
      </c>
    </row>
    <row r="13" spans="1:12">
      <c r="B13" s="6" t="s">
        <v>11</v>
      </c>
      <c r="C13" s="7">
        <v>9.24</v>
      </c>
      <c r="D13" s="7">
        <v>8.34</v>
      </c>
      <c r="E13" s="7">
        <v>9.9700000000000006</v>
      </c>
      <c r="G13" t="s">
        <v>17</v>
      </c>
      <c r="H13" s="8">
        <f>H14-H12</f>
        <v>3561.4000000000005</v>
      </c>
      <c r="I13" s="8">
        <f>C16-C17</f>
        <v>42</v>
      </c>
      <c r="J13" s="8">
        <f>H13/I13</f>
        <v>84.795238095238105</v>
      </c>
    </row>
    <row r="14" spans="1:12">
      <c r="G14" t="s">
        <v>18</v>
      </c>
      <c r="H14">
        <v>5949.1</v>
      </c>
    </row>
    <row r="16" spans="1:12">
      <c r="B16" t="s">
        <v>12</v>
      </c>
      <c r="C16">
        <v>45</v>
      </c>
    </row>
    <row r="17" spans="1:11">
      <c r="B17" t="s">
        <v>13</v>
      </c>
      <c r="C17">
        <v>3</v>
      </c>
    </row>
    <row r="20" spans="1:11" ht="27">
      <c r="A20" s="1" t="s">
        <v>23</v>
      </c>
    </row>
    <row r="21" spans="1:11">
      <c r="A21" s="2"/>
    </row>
    <row r="22" spans="1:11" ht="16.5">
      <c r="A22" s="3" t="s">
        <v>24</v>
      </c>
    </row>
    <row r="23" spans="1:11" ht="16.5">
      <c r="A23" s="3" t="s">
        <v>25</v>
      </c>
    </row>
    <row r="25" spans="1:11">
      <c r="A25" t="s">
        <v>12</v>
      </c>
      <c r="B25">
        <v>18</v>
      </c>
      <c r="F25" s="6" t="s">
        <v>15</v>
      </c>
      <c r="G25" s="6" t="s">
        <v>19</v>
      </c>
      <c r="H25" s="6" t="s">
        <v>14</v>
      </c>
      <c r="I25" s="6" t="s">
        <v>20</v>
      </c>
      <c r="J25" s="6" t="s">
        <v>21</v>
      </c>
      <c r="K25" s="6" t="s">
        <v>22</v>
      </c>
    </row>
    <row r="26" spans="1:11">
      <c r="A26" t="s">
        <v>13</v>
      </c>
      <c r="B26">
        <v>3</v>
      </c>
      <c r="F26" t="s">
        <v>16</v>
      </c>
      <c r="G26" s="11">
        <f>$B$27*(C35-$E$35)^2+$B$27*(D35-$E$35)^2+$B$27*(B35-$E$35)^2</f>
        <v>21</v>
      </c>
      <c r="H26" s="8">
        <f>B26-1</f>
        <v>2</v>
      </c>
      <c r="I26" s="8">
        <f>G26/H26</f>
        <v>10.5</v>
      </c>
      <c r="J26" s="13">
        <f>I26/I27</f>
        <v>1.6153846153846154</v>
      </c>
      <c r="K26">
        <v>3.6819999999999999</v>
      </c>
    </row>
    <row r="27" spans="1:11">
      <c r="A27" t="s">
        <v>32</v>
      </c>
      <c r="B27">
        <v>6</v>
      </c>
      <c r="F27" t="s">
        <v>17</v>
      </c>
      <c r="G27" s="12">
        <f>G28-G26</f>
        <v>97.5</v>
      </c>
      <c r="H27" s="8">
        <f>B25-B26</f>
        <v>15</v>
      </c>
      <c r="I27" s="8">
        <f>G27/H27</f>
        <v>6.5</v>
      </c>
    </row>
    <row r="28" spans="1:11">
      <c r="B28" s="4" t="s">
        <v>26</v>
      </c>
      <c r="C28" s="4" t="s">
        <v>27</v>
      </c>
      <c r="D28" s="4" t="s">
        <v>28</v>
      </c>
      <c r="E28" s="4" t="s">
        <v>18</v>
      </c>
      <c r="F28" t="s">
        <v>18</v>
      </c>
      <c r="G28">
        <f>SUM(B38:D43)-SUM(B29:D34)^2/B25</f>
        <v>118.5</v>
      </c>
    </row>
    <row r="29" spans="1:11">
      <c r="B29" s="5">
        <v>8</v>
      </c>
      <c r="C29" s="5">
        <v>3</v>
      </c>
      <c r="D29" s="5">
        <v>1</v>
      </c>
    </row>
    <row r="30" spans="1:11">
      <c r="B30" s="5">
        <v>4</v>
      </c>
      <c r="C30" s="5">
        <v>7</v>
      </c>
      <c r="D30" s="5">
        <v>2</v>
      </c>
    </row>
    <row r="31" spans="1:11">
      <c r="B31" s="5">
        <v>6</v>
      </c>
      <c r="C31" s="5">
        <v>0</v>
      </c>
      <c r="D31" s="5">
        <v>7</v>
      </c>
    </row>
    <row r="32" spans="1:11">
      <c r="B32" s="5">
        <v>8</v>
      </c>
      <c r="C32" s="5">
        <v>2</v>
      </c>
      <c r="D32" s="5">
        <v>6</v>
      </c>
      <c r="G32" s="5"/>
    </row>
    <row r="33" spans="1:5">
      <c r="B33" s="5">
        <v>6</v>
      </c>
      <c r="C33" s="5">
        <v>7</v>
      </c>
      <c r="D33" s="5">
        <v>5</v>
      </c>
    </row>
    <row r="34" spans="1:5">
      <c r="B34" s="5">
        <v>4</v>
      </c>
      <c r="C34" s="5">
        <v>5</v>
      </c>
      <c r="D34" s="5">
        <v>0</v>
      </c>
    </row>
    <row r="35" spans="1:5">
      <c r="A35" t="s">
        <v>29</v>
      </c>
      <c r="B35">
        <f>AVERAGE(B29:B34)</f>
        <v>6</v>
      </c>
      <c r="C35">
        <f t="shared" ref="C35:D35" si="0">AVERAGE(C29:C34)</f>
        <v>4</v>
      </c>
      <c r="D35">
        <f t="shared" si="0"/>
        <v>3.5</v>
      </c>
      <c r="E35">
        <f>AVERAGE(B29:D34)</f>
        <v>4.5</v>
      </c>
    </row>
    <row r="36" spans="1:5">
      <c r="A36" t="s">
        <v>30</v>
      </c>
      <c r="B36" s="10">
        <f>_xlfn.STDEV.S(B29:B35)</f>
        <v>1.6329931618554521</v>
      </c>
      <c r="C36" s="10">
        <f t="shared" ref="C36:D36" si="1">_xlfn.STDEV.S(C29:C35)</f>
        <v>2.5819888974716112</v>
      </c>
      <c r="D36" s="10">
        <f t="shared" si="1"/>
        <v>2.6299556396765835</v>
      </c>
    </row>
    <row r="38" spans="1:5">
      <c r="A38" t="s">
        <v>31</v>
      </c>
      <c r="B38">
        <f>B29^2</f>
        <v>64</v>
      </c>
      <c r="C38">
        <f t="shared" ref="C38:D38" si="2">C29^2</f>
        <v>9</v>
      </c>
      <c r="D38">
        <f t="shared" si="2"/>
        <v>1</v>
      </c>
    </row>
    <row r="39" spans="1:5">
      <c r="B39">
        <f t="shared" ref="B39:D39" si="3">B30^2</f>
        <v>16</v>
      </c>
      <c r="C39">
        <f t="shared" si="3"/>
        <v>49</v>
      </c>
      <c r="D39">
        <f t="shared" si="3"/>
        <v>4</v>
      </c>
    </row>
    <row r="40" spans="1:5">
      <c r="B40">
        <f t="shared" ref="B40:D40" si="4">B31^2</f>
        <v>36</v>
      </c>
      <c r="C40">
        <f t="shared" si="4"/>
        <v>0</v>
      </c>
      <c r="D40">
        <f t="shared" si="4"/>
        <v>49</v>
      </c>
    </row>
    <row r="41" spans="1:5">
      <c r="B41">
        <f t="shared" ref="B41:D41" si="5">B32^2</f>
        <v>64</v>
      </c>
      <c r="C41">
        <f t="shared" si="5"/>
        <v>4</v>
      </c>
      <c r="D41">
        <f t="shared" si="5"/>
        <v>36</v>
      </c>
    </row>
    <row r="42" spans="1:5">
      <c r="B42">
        <f t="shared" ref="B42:D42" si="6">B33^2</f>
        <v>36</v>
      </c>
      <c r="C42">
        <f t="shared" si="6"/>
        <v>49</v>
      </c>
      <c r="D42">
        <f t="shared" si="6"/>
        <v>25</v>
      </c>
    </row>
    <row r="43" spans="1:5">
      <c r="B43">
        <f t="shared" ref="B43:D43" si="7">B34^2</f>
        <v>16</v>
      </c>
      <c r="C43">
        <f t="shared" si="7"/>
        <v>25</v>
      </c>
      <c r="D43">
        <f t="shared" si="7"/>
        <v>0</v>
      </c>
    </row>
    <row r="46" spans="1:5" ht="27">
      <c r="A46" s="1" t="s">
        <v>33</v>
      </c>
      <c r="B46" s="2"/>
      <c r="C46" s="2"/>
      <c r="D46" s="2"/>
      <c r="E46" s="2"/>
    </row>
    <row r="47" spans="1:5">
      <c r="A47" s="2"/>
      <c r="B47" s="2"/>
      <c r="C47" s="2"/>
      <c r="D47" s="2"/>
      <c r="E47" s="2"/>
    </row>
    <row r="48" spans="1:5" ht="16.5">
      <c r="A48" s="14" t="s">
        <v>34</v>
      </c>
      <c r="B48" s="2"/>
      <c r="C48" s="2"/>
      <c r="D48" s="2"/>
      <c r="E48" s="2"/>
    </row>
    <row r="49" spans="1:6">
      <c r="A49" s="15"/>
      <c r="B49" s="16" t="s">
        <v>19</v>
      </c>
      <c r="C49" s="16" t="s">
        <v>14</v>
      </c>
      <c r="D49" s="16" t="s">
        <v>20</v>
      </c>
      <c r="E49" s="16" t="s">
        <v>21</v>
      </c>
      <c r="F49" s="16" t="s">
        <v>37</v>
      </c>
    </row>
    <row r="50" spans="1:6">
      <c r="A50" s="16" t="s">
        <v>35</v>
      </c>
      <c r="B50" s="18">
        <v>782</v>
      </c>
      <c r="C50" s="15">
        <f>B55-1</f>
        <v>2</v>
      </c>
      <c r="D50" s="15">
        <f>B50/C50</f>
        <v>391</v>
      </c>
      <c r="E50" s="18">
        <f>D50/D51</f>
        <v>9.7391941391941383</v>
      </c>
      <c r="F50">
        <v>3.28</v>
      </c>
    </row>
    <row r="51" spans="1:6">
      <c r="A51" s="16" t="s">
        <v>36</v>
      </c>
      <c r="B51" s="17">
        <f>B52-B50</f>
        <v>1365</v>
      </c>
      <c r="C51" s="15">
        <v>34</v>
      </c>
      <c r="D51" s="18">
        <f>B51/C51</f>
        <v>40.147058823529413</v>
      </c>
      <c r="E51" s="15"/>
    </row>
    <row r="52" spans="1:6">
      <c r="A52" s="16" t="s">
        <v>18</v>
      </c>
      <c r="B52" s="17">
        <v>2147</v>
      </c>
      <c r="C52" s="15">
        <f>B54-1</f>
        <v>36</v>
      </c>
      <c r="D52" s="15"/>
      <c r="E52" s="15"/>
    </row>
    <row r="54" spans="1:6">
      <c r="A54" s="16" t="s">
        <v>12</v>
      </c>
      <c r="B54">
        <f>B55+C51</f>
        <v>37</v>
      </c>
    </row>
    <row r="55" spans="1:6">
      <c r="A55" s="16" t="s">
        <v>13</v>
      </c>
      <c r="B55">
        <v>3</v>
      </c>
    </row>
    <row r="57" spans="1:6">
      <c r="A57" s="16" t="s">
        <v>38</v>
      </c>
      <c r="B57">
        <f>0.05</f>
        <v>0.05</v>
      </c>
    </row>
    <row r="58" spans="1:6">
      <c r="A58" s="16" t="s">
        <v>39</v>
      </c>
      <c r="B58" s="13">
        <f>B57/B55</f>
        <v>1.6666666666666666E-2</v>
      </c>
    </row>
    <row r="60" spans="1:6">
      <c r="A60" s="19" t="s">
        <v>48</v>
      </c>
      <c r="B60" s="20"/>
      <c r="C60" s="20"/>
    </row>
    <row r="61" spans="1:6">
      <c r="A61" s="22" t="s">
        <v>47</v>
      </c>
      <c r="B61" s="20"/>
      <c r="C61" s="20"/>
    </row>
    <row r="62" spans="1:6">
      <c r="A62" s="22"/>
      <c r="B62" s="20"/>
      <c r="C62" s="20"/>
    </row>
    <row r="63" spans="1:6">
      <c r="A63" s="15"/>
      <c r="B63" s="16" t="s">
        <v>40</v>
      </c>
      <c r="C63" s="16" t="s">
        <v>41</v>
      </c>
    </row>
    <row r="64" spans="1:6">
      <c r="A64" s="16" t="s">
        <v>42</v>
      </c>
      <c r="B64" s="15">
        <v>1.9</v>
      </c>
      <c r="C64" s="15">
        <v>0.13700000000000001</v>
      </c>
    </row>
    <row r="65" spans="1:3">
      <c r="A65" s="16" t="s">
        <v>43</v>
      </c>
      <c r="B65" s="15">
        <v>3.79</v>
      </c>
      <c r="C65" s="23">
        <v>4.0000000000000001E-3</v>
      </c>
    </row>
    <row r="66" spans="1:3">
      <c r="A66" s="16" t="s">
        <v>44</v>
      </c>
      <c r="B66" s="15">
        <v>3.44</v>
      </c>
      <c r="C66" s="15">
        <v>2.8000000000000001E-2</v>
      </c>
    </row>
    <row r="68" spans="1:3">
      <c r="A68" s="16" t="s">
        <v>46</v>
      </c>
    </row>
    <row r="69" spans="1:3">
      <c r="A69" s="21" t="s">
        <v>45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Mengnan Zhou</dc:creator>
  <cp:lastModifiedBy>Mengnan Zhou</cp:lastModifiedBy>
  <dcterms:created xsi:type="dcterms:W3CDTF">2018-02-23T17:05:10Z</dcterms:created>
  <dcterms:modified xsi:type="dcterms:W3CDTF">2018-02-23T17:51:00Z</dcterms:modified>
</cp:coreProperties>
</file>