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https://d.docs.live.net/94b8d9aaa8a4bf12/Documents/GitHub/FundamentalsOfDataAnalysis2/Labs/"/>
    </mc:Choice>
  </mc:AlternateContent>
  <bookViews>
    <workbookView xWindow="0" yWindow="0" windowWidth="16932" windowHeight="5832"/>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3" i="1" l="1"/>
  <c r="B82" i="1"/>
  <c r="C82" i="1"/>
  <c r="D82" i="1"/>
  <c r="C81" i="1"/>
  <c r="D81" i="1"/>
  <c r="B81" i="1"/>
  <c r="C78" i="1"/>
  <c r="D78" i="1"/>
  <c r="B78" i="1"/>
  <c r="C77" i="1"/>
  <c r="E77" i="1"/>
  <c r="D77" i="1"/>
  <c r="B77" i="1"/>
  <c r="D79" i="1"/>
  <c r="E73" i="1"/>
  <c r="D73" i="1"/>
  <c r="C73" i="1"/>
  <c r="B73" i="1"/>
  <c r="E72" i="1"/>
  <c r="E71" i="1"/>
  <c r="C71" i="1"/>
  <c r="D71" i="1"/>
  <c r="C72" i="1"/>
  <c r="D72" i="1"/>
  <c r="B72" i="1"/>
  <c r="B71" i="1"/>
  <c r="E65" i="1"/>
  <c r="E66" i="1"/>
  <c r="C67" i="1"/>
  <c r="D67" i="1"/>
  <c r="B67" i="1"/>
  <c r="I42" i="1"/>
  <c r="H42" i="1"/>
  <c r="J42" i="1" s="1"/>
  <c r="J41" i="1"/>
  <c r="J40" i="1"/>
  <c r="I41" i="1"/>
  <c r="H41" i="1"/>
  <c r="I40" i="1"/>
  <c r="H40" i="1"/>
  <c r="I37" i="1"/>
  <c r="H37" i="1"/>
  <c r="J36" i="1"/>
  <c r="J35" i="1"/>
  <c r="I35" i="1"/>
  <c r="I36" i="1"/>
  <c r="H36" i="1"/>
  <c r="H35" i="1"/>
  <c r="D35" i="1"/>
  <c r="D36" i="1"/>
  <c r="D37" i="1"/>
  <c r="D38" i="1"/>
  <c r="D39" i="1"/>
  <c r="D40" i="1"/>
  <c r="D41" i="1"/>
  <c r="D42" i="1"/>
  <c r="D43" i="1"/>
  <c r="D44" i="1"/>
  <c r="D45" i="1"/>
  <c r="D46" i="1"/>
  <c r="D47" i="1"/>
  <c r="D48" i="1"/>
  <c r="D49" i="1"/>
  <c r="D50" i="1"/>
  <c r="D51" i="1"/>
  <c r="D52" i="1"/>
  <c r="D53" i="1"/>
  <c r="D54" i="1"/>
  <c r="D34" i="1"/>
  <c r="F24" i="1"/>
  <c r="C25" i="1" s="1"/>
  <c r="C26" i="1" s="1"/>
  <c r="M5" i="1"/>
  <c r="M4" i="1"/>
  <c r="E4" i="1"/>
  <c r="E3" i="1"/>
  <c r="C5" i="1"/>
  <c r="B5" i="1"/>
  <c r="E78" i="1" l="1"/>
  <c r="E79" i="1" s="1"/>
  <c r="B79" i="1"/>
  <c r="C79" i="1"/>
  <c r="E67" i="1"/>
  <c r="J37" i="1"/>
  <c r="B25" i="1"/>
  <c r="E25" i="1"/>
  <c r="E26" i="1" s="1"/>
  <c r="B8" i="1"/>
  <c r="B12" i="1" s="1"/>
  <c r="E5" i="1"/>
  <c r="C8" i="1" s="1"/>
  <c r="C12" i="1" l="1"/>
  <c r="E8" i="1"/>
  <c r="B26" i="1"/>
  <c r="F26" i="1" s="1"/>
  <c r="F25" i="1"/>
  <c r="M3" i="1"/>
  <c r="C9" i="1"/>
  <c r="C13" i="1" s="1"/>
  <c r="B9" i="1"/>
  <c r="B14" i="1" l="1"/>
  <c r="E10" i="1"/>
  <c r="C10" i="1"/>
  <c r="B13" i="1"/>
  <c r="E9" i="1"/>
  <c r="B10" i="1"/>
</calcChain>
</file>

<file path=xl/sharedStrings.xml><?xml version="1.0" encoding="utf-8"?>
<sst xmlns="http://schemas.openxmlformats.org/spreadsheetml/2006/main" count="119" uniqueCount="45">
  <si>
    <t>Men</t>
  </si>
  <si>
    <t>Women</t>
  </si>
  <si>
    <t>Expressed a Fear of Heights</t>
  </si>
  <si>
    <t>Did Not Express a Fear of Heights</t>
  </si>
  <si>
    <t>Total</t>
  </si>
  <si>
    <t>for chi</t>
  </si>
  <si>
    <t>chi^2</t>
  </si>
  <si>
    <t>critical chi^2</t>
  </si>
  <si>
    <t>Proportion of the entire sample that has a fear of heights:</t>
  </si>
  <si>
    <t>Proportion of the men that have a fear of heights:</t>
  </si>
  <si>
    <t>Proportion of the women that have a fear of heights</t>
  </si>
  <si>
    <t>Question 2</t>
  </si>
  <si>
    <t>When crossing white and yellow summer squash, a genetic model predicts that 75% of resulting offspring will be white, 15% will be yellow and 10% will be green. </t>
  </si>
  <si>
    <t>Below are the results from an experiment run on a random sample of 205 squash offspring.</t>
  </si>
  <si>
    <t>Color</t>
  </si>
  <si>
    <t>White</t>
  </si>
  <si>
    <t>Yellow</t>
  </si>
  <si>
    <t>Green</t>
  </si>
  <si>
    <t>Number of Offspring</t>
  </si>
  <si>
    <t>total</t>
  </si>
  <si>
    <t>Expected</t>
  </si>
  <si>
    <t>Question 3</t>
  </si>
  <si>
    <t>Approximately 13% of the world's population is left-handed, but is this proportion the same across men and women?</t>
  </si>
  <si>
    <t>To answer this question, you decide to collect data from a random sample of adults from your neighborhood, with the following results:</t>
  </si>
  <si>
    <t>ID</t>
  </si>
  <si>
    <t>Gender</t>
  </si>
  <si>
    <t>Dominant Hand</t>
  </si>
  <si>
    <t>M</t>
  </si>
  <si>
    <t>L</t>
  </si>
  <si>
    <t>R</t>
  </si>
  <si>
    <t>F</t>
  </si>
  <si>
    <t>test of independence</t>
  </si>
  <si>
    <t>3e. Are all relevant conditions met to run this analysis?</t>
  </si>
  <si>
    <t>No</t>
  </si>
  <si>
    <t>Question 4</t>
  </si>
  <si>
    <t>A telephone survey asked a random sample of Indiana voters about their home internet usage, as well as what type of community (rural, suburban or urban) they lived in. </t>
  </si>
  <si>
    <r>
      <t>Of the 123 survey respondents, 28 were from rural areas, 42 were from suburban areas, and 53 were from urban areas.  Thirteen rural respondents, 35 suburban respondents, and 50 urban respondents said they had access to internet at home.</t>
    </r>
    <r>
      <rPr>
        <sz val="13.2"/>
        <color rgb="FF313131"/>
        <rFont val="Arial"/>
        <family val="2"/>
      </rPr>
      <t> </t>
    </r>
  </si>
  <si>
    <t>Test of Independence</t>
  </si>
  <si>
    <t>Internet</t>
  </si>
  <si>
    <t>Rural</t>
  </si>
  <si>
    <t>Suburban</t>
  </si>
  <si>
    <t>Urban</t>
  </si>
  <si>
    <t>Marginal Proportion</t>
  </si>
  <si>
    <t>chi-squared</t>
  </si>
  <si>
    <t>chi critical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</si>
</sst>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0" formatCode="0.000"/>
  </numFmts>
  <fonts count="7">
    <font>
      <sz val="11"/>
      <color theme="1"/>
      <name val="Calibri"/>
      <family val="2"/>
      <scheme val="minor"/>
    </font>
    <font>
      <sz val="10"/>
      <color theme="1"/>
      <name val="Calibri"/>
      <family val="2"/>
      <scheme val="minor"/>
    </font>
    <font>
      <b/>
      <sz val="10"/>
      <color rgb="FF222222"/>
      <name val="Arial"/>
      <family val="2"/>
    </font>
    <font>
      <sz val="10"/>
      <color rgb="FF222222"/>
      <name val="Arial"/>
      <family val="2"/>
    </font>
    <font>
      <sz val="22"/>
      <color rgb="FF313131"/>
      <name val="Arial"/>
      <family val="2"/>
    </font>
    <font>
      <sz val="13.2"/>
      <color rgb="FF313131"/>
      <name val="Arial"/>
      <family val="2"/>
    </font>
    <font>
      <sz val="13.2"/>
      <color rgb="FFBF5700"/>
      <name val="Inherit"/>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0" fontId="2" fillId="2" borderId="0" xfId="0" applyFont="1" applyFill="1" applyAlignment="1">
      <alignment vertical="top" wrapText="1"/>
    </xf>
    <xf numFmtId="0" fontId="3" fillId="2" borderId="0" xfId="0" applyFont="1" applyFill="1" applyAlignment="1">
      <alignment vertical="top" wrapText="1"/>
    </xf>
    <xf numFmtId="0" fontId="3" fillId="3" borderId="0" xfId="0" applyFont="1" applyFill="1" applyAlignment="1">
      <alignment vertical="center" wrapText="1"/>
    </xf>
    <xf numFmtId="0" fontId="2" fillId="0" borderId="0" xfId="0" applyFont="1"/>
    <xf numFmtId="170" fontId="0" fillId="0" borderId="0" xfId="0" applyNumberFormat="1"/>
    <xf numFmtId="0" fontId="6" fillId="0" borderId="0" xfId="0" applyFont="1" applyAlignment="1">
      <alignment horizontal="left" vertical="center"/>
    </xf>
    <xf numFmtId="0" fontId="4" fillId="0" borderId="0" xfId="0" applyFont="1" applyAlignment="1">
      <alignment horizontal="left" vertical="center"/>
    </xf>
    <xf numFmtId="2" fontId="0" fillId="0" borderId="0" xfId="0" applyNumberFormat="1"/>
    <xf numFmtId="0" fontId="0" fillId="0" borderId="0" xfId="0" applyAlignment="1"/>
    <xf numFmtId="0" fontId="3" fillId="0" borderId="0" xfId="0" applyFont="1" applyAlignme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0</xdr:colOff>
          <xdr:row>35</xdr:row>
          <xdr:rowOff>0</xdr:rowOff>
        </xdr:from>
        <xdr:to>
          <xdr:col>5</xdr:col>
          <xdr:colOff>224790</xdr:colOff>
          <xdr:row>36</xdr:row>
          <xdr:rowOff>26670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D15650E4-5175-4AD1-887D-B404A6C93A1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M84"/>
  <sheetViews>
    <sheetView tabSelected="1" topLeftCell="A68" workbookViewId="0">
      <selection activeCell="A85" sqref="A85"/>
    </sheetView>
  </sheetViews>
  <sheetFormatPr defaultRowHeight="14.4"/>
  <cols>
    <col min="1" max="1" width="14.7890625" customWidth="1"/>
  </cols>
  <sheetData>
    <row r="2" spans="1:13">
      <c r="A2" s="1"/>
      <c r="B2" s="2" t="s">
        <v>0</v>
      </c>
      <c r="C2" s="2" t="s">
        <v>1</v>
      </c>
      <c r="D2" s="2"/>
      <c r="E2" t="s">
        <v>4</v>
      </c>
    </row>
    <row r="3" spans="1:13" ht="24.6">
      <c r="A3" s="2" t="s">
        <v>2</v>
      </c>
      <c r="B3" s="3">
        <v>68</v>
      </c>
      <c r="C3" s="3">
        <v>109</v>
      </c>
      <c r="D3" s="3"/>
      <c r="E3">
        <f>SUM(B3:C3)</f>
        <v>177</v>
      </c>
      <c r="G3" s="7" t="s">
        <v>8</v>
      </c>
      <c r="M3" s="8">
        <f>(B3+C3)/E5</f>
        <v>0.49166666666666664</v>
      </c>
    </row>
    <row r="4" spans="1:13" ht="24.6">
      <c r="A4" s="4" t="s">
        <v>3</v>
      </c>
      <c r="B4" s="5">
        <v>94</v>
      </c>
      <c r="C4" s="5">
        <v>89</v>
      </c>
      <c r="D4" s="5"/>
      <c r="E4">
        <f>SUM(B4:C4)</f>
        <v>183</v>
      </c>
      <c r="G4" s="7" t="s">
        <v>9</v>
      </c>
      <c r="M4" s="8">
        <f>B3/B5</f>
        <v>0.41975308641975306</v>
      </c>
    </row>
    <row r="5" spans="1:13">
      <c r="A5" t="s">
        <v>4</v>
      </c>
      <c r="B5">
        <f>SUM(B3:B4)</f>
        <v>162</v>
      </c>
      <c r="C5">
        <f>SUM(C3:C4)</f>
        <v>198</v>
      </c>
      <c r="E5">
        <f>SUM(E3:E4)</f>
        <v>360</v>
      </c>
      <c r="G5" s="7" t="s">
        <v>10</v>
      </c>
      <c r="M5" s="8">
        <f>C3/C5</f>
        <v>0.5505050505050505</v>
      </c>
    </row>
    <row r="7" spans="1:13">
      <c r="A7" s="1"/>
      <c r="B7" s="2" t="s">
        <v>0</v>
      </c>
      <c r="C7" s="2" t="s">
        <v>1</v>
      </c>
      <c r="D7" s="2"/>
      <c r="E7" t="s">
        <v>4</v>
      </c>
    </row>
    <row r="8" spans="1:13" ht="24.6">
      <c r="A8" s="2" t="s">
        <v>2</v>
      </c>
      <c r="B8" s="6">
        <f>B5*E3/$E$5</f>
        <v>79.650000000000006</v>
      </c>
      <c r="C8" s="6">
        <f>C5*E3/$E$5</f>
        <v>97.35</v>
      </c>
      <c r="D8" s="6"/>
      <c r="E8">
        <f>SUM(B8:C8)</f>
        <v>177</v>
      </c>
    </row>
    <row r="9" spans="1:13" ht="24.6">
      <c r="A9" s="4" t="s">
        <v>3</v>
      </c>
      <c r="B9" s="6">
        <f>B5*E4/$E$5</f>
        <v>82.35</v>
      </c>
      <c r="C9" s="6">
        <f>C5*E4/$E$5</f>
        <v>100.65</v>
      </c>
      <c r="D9" s="6"/>
      <c r="E9">
        <f>SUM(B9:C9)</f>
        <v>183</v>
      </c>
    </row>
    <row r="10" spans="1:13">
      <c r="A10" t="s">
        <v>4</v>
      </c>
      <c r="B10">
        <f>SUM(B8:B9)</f>
        <v>162</v>
      </c>
      <c r="C10">
        <f>SUM(C8:C9)</f>
        <v>198</v>
      </c>
      <c r="E10">
        <f>SUM(E8:E9)</f>
        <v>360</v>
      </c>
    </row>
    <row r="12" spans="1:13">
      <c r="A12" t="s">
        <v>5</v>
      </c>
      <c r="B12">
        <f>(B3-B8)^2/B8</f>
        <v>1.7039861895794115</v>
      </c>
      <c r="C12">
        <f>(C3-C8)^2/C8</f>
        <v>1.3941705187467914</v>
      </c>
    </row>
    <row r="13" spans="1:13">
      <c r="B13">
        <f>(B4-B9)^2/B9</f>
        <v>1.6481177899210704</v>
      </c>
      <c r="C13">
        <f>(C4-C9)^2/C9</f>
        <v>1.3484600099354211</v>
      </c>
    </row>
    <row r="14" spans="1:13">
      <c r="A14" t="s">
        <v>6</v>
      </c>
      <c r="B14">
        <f>SUM(B12:C13)</f>
        <v>6.0947345081826949</v>
      </c>
    </row>
    <row r="15" spans="1:13">
      <c r="A15" t="s">
        <v>7</v>
      </c>
      <c r="B15">
        <v>3.84</v>
      </c>
    </row>
    <row r="18" spans="1:6" ht="27">
      <c r="A18" s="10" t="s">
        <v>11</v>
      </c>
    </row>
    <row r="20" spans="1:6" ht="16.5">
      <c r="A20" s="9" t="s">
        <v>12</v>
      </c>
    </row>
    <row r="21" spans="1:6" ht="16.5">
      <c r="A21" s="9" t="s">
        <v>13</v>
      </c>
    </row>
    <row r="22" spans="1:6">
      <c r="B22">
        <v>0.75</v>
      </c>
      <c r="C22">
        <v>0.15</v>
      </c>
      <c r="E22">
        <v>0.1</v>
      </c>
    </row>
    <row r="23" spans="1:6">
      <c r="A23" s="4" t="s">
        <v>14</v>
      </c>
      <c r="B23" s="5" t="s">
        <v>15</v>
      </c>
      <c r="C23" s="5" t="s">
        <v>16</v>
      </c>
      <c r="D23" s="5"/>
      <c r="E23" s="5" t="s">
        <v>17</v>
      </c>
      <c r="F23" s="5" t="s">
        <v>19</v>
      </c>
    </row>
    <row r="24" spans="1:6" ht="24.6">
      <c r="A24" s="4" t="s">
        <v>18</v>
      </c>
      <c r="B24" s="5">
        <v>152</v>
      </c>
      <c r="C24" s="5">
        <v>39</v>
      </c>
      <c r="D24" s="5"/>
      <c r="E24" s="5">
        <v>14</v>
      </c>
      <c r="F24">
        <f>SUM(B24:E24)</f>
        <v>205</v>
      </c>
    </row>
    <row r="25" spans="1:6">
      <c r="A25" t="s">
        <v>20</v>
      </c>
      <c r="B25">
        <f>B22*$F$24</f>
        <v>153.75</v>
      </c>
      <c r="C25">
        <f t="shared" ref="C25:E25" si="0">C22*$F$24</f>
        <v>30.75</v>
      </c>
      <c r="E25" s="11">
        <f t="shared" si="0"/>
        <v>20.5</v>
      </c>
      <c r="F25">
        <f>SUM(B25:E25)</f>
        <v>205</v>
      </c>
    </row>
    <row r="26" spans="1:6">
      <c r="B26">
        <f>(B24-B25)^2/B25</f>
        <v>1.9918699186991871E-2</v>
      </c>
      <c r="C26">
        <f t="shared" ref="C26:E26" si="1">(C24-C25)^2/C25</f>
        <v>2.2134146341463414</v>
      </c>
      <c r="E26">
        <f t="shared" si="1"/>
        <v>2.0609756097560976</v>
      </c>
      <c r="F26" s="11">
        <f>SUM(B26:E26)</f>
        <v>4.2943089430894315</v>
      </c>
    </row>
    <row r="28" spans="1:6" ht="27">
      <c r="A28" s="10" t="s">
        <v>21</v>
      </c>
    </row>
    <row r="29" spans="1:6">
      <c r="A29" s="12"/>
    </row>
    <row r="30" spans="1:6" ht="16.5">
      <c r="A30" s="9" t="s">
        <v>22</v>
      </c>
    </row>
    <row r="31" spans="1:6" ht="16.5">
      <c r="A31" s="9" t="s">
        <v>23</v>
      </c>
    </row>
    <row r="32" spans="1:6">
      <c r="F32" t="s">
        <v>31</v>
      </c>
    </row>
    <row r="33" spans="1:10" ht="24.6">
      <c r="A33" s="4" t="s">
        <v>24</v>
      </c>
      <c r="B33" s="4" t="s">
        <v>25</v>
      </c>
      <c r="C33" s="4" t="s">
        <v>26</v>
      </c>
      <c r="D33" s="4"/>
      <c r="H33" t="s">
        <v>26</v>
      </c>
    </row>
    <row r="34" spans="1:10">
      <c r="A34" s="5">
        <v>1</v>
      </c>
      <c r="B34" s="5" t="s">
        <v>27</v>
      </c>
      <c r="C34" s="5" t="s">
        <v>28</v>
      </c>
      <c r="D34" s="5" t="str">
        <f>IF(B34= "M", IF(C34="L","A","B"), IF(C34="L", "C","D"))</f>
        <v>A</v>
      </c>
      <c r="G34" t="s">
        <v>25</v>
      </c>
      <c r="H34" t="s">
        <v>28</v>
      </c>
      <c r="I34" t="s">
        <v>29</v>
      </c>
      <c r="J34" t="s">
        <v>4</v>
      </c>
    </row>
    <row r="35" spans="1:10">
      <c r="A35" s="5">
        <v>2</v>
      </c>
      <c r="B35" s="5" t="s">
        <v>27</v>
      </c>
      <c r="C35" s="5" t="s">
        <v>29</v>
      </c>
      <c r="D35" s="5" t="str">
        <f t="shared" ref="D35:D54" si="2">IF(B35= "M", IF(C35="L","A","B"), IF(C35="L", "C","D"))</f>
        <v>B</v>
      </c>
      <c r="G35" t="s">
        <v>30</v>
      </c>
      <c r="H35">
        <f>COUNTIF(D34:D54, "C")</f>
        <v>3</v>
      </c>
      <c r="I35">
        <f>COUNTIF(D34:D54, "D")</f>
        <v>8</v>
      </c>
      <c r="J35">
        <f>SUM(H35:I35)</f>
        <v>11</v>
      </c>
    </row>
    <row r="36" spans="1:10">
      <c r="A36" s="5">
        <v>3</v>
      </c>
      <c r="B36" s="5" t="s">
        <v>30</v>
      </c>
      <c r="C36" s="5" t="s">
        <v>29</v>
      </c>
      <c r="D36" s="5" t="str">
        <f t="shared" si="2"/>
        <v>D</v>
      </c>
      <c r="G36" t="s">
        <v>27</v>
      </c>
      <c r="H36">
        <f>COUNTIF(D34:D54, "A")</f>
        <v>2</v>
      </c>
      <c r="I36">
        <f>COUNTIF(D34:D54, "B")</f>
        <v>8</v>
      </c>
      <c r="J36">
        <f t="shared" ref="J36:J37" si="3">SUM(H36:I36)</f>
        <v>10</v>
      </c>
    </row>
    <row r="37" spans="1:10">
      <c r="A37" s="5">
        <v>4</v>
      </c>
      <c r="B37" s="5" t="s">
        <v>27</v>
      </c>
      <c r="C37" s="5" t="s">
        <v>29</v>
      </c>
      <c r="D37" s="5" t="str">
        <f t="shared" si="2"/>
        <v>B</v>
      </c>
      <c r="G37" t="s">
        <v>4</v>
      </c>
      <c r="H37">
        <f>SUM(H35:H36)</f>
        <v>5</v>
      </c>
      <c r="I37">
        <f>SUM(I35:I36)</f>
        <v>16</v>
      </c>
      <c r="J37">
        <f t="shared" si="3"/>
        <v>21</v>
      </c>
    </row>
    <row r="38" spans="1:10">
      <c r="A38" s="5">
        <v>5</v>
      </c>
      <c r="B38" s="5" t="s">
        <v>30</v>
      </c>
      <c r="C38" s="5" t="s">
        <v>29</v>
      </c>
      <c r="D38" s="5" t="str">
        <f t="shared" si="2"/>
        <v>D</v>
      </c>
    </row>
    <row r="39" spans="1:10">
      <c r="A39" s="5">
        <v>6</v>
      </c>
      <c r="B39" s="5" t="s">
        <v>30</v>
      </c>
      <c r="C39" s="5" t="s">
        <v>28</v>
      </c>
      <c r="D39" s="5" t="str">
        <f t="shared" si="2"/>
        <v>C</v>
      </c>
      <c r="F39" t="s">
        <v>20</v>
      </c>
      <c r="G39" t="s">
        <v>25</v>
      </c>
      <c r="H39" t="s">
        <v>28</v>
      </c>
      <c r="I39" t="s">
        <v>29</v>
      </c>
      <c r="J39" t="s">
        <v>4</v>
      </c>
    </row>
    <row r="40" spans="1:10">
      <c r="A40" s="5">
        <v>7</v>
      </c>
      <c r="B40" s="5" t="s">
        <v>30</v>
      </c>
      <c r="C40" s="5" t="s">
        <v>28</v>
      </c>
      <c r="D40" s="5" t="str">
        <f t="shared" si="2"/>
        <v>C</v>
      </c>
      <c r="G40" t="s">
        <v>30</v>
      </c>
      <c r="H40" s="11">
        <f>H37*J35/J37</f>
        <v>2.6190476190476191</v>
      </c>
      <c r="I40" s="11">
        <f>I37*J35/J37</f>
        <v>8.3809523809523814</v>
      </c>
      <c r="J40">
        <f>SUM(H40:I40)</f>
        <v>11</v>
      </c>
    </row>
    <row r="41" spans="1:10">
      <c r="A41" s="5">
        <v>8</v>
      </c>
      <c r="B41" s="5" t="s">
        <v>27</v>
      </c>
      <c r="C41" s="5" t="s">
        <v>29</v>
      </c>
      <c r="D41" s="5" t="str">
        <f t="shared" si="2"/>
        <v>B</v>
      </c>
      <c r="G41" t="s">
        <v>27</v>
      </c>
      <c r="H41" s="11">
        <f>H37*J36/J37</f>
        <v>2.3809523809523809</v>
      </c>
      <c r="I41" s="11">
        <f>I37*J36/J37</f>
        <v>7.6190476190476186</v>
      </c>
      <c r="J41">
        <f t="shared" ref="J41:J42" si="4">SUM(H41:I41)</f>
        <v>10</v>
      </c>
    </row>
    <row r="42" spans="1:10">
      <c r="A42" s="5">
        <v>9</v>
      </c>
      <c r="B42" s="5" t="s">
        <v>30</v>
      </c>
      <c r="C42" s="5" t="s">
        <v>29</v>
      </c>
      <c r="D42" s="5" t="str">
        <f t="shared" si="2"/>
        <v>D</v>
      </c>
      <c r="G42" t="s">
        <v>4</v>
      </c>
      <c r="H42">
        <f>SUM(H40:H41)</f>
        <v>5</v>
      </c>
      <c r="I42">
        <f>SUM(I40:I41)</f>
        <v>16</v>
      </c>
      <c r="J42">
        <f t="shared" si="4"/>
        <v>21</v>
      </c>
    </row>
    <row r="43" spans="1:10">
      <c r="A43" s="5">
        <v>10</v>
      </c>
      <c r="B43" s="5" t="s">
        <v>30</v>
      </c>
      <c r="C43" s="5" t="s">
        <v>29</v>
      </c>
      <c r="D43" s="5" t="str">
        <f t="shared" si="2"/>
        <v>D</v>
      </c>
    </row>
    <row r="44" spans="1:10">
      <c r="A44" s="5">
        <v>11</v>
      </c>
      <c r="B44" s="5" t="s">
        <v>27</v>
      </c>
      <c r="C44" s="5" t="s">
        <v>28</v>
      </c>
      <c r="D44" s="5" t="str">
        <f t="shared" si="2"/>
        <v>A</v>
      </c>
    </row>
    <row r="45" spans="1:10">
      <c r="A45" s="5">
        <v>12</v>
      </c>
      <c r="B45" s="5" t="s">
        <v>30</v>
      </c>
      <c r="C45" s="5" t="s">
        <v>29</v>
      </c>
      <c r="D45" s="5" t="str">
        <f t="shared" si="2"/>
        <v>D</v>
      </c>
      <c r="F45" s="13" t="s">
        <v>32</v>
      </c>
    </row>
    <row r="46" spans="1:10">
      <c r="A46" s="5">
        <v>13</v>
      </c>
      <c r="B46" s="5" t="s">
        <v>27</v>
      </c>
      <c r="C46" s="5" t="s">
        <v>29</v>
      </c>
      <c r="D46" s="5" t="str">
        <f t="shared" si="2"/>
        <v>B</v>
      </c>
      <c r="F46" t="s">
        <v>33</v>
      </c>
    </row>
    <row r="47" spans="1:10">
      <c r="A47" s="5">
        <v>14</v>
      </c>
      <c r="B47" s="5" t="s">
        <v>27</v>
      </c>
      <c r="C47" s="5" t="s">
        <v>29</v>
      </c>
      <c r="D47" s="5" t="str">
        <f t="shared" si="2"/>
        <v>B</v>
      </c>
    </row>
    <row r="48" spans="1:10">
      <c r="A48" s="5">
        <v>15</v>
      </c>
      <c r="B48" s="5" t="s">
        <v>30</v>
      </c>
      <c r="C48" s="5" t="s">
        <v>29</v>
      </c>
      <c r="D48" s="5" t="str">
        <f t="shared" si="2"/>
        <v>D</v>
      </c>
    </row>
    <row r="49" spans="1:5">
      <c r="A49" s="5">
        <v>16</v>
      </c>
      <c r="B49" s="5" t="s">
        <v>27</v>
      </c>
      <c r="C49" s="5" t="s">
        <v>29</v>
      </c>
      <c r="D49" s="5" t="str">
        <f t="shared" si="2"/>
        <v>B</v>
      </c>
    </row>
    <row r="50" spans="1:5">
      <c r="A50" s="5">
        <v>17</v>
      </c>
      <c r="B50" s="5" t="s">
        <v>27</v>
      </c>
      <c r="C50" s="5" t="s">
        <v>29</v>
      </c>
      <c r="D50" s="5" t="str">
        <f t="shared" si="2"/>
        <v>B</v>
      </c>
    </row>
    <row r="51" spans="1:5">
      <c r="A51" s="5">
        <v>18</v>
      </c>
      <c r="B51" s="5" t="s">
        <v>30</v>
      </c>
      <c r="C51" s="5" t="s">
        <v>29</v>
      </c>
      <c r="D51" s="5" t="str">
        <f t="shared" si="2"/>
        <v>D</v>
      </c>
    </row>
    <row r="52" spans="1:5">
      <c r="A52" s="5">
        <v>19</v>
      </c>
      <c r="B52" s="5" t="s">
        <v>30</v>
      </c>
      <c r="C52" s="5" t="s">
        <v>28</v>
      </c>
      <c r="D52" s="5" t="str">
        <f t="shared" si="2"/>
        <v>C</v>
      </c>
    </row>
    <row r="53" spans="1:5">
      <c r="A53" s="5">
        <v>20</v>
      </c>
      <c r="B53" s="5" t="s">
        <v>27</v>
      </c>
      <c r="C53" s="5" t="s">
        <v>29</v>
      </c>
      <c r="D53" s="5" t="str">
        <f t="shared" si="2"/>
        <v>B</v>
      </c>
    </row>
    <row r="54" spans="1:5">
      <c r="A54" s="5">
        <v>21</v>
      </c>
      <c r="B54" s="5" t="s">
        <v>30</v>
      </c>
      <c r="C54" s="5" t="s">
        <v>29</v>
      </c>
      <c r="D54" s="5" t="str">
        <f t="shared" si="2"/>
        <v>D</v>
      </c>
    </row>
    <row r="57" spans="1:5" ht="27">
      <c r="A57" s="10" t="s">
        <v>34</v>
      </c>
    </row>
    <row r="58" spans="1:5">
      <c r="A58" s="12"/>
    </row>
    <row r="59" spans="1:5" ht="16.5">
      <c r="A59" s="9" t="s">
        <v>35</v>
      </c>
    </row>
    <row r="60" spans="1:5" ht="16.5">
      <c r="A60" s="9" t="s">
        <v>36</v>
      </c>
    </row>
    <row r="62" spans="1:5">
      <c r="A62" t="s">
        <v>37</v>
      </c>
    </row>
    <row r="64" spans="1:5">
      <c r="A64" t="s">
        <v>38</v>
      </c>
      <c r="B64" t="s">
        <v>39</v>
      </c>
      <c r="C64" t="s">
        <v>40</v>
      </c>
      <c r="D64" t="s">
        <v>41</v>
      </c>
      <c r="E64" t="s">
        <v>4</v>
      </c>
    </row>
    <row r="65" spans="1:5">
      <c r="A65">
        <v>0</v>
      </c>
      <c r="B65">
        <v>15</v>
      </c>
      <c r="C65">
        <v>7</v>
      </c>
      <c r="D65">
        <v>3</v>
      </c>
      <c r="E65">
        <f>SUM(B65:D65)</f>
        <v>25</v>
      </c>
    </row>
    <row r="66" spans="1:5">
      <c r="A66">
        <v>1</v>
      </c>
      <c r="B66">
        <v>13</v>
      </c>
      <c r="C66">
        <v>35</v>
      </c>
      <c r="D66">
        <v>50</v>
      </c>
      <c r="E66">
        <f>SUM(B66:D66)</f>
        <v>98</v>
      </c>
    </row>
    <row r="67" spans="1:5">
      <c r="A67" t="s">
        <v>4</v>
      </c>
      <c r="B67">
        <f>SUM(B65:B66)</f>
        <v>28</v>
      </c>
      <c r="C67">
        <f t="shared" ref="C67:E67" si="5">SUM(C65:C66)</f>
        <v>42</v>
      </c>
      <c r="D67">
        <f t="shared" si="5"/>
        <v>53</v>
      </c>
      <c r="E67">
        <f t="shared" si="5"/>
        <v>123</v>
      </c>
    </row>
    <row r="69" spans="1:5">
      <c r="A69" t="s">
        <v>42</v>
      </c>
    </row>
    <row r="70" spans="1:5">
      <c r="A70" t="s">
        <v>38</v>
      </c>
      <c r="B70" t="s">
        <v>39</v>
      </c>
      <c r="C70" t="s">
        <v>40</v>
      </c>
      <c r="D70" t="s">
        <v>41</v>
      </c>
      <c r="E70" t="s">
        <v>4</v>
      </c>
    </row>
    <row r="71" spans="1:5">
      <c r="A71">
        <v>0</v>
      </c>
      <c r="B71" s="8">
        <f>B65/$E$67</f>
        <v>0.12195121951219512</v>
      </c>
      <c r="C71" s="8">
        <f t="shared" ref="C71:D71" si="6">C65/$E$67</f>
        <v>5.6910569105691054E-2</v>
      </c>
      <c r="D71" s="8">
        <f t="shared" si="6"/>
        <v>2.4390243902439025E-2</v>
      </c>
      <c r="E71" s="8">
        <f>SUM(B71:D71)</f>
        <v>0.2032520325203252</v>
      </c>
    </row>
    <row r="72" spans="1:5">
      <c r="A72">
        <v>1</v>
      </c>
      <c r="B72" s="8">
        <f>B66/$E$67</f>
        <v>0.10569105691056911</v>
      </c>
      <c r="C72" s="8">
        <f t="shared" ref="C72:D72" si="7">C66/$E$67</f>
        <v>0.28455284552845528</v>
      </c>
      <c r="D72" s="8">
        <f t="shared" si="7"/>
        <v>0.4065040650406504</v>
      </c>
      <c r="E72" s="8">
        <f>SUM(B72:D72)</f>
        <v>0.7967479674796748</v>
      </c>
    </row>
    <row r="73" spans="1:5">
      <c r="B73" s="8">
        <f>SUM(B71:B72)</f>
        <v>0.22764227642276424</v>
      </c>
      <c r="C73" s="8">
        <f t="shared" ref="C73" si="8">SUM(C71:C72)</f>
        <v>0.34146341463414631</v>
      </c>
      <c r="D73" s="8">
        <f t="shared" ref="D73" si="9">SUM(D71:D72)</f>
        <v>0.43089430894308944</v>
      </c>
      <c r="E73">
        <f>SUM(E71:E72)</f>
        <v>1</v>
      </c>
    </row>
    <row r="75" spans="1:5">
      <c r="A75" t="s">
        <v>20</v>
      </c>
    </row>
    <row r="76" spans="1:5">
      <c r="A76" t="s">
        <v>38</v>
      </c>
      <c r="B76" t="s">
        <v>39</v>
      </c>
      <c r="C76" t="s">
        <v>40</v>
      </c>
      <c r="D76" t="s">
        <v>41</v>
      </c>
      <c r="E76" t="s">
        <v>4</v>
      </c>
    </row>
    <row r="77" spans="1:5">
      <c r="A77">
        <v>0</v>
      </c>
      <c r="B77" s="11">
        <f>B$67*$E$65/$E$67</f>
        <v>5.691056910569106</v>
      </c>
      <c r="C77" s="11">
        <f>C$67*$E$65/$E$67</f>
        <v>8.536585365853659</v>
      </c>
      <c r="D77" s="11">
        <f t="shared" ref="C77:D77" si="10">D$67*$E$65/$E$67</f>
        <v>10.772357723577235</v>
      </c>
      <c r="E77" s="14">
        <f>SUM(B77:D77)</f>
        <v>25</v>
      </c>
    </row>
    <row r="78" spans="1:5">
      <c r="A78">
        <v>1</v>
      </c>
      <c r="B78" s="11">
        <f>B$67*$E$66/$E$67</f>
        <v>22.308943089430894</v>
      </c>
      <c r="C78" s="11">
        <f t="shared" ref="C78:D78" si="11">C$67*$E$66/$E$67</f>
        <v>33.463414634146339</v>
      </c>
      <c r="D78" s="11">
        <f t="shared" si="11"/>
        <v>42.227642276422763</v>
      </c>
      <c r="E78" s="14">
        <f>SUM(B78:D78)</f>
        <v>98</v>
      </c>
    </row>
    <row r="79" spans="1:5">
      <c r="B79" s="14">
        <f>SUM(B77:B78)</f>
        <v>28</v>
      </c>
      <c r="C79" s="14">
        <f t="shared" ref="C79" si="12">SUM(C77:C78)</f>
        <v>42</v>
      </c>
      <c r="D79" s="14">
        <f t="shared" ref="D79" si="13">SUM(D77:D78)</f>
        <v>53</v>
      </c>
      <c r="E79" s="14">
        <f>SUM(E77:E78)</f>
        <v>123</v>
      </c>
    </row>
    <row r="81" spans="1:4">
      <c r="B81">
        <f>(B65-B77)^2/B77</f>
        <v>15.226771196283389</v>
      </c>
      <c r="C81">
        <f t="shared" ref="C81:D82" si="14">(C65-C77)^2/C77</f>
        <v>0.27658536585365873</v>
      </c>
      <c r="D81">
        <f t="shared" si="14"/>
        <v>5.6078294216904423</v>
      </c>
    </row>
    <row r="82" spans="1:4">
      <c r="B82">
        <f>(B66-B78)^2/B78</f>
        <v>3.8843804072151507</v>
      </c>
      <c r="C82">
        <f t="shared" si="14"/>
        <v>7.0557491289198818E-2</v>
      </c>
      <c r="D82">
        <f t="shared" si="14"/>
        <v>1.4305687300230727</v>
      </c>
    </row>
    <row r="83" spans="1:4">
      <c r="A83" t="s">
        <v>43</v>
      </c>
      <c r="B83">
        <f>SUM(B81:D82)</f>
        <v>26.496692612354913</v>
      </c>
    </row>
    <row r="84" spans="1:4">
      <c r="A84" t="s">
        <v>44</v>
      </c>
      <c r="B84">
        <v>5.99</v>
      </c>
    </row>
  </sheetData>
  <conditionalFormatting sqref="M3:M5">
    <cfRule type="dataBar" priority="1">
      <dataBar>
        <cfvo type="min"/>
        <cfvo type="max"/>
        <color rgb="FF638EC6"/>
      </dataBar>
      <extLst>
        <ext xmlns:x14="http://schemas.microsoft.com/office/spreadsheetml/2009/9/main" uri="{B025F937-C7B1-47D3-B67F-A62EFF666E3E}">
          <x14:id>{5796F628-53D3-4B83-B34C-F4DB4D91A690}</x14:id>
        </ext>
      </extLst>
    </cfRule>
  </conditionalFormatting>
  <pageMargins left="0.7" right="0.7" top="0.75" bottom="0.75" header="0.3" footer="0.3"/>
  <pageSetup orientation="portrait" horizontalDpi="0" verticalDpi="0" r:id="rId1"/>
  <drawing r:id="rId2"/>
  <legacyDrawing r:id="rId3"/>
  <controls>
    <mc:AlternateContent xmlns:mc="http://schemas.openxmlformats.org/markup-compatibility/2006">
      <mc:Choice Requires="x14">
        <control shapeId="1026" r:id="rId4" name="Control 2">
          <controlPr defaultSize="0" r:id="rId5">
            <anchor moveWithCells="1">
              <from>
                <xdr:col>5</xdr:col>
                <xdr:colOff>0</xdr:colOff>
                <xdr:row>35</xdr:row>
                <xdr:rowOff>0</xdr:rowOff>
              </from>
              <to>
                <xdr:col>5</xdr:col>
                <xdr:colOff>224790</xdr:colOff>
                <xdr:row>36</xdr:row>
                <xdr:rowOff>26670</xdr:rowOff>
              </to>
            </anchor>
          </controlPr>
        </control>
      </mc:Choice>
      <mc:Fallback>
        <control shapeId="1026" r:id="rId4" name="Control 2"/>
      </mc:Fallback>
    </mc:AlternateContent>
  </controls>
  <extLst>
    <ext xmlns:x14="http://schemas.microsoft.com/office/spreadsheetml/2009/9/main" uri="{78C0D931-6437-407d-A8EE-F0AAD7539E65}">
      <x14:conditionalFormattings>
        <x14:conditionalFormatting xmlns:xm="http://schemas.microsoft.com/office/excel/2006/main">
          <x14:cfRule type="dataBar" id="{5796F628-53D3-4B83-B34C-F4DB4D91A690}">
            <x14:dataBar minLength="0" maxLength="100" gradient="0">
              <x14:cfvo type="autoMin"/>
              <x14:cfvo type="autoMax"/>
              <x14:negativeFillColor rgb="FFFF0000"/>
              <x14:axisColor rgb="FF000000"/>
            </x14:dataBar>
          </x14:cfRule>
          <xm:sqref>M3:M5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Mengnan Zhou</dc:creator>
  <cp:lastModifiedBy>Mengnan Zhou</cp:lastModifiedBy>
  <dcterms:created xsi:type="dcterms:W3CDTF">2018-02-14T16:27:43Z</dcterms:created>
  <dcterms:modified xsi:type="dcterms:W3CDTF">2018-02-14T20:09:48Z</dcterms:modified>
</cp:coreProperties>
</file>