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zar\Documents\Arduino\Window-Sensor\"/>
    </mc:Choice>
  </mc:AlternateContent>
  <xr:revisionPtr revIDLastSave="0" documentId="13_ncr:1_{75C43436-F0EE-4C23-830D-F6350F4CAF16}" xr6:coauthVersionLast="47" xr6:coauthVersionMax="47" xr10:uidLastSave="{00000000-0000-0000-0000-000000000000}"/>
  <bookViews>
    <workbookView xWindow="7845" yWindow="3900" windowWidth="14805" windowHeight="8145" tabRatio="500" xr2:uid="{00000000-000D-0000-FFFF-FFFF00000000}"/>
  </bookViews>
  <sheets>
    <sheet name="BattLife" sheetId="1" r:id="rId1"/>
    <sheet name="Batteries" sheetId="2" r:id="rId2"/>
    <sheet name="LED Resistor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E6" i="3" l="1"/>
  <c r="E5" i="3"/>
  <c r="E4" i="3"/>
  <c r="B9" i="1" l="1"/>
  <c r="B11" i="1" l="1"/>
  <c r="B10" i="1"/>
</calcChain>
</file>

<file path=xl/sharedStrings.xml><?xml version="1.0" encoding="utf-8"?>
<sst xmlns="http://schemas.openxmlformats.org/spreadsheetml/2006/main" count="57" uniqueCount="50">
  <si>
    <t>No of batteries =</t>
  </si>
  <si>
    <t>Kind of batteries =</t>
  </si>
  <si>
    <t>Capacity rating of battery (mAh) =</t>
  </si>
  <si>
    <t>mAh = milli-Amp-hours</t>
  </si>
  <si>
    <t>Current consumption of device during sleep (mA) =</t>
  </si>
  <si>
    <t>mA = milli-Amps</t>
  </si>
  <si>
    <t>Current consumption of device during wake (mA) =</t>
  </si>
  <si>
    <t>Number of wakeups per hour =</t>
  </si>
  <si>
    <t>If always on, enter 3600 here.</t>
  </si>
  <si>
    <t>Duration of wake time (ms) =</t>
  </si>
  <si>
    <t>ms = milli-Seconds. If always on, enter 1000 here.</t>
  </si>
  <si>
    <t>Alkaline</t>
  </si>
  <si>
    <t>NiMH range</t>
  </si>
  <si>
    <t>AAA</t>
  </si>
  <si>
    <t>AA</t>
  </si>
  <si>
    <t>C</t>
  </si>
  <si>
    <t>4500–6000</t>
  </si>
  <si>
    <t>D</t>
  </si>
  <si>
    <t>2200–12000</t>
  </si>
  <si>
    <t>175–300</t>
  </si>
  <si>
    <t>6V Lantern</t>
  </si>
  <si>
    <t>CR2032</t>
  </si>
  <si>
    <t>240 (Lithium-Primary) 3.6V</t>
  </si>
  <si>
    <t>CR2016</t>
  </si>
  <si>
    <t>90 (Lithium-Primary) 3.6V</t>
  </si>
  <si>
    <t>1/10 D</t>
  </si>
  <si>
    <t>1000 (Lithium-Primary) 3.6V</t>
  </si>
  <si>
    <t>4 Farad Cap</t>
  </si>
  <si>
    <t>1 (loses 1 volt in 1 hour at 1mA)</t>
  </si>
  <si>
    <t>years</t>
  </si>
  <si>
    <t>months</t>
  </si>
  <si>
    <t>Estimated battery life =</t>
  </si>
  <si>
    <t>days (capacity is automatically derated by 15% to account for some self discharge.)</t>
  </si>
  <si>
    <t>I =</t>
  </si>
  <si>
    <t>A</t>
  </si>
  <si>
    <r>
      <t>R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</si>
  <si>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</si>
  <si>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</si>
  <si>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t>V</t>
  </si>
  <si>
    <t>U =</t>
  </si>
  <si>
    <t>W</t>
  </si>
  <si>
    <r>
      <t>U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</t>
    </r>
  </si>
  <si>
    <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=</t>
    </r>
  </si>
  <si>
    <r>
      <t>U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</si>
  <si>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t>Li-Ion</t>
  </si>
  <si>
    <t>9V Block</t>
  </si>
  <si>
    <t>Recharge</t>
  </si>
  <si>
    <t>600–1000</t>
  </si>
  <si>
    <t>1500–2000</t>
  </si>
  <si>
    <t>Li-Ion (cheap)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</si>
</sst>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/>
    <xf numFmtId="2" fontId="0" fillId="0" borderId="0" xfId="0" applyNumberFormat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2" borderId="0" xfId="0" applyFont="1" applyFill="1" applyProtection="1">
      <protection locked="0"/>
    </xf>
    <xf numFmtId="0" fontId="2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Normal="100" workbookViewId="0">
      <selection activeCell="B1" sqref="B1"/>
    </sheetView>
  </sheetViews>
  <sheetFormatPr baseColWidth="10" defaultColWidth="9.140625" defaultRowHeight="12.75" x14ac:dyDescent="0.2"/>
  <cols>
    <col min="1" max="1" width="42.7109375" style="1" customWidth="1"/>
    <col min="2" max="2" width="12.28515625" customWidth="1"/>
    <col min="3" max="3" width="42.7109375" customWidth="1"/>
    <col min="4" max="1025" width="11.5703125"/>
  </cols>
  <sheetData>
    <row r="1" spans="1:3" x14ac:dyDescent="0.2">
      <c r="A1" s="1" t="s">
        <v>0</v>
      </c>
      <c r="B1" s="6">
        <v>1</v>
      </c>
    </row>
    <row r="2" spans="1:3" x14ac:dyDescent="0.2">
      <c r="A2" s="1" t="s">
        <v>1</v>
      </c>
      <c r="B2" s="7" t="s">
        <v>49</v>
      </c>
    </row>
    <row r="3" spans="1:3" x14ac:dyDescent="0.2">
      <c r="A3" s="1" t="s">
        <v>2</v>
      </c>
      <c r="B3">
        <f>$B$1*VLOOKUP(BattLife!$B$2,Batteries!$A$2:$D$12,4,FALSE)</f>
        <v>1000</v>
      </c>
      <c r="C3" t="s">
        <v>3</v>
      </c>
    </row>
    <row r="4" spans="1:3" x14ac:dyDescent="0.2">
      <c r="A4" s="1" t="s">
        <v>4</v>
      </c>
      <c r="B4" s="6">
        <v>0.03</v>
      </c>
      <c r="C4" t="s">
        <v>5</v>
      </c>
    </row>
    <row r="5" spans="1:3" x14ac:dyDescent="0.2">
      <c r="A5" s="3" t="s">
        <v>6</v>
      </c>
      <c r="B5" s="8">
        <v>80</v>
      </c>
      <c r="C5" s="4" t="s">
        <v>5</v>
      </c>
    </row>
    <row r="6" spans="1:3" x14ac:dyDescent="0.2">
      <c r="A6" s="3" t="s">
        <v>7</v>
      </c>
      <c r="B6" s="8">
        <v>0.3</v>
      </c>
      <c r="C6" s="4" t="s">
        <v>8</v>
      </c>
    </row>
    <row r="7" spans="1:3" x14ac:dyDescent="0.2">
      <c r="A7" s="3" t="s">
        <v>9</v>
      </c>
      <c r="B7" s="8">
        <v>3000</v>
      </c>
      <c r="C7" s="4" t="s">
        <v>10</v>
      </c>
    </row>
    <row r="9" spans="1:3" x14ac:dyDescent="0.2">
      <c r="A9" s="1" t="s">
        <v>31</v>
      </c>
      <c r="B9" s="2">
        <f>B3/24*0.85/(B4*(1-B6*B7/1000/60/60)+B5*(B6*B7/1000/60/60))</f>
        <v>708.4395992732243</v>
      </c>
      <c r="C9" t="s">
        <v>32</v>
      </c>
    </row>
    <row r="10" spans="1:3" x14ac:dyDescent="0.2">
      <c r="B10" s="2">
        <f>B9/30.5</f>
        <v>23.227527845023747</v>
      </c>
      <c r="C10" t="s">
        <v>30</v>
      </c>
    </row>
    <row r="11" spans="1:3" x14ac:dyDescent="0.2">
      <c r="B11" s="5">
        <f>B9/365</f>
        <v>1.9409304089677377</v>
      </c>
      <c r="C11" t="s">
        <v>29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D3A810-8CCB-4378-8966-59D41FFF4ED1}">
          <x14:formula1>
            <xm:f>Batteries!$A$2:$A$12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Normal="100" workbookViewId="0"/>
  </sheetViews>
  <sheetFormatPr baseColWidth="10" defaultColWidth="9.140625" defaultRowHeight="12.75" x14ac:dyDescent="0.2"/>
  <cols>
    <col min="1" max="1" width="13.7109375" customWidth="1"/>
    <col min="2" max="2" width="28.85546875" customWidth="1"/>
    <col min="3" max="1025" width="11.5703125"/>
  </cols>
  <sheetData>
    <row r="1" spans="1:4" x14ac:dyDescent="0.2">
      <c r="B1" t="s">
        <v>11</v>
      </c>
      <c r="C1" t="s">
        <v>12</v>
      </c>
      <c r="D1" t="s">
        <v>46</v>
      </c>
    </row>
    <row r="2" spans="1:4" x14ac:dyDescent="0.2">
      <c r="A2" t="s">
        <v>13</v>
      </c>
      <c r="B2">
        <v>1200</v>
      </c>
      <c r="C2" t="s">
        <v>47</v>
      </c>
      <c r="D2">
        <v>600</v>
      </c>
    </row>
    <row r="3" spans="1:4" x14ac:dyDescent="0.2">
      <c r="A3" t="s">
        <v>14</v>
      </c>
      <c r="B3">
        <v>2700</v>
      </c>
      <c r="C3" t="s">
        <v>48</v>
      </c>
      <c r="D3">
        <v>1500</v>
      </c>
    </row>
    <row r="4" spans="1:4" x14ac:dyDescent="0.2">
      <c r="A4" t="s">
        <v>15</v>
      </c>
      <c r="B4">
        <v>8000</v>
      </c>
      <c r="C4" t="s">
        <v>16</v>
      </c>
      <c r="D4">
        <v>4500</v>
      </c>
    </row>
    <row r="5" spans="1:4" x14ac:dyDescent="0.2">
      <c r="A5" t="s">
        <v>17</v>
      </c>
      <c r="B5">
        <v>12000</v>
      </c>
      <c r="C5" t="s">
        <v>18</v>
      </c>
      <c r="D5">
        <v>10000</v>
      </c>
    </row>
    <row r="6" spans="1:4" x14ac:dyDescent="0.2">
      <c r="A6" t="s">
        <v>45</v>
      </c>
      <c r="B6">
        <v>565</v>
      </c>
      <c r="C6" t="s">
        <v>19</v>
      </c>
      <c r="D6">
        <v>300</v>
      </c>
    </row>
    <row r="7" spans="1:4" x14ac:dyDescent="0.2">
      <c r="A7" t="s">
        <v>44</v>
      </c>
      <c r="D7">
        <v>2000</v>
      </c>
    </row>
    <row r="8" spans="1:4" x14ac:dyDescent="0.2">
      <c r="A8" t="s">
        <v>49</v>
      </c>
      <c r="D8">
        <v>1000</v>
      </c>
    </row>
    <row r="9" spans="1:4" x14ac:dyDescent="0.2">
      <c r="A9" t="s">
        <v>20</v>
      </c>
      <c r="B9">
        <v>26000</v>
      </c>
    </row>
    <row r="10" spans="1:4" x14ac:dyDescent="0.2">
      <c r="A10" t="s">
        <v>21</v>
      </c>
      <c r="B10" t="s">
        <v>22</v>
      </c>
    </row>
    <row r="11" spans="1:4" x14ac:dyDescent="0.2">
      <c r="A11" t="s">
        <v>23</v>
      </c>
      <c r="B11" t="s">
        <v>24</v>
      </c>
    </row>
    <row r="12" spans="1:4" x14ac:dyDescent="0.2">
      <c r="A12" t="s">
        <v>25</v>
      </c>
      <c r="B12" t="s">
        <v>26</v>
      </c>
    </row>
    <row r="13" spans="1:4" x14ac:dyDescent="0.2">
      <c r="A13" t="s">
        <v>27</v>
      </c>
      <c r="B13" t="s">
        <v>28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7DB3-1256-4A3E-8711-B0FDD5A92C0F}">
  <dimension ref="A1:F6"/>
  <sheetViews>
    <sheetView workbookViewId="0"/>
  </sheetViews>
  <sheetFormatPr baseColWidth="10" defaultRowHeight="12.75" x14ac:dyDescent="0.2"/>
  <cols>
    <col min="1" max="1" width="11.42578125" style="1"/>
  </cols>
  <sheetData>
    <row r="1" spans="1:6" x14ac:dyDescent="0.2">
      <c r="A1" s="1" t="s">
        <v>33</v>
      </c>
      <c r="B1" s="10">
        <v>0.02</v>
      </c>
      <c r="C1" t="s">
        <v>34</v>
      </c>
    </row>
    <row r="2" spans="1:6" x14ac:dyDescent="0.2">
      <c r="A2" s="1" t="s">
        <v>39</v>
      </c>
      <c r="B2" s="10">
        <v>5</v>
      </c>
      <c r="C2" t="s">
        <v>38</v>
      </c>
    </row>
    <row r="4" spans="1:6" ht="15.75" x14ac:dyDescent="0.3">
      <c r="A4" s="1" t="s">
        <v>41</v>
      </c>
      <c r="B4" s="10">
        <v>1.92</v>
      </c>
      <c r="C4" t="s">
        <v>38</v>
      </c>
      <c r="D4" s="1" t="s">
        <v>35</v>
      </c>
      <c r="E4">
        <f>($B$2-B4)/$B$1</f>
        <v>154</v>
      </c>
      <c r="F4" s="9" t="s">
        <v>40</v>
      </c>
    </row>
    <row r="5" spans="1:6" ht="15.75" x14ac:dyDescent="0.3">
      <c r="A5" s="1" t="s">
        <v>42</v>
      </c>
      <c r="B5" s="10">
        <v>2.72</v>
      </c>
      <c r="C5" t="s">
        <v>38</v>
      </c>
      <c r="D5" s="1" t="s">
        <v>36</v>
      </c>
      <c r="E5">
        <f>($B$2-B5)/$B$1</f>
        <v>113.99999999999999</v>
      </c>
      <c r="F5" s="9" t="s">
        <v>40</v>
      </c>
    </row>
    <row r="6" spans="1:6" ht="15.75" x14ac:dyDescent="0.3">
      <c r="A6" s="1" t="s">
        <v>43</v>
      </c>
      <c r="B6" s="10">
        <v>2.74</v>
      </c>
      <c r="C6" t="s">
        <v>38</v>
      </c>
      <c r="D6" s="1" t="s">
        <v>37</v>
      </c>
      <c r="E6">
        <f>($B$2-B6)/$B$1</f>
        <v>112.99999999999999</v>
      </c>
      <c r="F6" s="9" t="s">
        <v>40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BattLife</vt:lpstr>
      <vt:lpstr>Batteries</vt:lpstr>
      <vt:lpstr>LED Resistor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salazar</cp:lastModifiedBy>
  <cp:revision>2</cp:revision>
  <dcterms:created xsi:type="dcterms:W3CDTF">2018-11-21T21:15:30Z</dcterms:created>
  <dcterms:modified xsi:type="dcterms:W3CDTF">2021-10-16T18:42:38Z</dcterms:modified>
  <dc:language>de-DE</dc:language>
</cp:coreProperties>
</file>