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cuments/GitHub/OpenVert/System/BuildInfo/"/>
    </mc:Choice>
  </mc:AlternateContent>
  <xr:revisionPtr revIDLastSave="0" documentId="8_{7C4E1D5E-1CB1-664A-96D9-D8A95CAE5A47}" xr6:coauthVersionLast="45" xr6:coauthVersionMax="45" xr10:uidLastSave="{00000000-0000-0000-0000-000000000000}"/>
  <bookViews>
    <workbookView xWindow="29560" yWindow="-2860" windowWidth="35260" windowHeight="15120" xr2:uid="{A71538D4-168A-E647-A117-777F7CCFC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6" i="1" l="1"/>
  <c r="I70" i="1"/>
  <c r="I67" i="1"/>
  <c r="I62" i="1"/>
  <c r="I58" i="1"/>
  <c r="I53" i="1"/>
  <c r="I46" i="1"/>
  <c r="I26" i="1"/>
  <c r="I15" i="1"/>
  <c r="I8" i="1"/>
  <c r="H53" i="1"/>
  <c r="H58" i="1"/>
  <c r="H62" i="1"/>
  <c r="H67" i="1"/>
  <c r="H76" i="1"/>
  <c r="H83" i="1"/>
  <c r="H84" i="1" s="1"/>
  <c r="H81" i="1"/>
  <c r="H80" i="1"/>
  <c r="H79" i="1"/>
  <c r="H75" i="1"/>
  <c r="H74" i="1"/>
  <c r="H73" i="1"/>
  <c r="H70" i="1"/>
  <c r="H66" i="1"/>
  <c r="H65" i="1"/>
  <c r="H64" i="1"/>
  <c r="H55" i="1"/>
  <c r="H56" i="1"/>
  <c r="H61" i="1"/>
  <c r="H60" i="1"/>
  <c r="H57" i="1"/>
  <c r="H41" i="1"/>
  <c r="H42" i="1"/>
  <c r="H43" i="1"/>
  <c r="H44" i="1"/>
  <c r="H45" i="1"/>
  <c r="H40" i="1"/>
  <c r="H7" i="1"/>
  <c r="H6" i="1"/>
  <c r="H4" i="1"/>
  <c r="I4" i="1" s="1"/>
  <c r="H12" i="1"/>
  <c r="H13" i="1"/>
  <c r="H14" i="1"/>
  <c r="H11" i="1"/>
  <c r="H19" i="1"/>
  <c r="H20" i="1"/>
  <c r="H21" i="1"/>
  <c r="H22" i="1"/>
  <c r="H23" i="1"/>
  <c r="H24" i="1"/>
  <c r="H25" i="1"/>
  <c r="H18" i="1"/>
  <c r="H30" i="1"/>
  <c r="H31" i="1"/>
  <c r="H32" i="1"/>
  <c r="H33" i="1"/>
  <c r="H34" i="1"/>
  <c r="H29" i="1"/>
  <c r="I83" i="1" l="1"/>
  <c r="H35" i="1"/>
  <c r="I35" i="1" s="1"/>
  <c r="J2" i="1" s="1"/>
  <c r="H8" i="1"/>
  <c r="H46" i="1"/>
  <c r="H26" i="1"/>
  <c r="H15" i="1"/>
</calcChain>
</file>

<file path=xl/sharedStrings.xml><?xml version="1.0" encoding="utf-8"?>
<sst xmlns="http://schemas.openxmlformats.org/spreadsheetml/2006/main" count="128" uniqueCount="104">
  <si>
    <t>Item</t>
  </si>
  <si>
    <t>Sku</t>
  </si>
  <si>
    <t>Cost</t>
  </si>
  <si>
    <t>Shop Vac</t>
  </si>
  <si>
    <t>Link</t>
  </si>
  <si>
    <t>https://www.homedepot.com/p/RIDGID-14-Gal-6-0-Peak-HP-NXT-Wet-Dry-Shop-Vacuum-with-Fine-Dust-Filter-Hose-Accessories-and-Premium-Car-Cleaning-Kit-HD1401/308343494?MERCH=REC-_-pipsem-_-311456537-_-308343494-_-N</t>
  </si>
  <si>
    <t>https://www.homedepot.com/p/Homewerks-Worldwide-2-in-PVC-Compression-Coupling-511-43-2-2H/206667873</t>
  </si>
  <si>
    <t>https://www.homedepot.com/p/Charlotte-Pipe-2-in-PVC-Sch-40-S-x-S-x-S-Tee-PVC024001600HD/203812205</t>
  </si>
  <si>
    <t>Coupling</t>
  </si>
  <si>
    <t>Air Source</t>
  </si>
  <si>
    <t>Pressure Relief Valve</t>
  </si>
  <si>
    <t>Piping</t>
  </si>
  <si>
    <t>Time Control Solenoid</t>
  </si>
  <si>
    <t>0-3993-19908-9</t>
  </si>
  <si>
    <t>HD Number</t>
  </si>
  <si>
    <t>C5818</t>
  </si>
  <si>
    <t>3" coupler Threaded to pipe</t>
  </si>
  <si>
    <t>C5803-2</t>
  </si>
  <si>
    <t>0-39923-19442-8</t>
  </si>
  <si>
    <t>2" - 3" Adapter</t>
  </si>
  <si>
    <t>C5801</t>
  </si>
  <si>
    <t>0-39923-20132-4</t>
  </si>
  <si>
    <t>each</t>
  </si>
  <si>
    <t>4" of 3" Pipe</t>
  </si>
  <si>
    <t>https://www.homedepot.com/p/VPC-3-in-x-24-in-Plastic-ABS-Pipe-1203/202300520</t>
  </si>
  <si>
    <t>https://www.homedepot.com/p/NIBCO-3-in-ABS-DWV-MIPT-Cleanout-Plug-C5818HD3/100342398</t>
  </si>
  <si>
    <t>3" Cleandout Plug</t>
  </si>
  <si>
    <t>https://www.homedepot.com/p/NIBCO-3-in-Black-ABS-DWV-Hub-x-Hub-Coupling-Fitting-C5801HD3/100342440</t>
  </si>
  <si>
    <t>Pressure Control Valve</t>
  </si>
  <si>
    <t>2" Female Adapter</t>
  </si>
  <si>
    <t>18"x3/4" Galvanized Pipe</t>
  </si>
  <si>
    <t>2" Male Adpater</t>
  </si>
  <si>
    <t>3/4" end cap</t>
  </si>
  <si>
    <t>6 36660 10517 7</t>
  </si>
  <si>
    <t>448-007</t>
  </si>
  <si>
    <t>0 49081 13718 2</t>
  </si>
  <si>
    <t>436-020</t>
  </si>
  <si>
    <t>0 49081 13196 8</t>
  </si>
  <si>
    <t>435-020</t>
  </si>
  <si>
    <t>0 49081 13070 1</t>
  </si>
  <si>
    <t>0 49081 13470 9</t>
  </si>
  <si>
    <t>2" PVC Piping</t>
  </si>
  <si>
    <t>https://www.homedepot.com/p/2-in-x-10-ft-280-PSI-Schedule-40-PVC-DWV-Plain-End-Pipe-531137/100161954</t>
  </si>
  <si>
    <t>https://www.homedepot.com/p/Charlotte-Pipe-2-in-x-2-in-x-1-1-2-in-PVC-Sch-40-S-x-S-x-S-Reducer-Tee-PVC024006450HD/203821695</t>
  </si>
  <si>
    <t>2" to 1 1/2" Tee</t>
  </si>
  <si>
    <t>1 1/2 Pipe 4'</t>
  </si>
  <si>
    <t>https://www.homedepot.com/p/1-1-2-in-x-10-ft-330-PSI-Schedule-40-PVC-DWV-Plain-End-Pipe-531111/100135041</t>
  </si>
  <si>
    <t>Manometer</t>
  </si>
  <si>
    <t>8 41804 10034 9</t>
  </si>
  <si>
    <t>Clear Tube 5/8 OD 1/2ID 10'</t>
  </si>
  <si>
    <t>https://www.homedepot.com/p/Everbilt-5-8-in-O-D-x-1-2-in-I-D-x-20-ft-Clear-PVC-Vinyl-Tubing-702473/207144400</t>
  </si>
  <si>
    <t>Hose Barb Adapter  1/2ID x 1/2 MIP</t>
  </si>
  <si>
    <t>https://www.homedepot.com/p/Everbilt-1-2-in-ID-x-1-2-in-MIP-Plastic-Hose-Barb-Adapter-Fitting-800409/300862730</t>
  </si>
  <si>
    <t>8 87480 00409 0</t>
  </si>
  <si>
    <t>891 450</t>
  </si>
  <si>
    <t>Female Adapter</t>
  </si>
  <si>
    <t>0 49081 13038 1</t>
  </si>
  <si>
    <t>https://www.homedepot.com/p/Dura-Corp-1-2-in-Schedule-40-PVC-Female-Adapter-C435-005/100343506</t>
  </si>
  <si>
    <t>https://www.homedepot.com/p/Dura-Corp-2-in-Schedule-40-PVC-Female-Adapter-C435-020/100344523</t>
  </si>
  <si>
    <t>https://www.homedepot.com/p/Mueller-Streamline-3-4-in-x-18-in-Galvanized-Steel-Pipe-564-180HC/100207441</t>
  </si>
  <si>
    <t>https://www.homedepot.com/p/Dura-Corp-2-in-Schedule-40-PVC-Male-Adapter-C436-020/100344820</t>
  </si>
  <si>
    <t>https://www.homedepot.com/p/Charlotte-Pipe-3-4-in-PVC-Sch-40-FPT-Cap-PVC-02117-1000HD/203811710</t>
  </si>
  <si>
    <t>1 1/4 - 3/4 (nut) Adapter SPIG x FPT, 1-1/4" x 3/4" Pipe Size</t>
  </si>
  <si>
    <t>https://www.homedepot.com/p/Charlotte-Pipe-1-2-in-PVC-Sch-40-90-Degree-S-x-S-Elbow-PVC023000600HD/203812033</t>
  </si>
  <si>
    <t>90d 1/2 elbow</t>
  </si>
  <si>
    <t>https://www.homedepot.com/p/1-2-in-x-10-ft-600-PSI-Schedule-40-PVC-Plain-End-Pipe-530048/100113200</t>
  </si>
  <si>
    <t>1/2" PVC 10' Section</t>
  </si>
  <si>
    <t>Food Coloring</t>
  </si>
  <si>
    <t>Distribution Header</t>
  </si>
  <si>
    <t>Branch Outlet</t>
  </si>
  <si>
    <t>Flow Control Valve</t>
  </si>
  <si>
    <t>2" PVC with Tee</t>
  </si>
  <si>
    <t>2" to 3/4" Adapter</t>
  </si>
  <si>
    <t>https://www.homedepot.com/p/Homewerks-Worldwide-3-4-in-PVC-Sch-40-Slip-x-Slip-Ball-Valve-VBVP40E4B/202370032</t>
  </si>
  <si>
    <t>https://www.homedepot.com/p/Charlotte-Pipe-2-in-x-3-4-in-PVC-Sch-40-Reducer-Bushing-PVC-02107-1275HD/203825963</t>
  </si>
  <si>
    <t>3/4 Ball Valve</t>
  </si>
  <si>
    <t>3/4 to 1/2 Hose barb</t>
  </si>
  <si>
    <t>https://www.homedepot.com/p/Everbilt-1-2-in-ID-Barb-x-3-4-in-MIP-Nylon-Hose-Barb-Adapter-Fitting-800229/300862694</t>
  </si>
  <si>
    <t>https://www.homedepot.com/p/Dura-Corp-3-4-in-Schedule-40-PVC-Female-Adapter-C435-007/100345266</t>
  </si>
  <si>
    <t>3/4 Female Adapter</t>
  </si>
  <si>
    <t>https://www.homedepot.com/p/Charlotte-Pipe-2-in-PVC-Sch-40-Plug-PVC-02118-1800HD/203850172</t>
  </si>
  <si>
    <t>PACMAN</t>
  </si>
  <si>
    <t>Accumulator</t>
  </si>
  <si>
    <t>Water bag</t>
  </si>
  <si>
    <t>https://backwoods.com/hydrapak-seeker.html?gclid=EAIaIQobChMI6M7Us_LM6AIVkf5kCh0CXAhpEAYYAyABEgL5mfD_BwE</t>
  </si>
  <si>
    <t>https://www.homedepot.com/p/Everbilt-1-2-in-I-D-Plastic-Hose-Barb-Tee-Fitting-800389/300862720</t>
  </si>
  <si>
    <t>https://www.homedepot.com/p/Everbilt-3-4-in-FHT-x-1-2-in-Lead-Free-Brass-Garden-Hose-Barb-Adapter-Fitting-801739/300096755</t>
  </si>
  <si>
    <t>Adapter 1/2 to Garden</t>
  </si>
  <si>
    <t>1/2 barb T</t>
  </si>
  <si>
    <t>Generic Replacement Hot/Cold one output 120V Solenoid, Dishwasher valve</t>
  </si>
  <si>
    <t>Patient Output</t>
  </si>
  <si>
    <t>IN Valve</t>
  </si>
  <si>
    <t>PATIENT / OUT valve</t>
  </si>
  <si>
    <t>EXHAUST Valve</t>
  </si>
  <si>
    <t>Arudino Uno</t>
  </si>
  <si>
    <t>Relay Board</t>
  </si>
  <si>
    <t>https://www.robotshop.com/en/4-channel-5v-relay-shield-module.html?gclid=EAIaIQobChMIlqftyfXM6AIVgv5kCh2Z2gk_EAQYBCABEgLUiPD_BwE</t>
  </si>
  <si>
    <t>https://www.robotshop.com/en/arduino-uno-rev3-smd.html?gclid=EAIaIQobChMInPjklfbM6AIVh-NkCh2F_wrlEAkYAiABEgKw2fD_BwE</t>
  </si>
  <si>
    <t>5v Supply</t>
  </si>
  <si>
    <t>https://www.monoprice.com/product?p_id=16071&amp;gclid=EAIaIQobChMIzM781vbM6AIVVCCtBh1tyQD-EAQYBiABEgLFp_D_BwE</t>
  </si>
  <si>
    <t>Misc Wiring and Crimp Connectors</t>
  </si>
  <si>
    <t>Controller Electronics</t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</si>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</sst>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2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2" fillId="0" borderId="0" xfId="2" applyAlignment="1">
      <alignment wrapText="1"/>
    </xf>
    <xf numFmtId="0" fontId="3" fillId="0" borderId="0" xfId="0" applyFont="1"/>
    <xf numFmtId="2" fontId="0" fillId="0" borderId="0" xfId="0" applyNumberFormat="1"/>
    <xf numFmtId="0" fontId="0" fillId="0" borderId="8" xfId="0" applyBorder="1"/>
    <xf numFmtId="0" fontId="0" fillId="0" borderId="0" xfId="0" applyBorder="1"/>
    <xf numFmtId="0" fontId="2" fillId="0" borderId="0" xfId="2" applyBorder="1" applyAlignment="1">
      <alignment wrapText="1"/>
    </xf>
    <xf numFmtId="2" fontId="0" fillId="0" borderId="0" xfId="0" applyNumberFormat="1" applyBorder="1"/>
    <xf numFmtId="0" fontId="0" fillId="0" borderId="9" xfId="0" applyBorder="1"/>
    <xf numFmtId="0" fontId="0" fillId="0" borderId="0" xfId="0" applyBorder="1" applyAlignment="1">
      <alignment wrapText="1"/>
    </xf>
    <xf numFmtId="0" fontId="3" fillId="3" borderId="5" xfId="0" applyFont="1" applyFill="1" applyBorder="1"/>
    <xf numFmtId="0" fontId="0" fillId="3" borderId="6" xfId="0" applyFill="1" applyBorder="1"/>
    <xf numFmtId="0" fontId="2" fillId="3" borderId="6" xfId="2" applyFill="1" applyBorder="1" applyAlignment="1">
      <alignment wrapText="1"/>
    </xf>
    <xf numFmtId="2" fontId="0" fillId="3" borderId="6" xfId="0" applyNumberFormat="1" applyFill="1" applyBorder="1"/>
    <xf numFmtId="0" fontId="0" fillId="3" borderId="7" xfId="0" applyFill="1" applyBorder="1"/>
    <xf numFmtId="0" fontId="3" fillId="3" borderId="8" xfId="0" applyFont="1" applyFill="1" applyBorder="1"/>
    <xf numFmtId="0" fontId="0" fillId="3" borderId="0" xfId="0" applyFill="1" applyBorder="1"/>
    <xf numFmtId="0" fontId="2" fillId="3" borderId="0" xfId="2" applyFill="1" applyBorder="1" applyAlignment="1">
      <alignment wrapText="1"/>
    </xf>
    <xf numFmtId="2" fontId="0" fillId="3" borderId="0" xfId="0" applyNumberForma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0" xfId="0" applyFill="1" applyBorder="1" applyAlignment="1">
      <alignment wrapText="1"/>
    </xf>
    <xf numFmtId="0" fontId="3" fillId="3" borderId="10" xfId="0" applyFont="1" applyFill="1" applyBorder="1"/>
    <xf numFmtId="0" fontId="0" fillId="3" borderId="11" xfId="0" applyFill="1" applyBorder="1"/>
    <xf numFmtId="0" fontId="2" fillId="3" borderId="11" xfId="2" applyFill="1" applyBorder="1" applyAlignment="1">
      <alignment wrapText="1"/>
    </xf>
    <xf numFmtId="2" fontId="0" fillId="3" borderId="11" xfId="0" applyNumberFormat="1" applyFill="1" applyBorder="1"/>
    <xf numFmtId="0" fontId="0" fillId="4" borderId="12" xfId="0" applyFill="1" applyBorder="1"/>
    <xf numFmtId="0" fontId="0" fillId="4" borderId="1" xfId="0" applyFill="1" applyBorder="1"/>
    <xf numFmtId="0" fontId="0" fillId="0" borderId="0" xfId="0" applyFill="1" applyBorder="1"/>
    <xf numFmtId="2" fontId="0" fillId="4" borderId="12" xfId="0" applyNumberFormat="1" applyFill="1" applyBorder="1"/>
    <xf numFmtId="0" fontId="0" fillId="3" borderId="10" xfId="0" applyFill="1" applyBorder="1"/>
    <xf numFmtId="0" fontId="0" fillId="4" borderId="4" xfId="0" applyFill="1" applyBorder="1"/>
    <xf numFmtId="0" fontId="3" fillId="3" borderId="2" xfId="0" applyFont="1" applyFill="1" applyBorder="1"/>
    <xf numFmtId="0" fontId="0" fillId="3" borderId="3" xfId="0" applyFill="1" applyBorder="1"/>
    <xf numFmtId="0" fontId="2" fillId="3" borderId="3" xfId="2" applyFill="1" applyBorder="1" applyAlignment="1">
      <alignment wrapText="1"/>
    </xf>
    <xf numFmtId="2" fontId="0" fillId="3" borderId="3" xfId="0" applyNumberFormat="1" applyFill="1" applyBorder="1"/>
    <xf numFmtId="0" fontId="2" fillId="0" borderId="0" xfId="2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ill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1" xfId="0" applyFill="1" applyBorder="1" applyAlignment="1">
      <alignment wrapText="1"/>
    </xf>
    <xf numFmtId="2" fontId="0" fillId="0" borderId="11" xfId="0" applyNumberFormat="1" applyFill="1" applyBorder="1"/>
    <xf numFmtId="0" fontId="0" fillId="5" borderId="0" xfId="0" applyFill="1" applyBorder="1"/>
    <xf numFmtId="0" fontId="2" fillId="5" borderId="0" xfId="2" applyFill="1" applyBorder="1" applyAlignment="1">
      <alignment wrapText="1"/>
    </xf>
    <xf numFmtId="2" fontId="0" fillId="5" borderId="0" xfId="0" applyNumberFormat="1" applyFill="1" applyBorder="1"/>
    <xf numFmtId="0" fontId="0" fillId="10" borderId="5" xfId="0" applyFill="1" applyBorder="1"/>
    <xf numFmtId="0" fontId="0" fillId="10" borderId="6" xfId="0" applyFill="1" applyBorder="1"/>
    <xf numFmtId="0" fontId="2" fillId="10" borderId="6" xfId="2" applyFill="1" applyBorder="1" applyAlignment="1">
      <alignment wrapText="1"/>
    </xf>
    <xf numFmtId="2" fontId="0" fillId="10" borderId="6" xfId="0" applyNumberFormat="1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0" xfId="0" applyFill="1" applyBorder="1"/>
    <xf numFmtId="0" fontId="2" fillId="10" borderId="0" xfId="2" applyFill="1" applyBorder="1" applyAlignment="1">
      <alignment wrapText="1"/>
    </xf>
    <xf numFmtId="2" fontId="0" fillId="10" borderId="0" xfId="0" applyNumberFormat="1" applyFill="1" applyBorder="1"/>
    <xf numFmtId="0" fontId="0" fillId="4" borderId="9" xfId="0" applyFill="1" applyBorder="1"/>
    <xf numFmtId="0" fontId="3" fillId="6" borderId="8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2" fontId="0" fillId="6" borderId="0" xfId="0" applyNumberFormat="1" applyFill="1" applyBorder="1"/>
    <xf numFmtId="0" fontId="0" fillId="6" borderId="9" xfId="0" applyFill="1" applyBorder="1"/>
    <xf numFmtId="0" fontId="0" fillId="6" borderId="8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8" xfId="0" applyFill="1" applyBorder="1"/>
    <xf numFmtId="0" fontId="3" fillId="7" borderId="8" xfId="0" applyFont="1" applyFill="1" applyBorder="1"/>
    <xf numFmtId="0" fontId="0" fillId="7" borderId="0" xfId="0" applyFill="1" applyBorder="1"/>
    <xf numFmtId="0" fontId="0" fillId="7" borderId="0" xfId="0" applyFill="1" applyBorder="1" applyAlignment="1">
      <alignment wrapText="1"/>
    </xf>
    <xf numFmtId="2" fontId="0" fillId="7" borderId="0" xfId="0" applyNumberFormat="1" applyFill="1" applyBorder="1"/>
    <xf numFmtId="0" fontId="0" fillId="7" borderId="9" xfId="0" applyFill="1" applyBorder="1"/>
    <xf numFmtId="0" fontId="0" fillId="7" borderId="8" xfId="0" applyFill="1" applyBorder="1"/>
    <xf numFmtId="0" fontId="3" fillId="8" borderId="8" xfId="0" applyFont="1" applyFill="1" applyBorder="1"/>
    <xf numFmtId="0" fontId="0" fillId="8" borderId="0" xfId="0" applyFill="1" applyBorder="1"/>
    <xf numFmtId="2" fontId="0" fillId="8" borderId="0" xfId="0" applyNumberFormat="1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0" xfId="0" applyFill="1" applyBorder="1" applyAlignment="1">
      <alignment wrapText="1"/>
    </xf>
    <xf numFmtId="2" fontId="0" fillId="9" borderId="0" xfId="0" applyNumberFormat="1" applyFill="1" applyBorder="1"/>
    <xf numFmtId="0" fontId="0" fillId="9" borderId="9" xfId="0" applyFill="1" applyBorder="1"/>
    <xf numFmtId="0" fontId="2" fillId="9" borderId="0" xfId="2" applyFill="1" applyBorder="1" applyAlignment="1">
      <alignment wrapText="1"/>
    </xf>
    <xf numFmtId="0" fontId="0" fillId="9" borderId="10" xfId="0" applyFill="1" applyBorder="1"/>
    <xf numFmtId="0" fontId="0" fillId="9" borderId="11" xfId="0" applyFill="1" applyBorder="1"/>
    <xf numFmtId="0" fontId="0" fillId="9" borderId="11" xfId="0" applyFill="1" applyBorder="1" applyAlignment="1">
      <alignment wrapText="1"/>
    </xf>
    <xf numFmtId="2" fontId="0" fillId="9" borderId="11" xfId="0" applyNumberFormat="1" applyFill="1" applyBorder="1"/>
    <xf numFmtId="2" fontId="4" fillId="0" borderId="2" xfId="0" applyNumberFormat="1" applyFont="1" applyBorder="1"/>
    <xf numFmtId="0" fontId="4" fillId="0" borderId="4" xfId="0" applyFont="1" applyBorder="1"/>
    <xf numFmtId="0" fontId="2" fillId="7" borderId="0" xfId="2" applyFill="1" applyBorder="1" applyAlignment="1">
      <alignment wrapText="1"/>
    </xf>
    <xf numFmtId="0" fontId="2" fillId="8" borderId="0" xfId="2" applyFill="1" applyBorder="1" applyAlignment="1">
      <alignment wrapText="1"/>
    </xf>
    <xf numFmtId="0" fontId="2" fillId="6" borderId="0" xfId="2" applyFill="1" applyBorder="1" applyAlignment="1">
      <alignment wrapText="1"/>
    </xf>
    <xf numFmtId="0" fontId="0" fillId="0" borderId="0" xfId="0" applyFill="1" applyAlignment="1">
      <alignment wrapText="1"/>
    </xf>
    <xf numFmtId="0" fontId="6" fillId="2" borderId="2" xfId="1" applyFont="1" applyBorder="1" applyAlignment="1">
      <alignment horizontal="center" wrapText="1"/>
    </xf>
    <xf numFmtId="0" fontId="6" fillId="2" borderId="4" xfId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Everbilt-1-2-in-ID-x-1-2-in-MIP-Plastic-Hose-Barb-Adapter-Fitting-800409/300862730" TargetMode="External"/><Relationship Id="rId13" Type="http://schemas.openxmlformats.org/officeDocument/2006/relationships/hyperlink" Target="https://www.homedepot.com/p/Everbilt-1-2-in-I-D-Plastic-Hose-Barb-Tee-Fitting-800389/300862720" TargetMode="External"/><Relationship Id="rId18" Type="http://schemas.openxmlformats.org/officeDocument/2006/relationships/hyperlink" Target="https://www.homedepot.com/p/Everbilt-1-2-in-I-D-Plastic-Hose-Barb-Tee-Fitting-800389/300862720" TargetMode="External"/><Relationship Id="rId3" Type="http://schemas.openxmlformats.org/officeDocument/2006/relationships/hyperlink" Target="https://www.homedepot.com/p/Charlotte-Pipe-2-in-x-2-in-x-1-1-2-in-PVC-Sch-40-S-x-S-x-S-Reducer-Tee-PVC024006450HD/203821695" TargetMode="External"/><Relationship Id="rId7" Type="http://schemas.openxmlformats.org/officeDocument/2006/relationships/hyperlink" Target="https://backwoods.com/hydrapak-seeker.html?gclid=EAIaIQobChMI6M7Us_LM6AIVkf5kCh0CXAhpEAYYAyABEgL5mfD_BwE" TargetMode="External"/><Relationship Id="rId12" Type="http://schemas.openxmlformats.org/officeDocument/2006/relationships/hyperlink" Target="https://www.robotshop.com/en/arduino-uno-rev3-smd.html?gclid=EAIaIQobChMInPjklfbM6AIVh-NkCh2F_wrlEAkYAiABEgKw2fD_BwE" TargetMode="External"/><Relationship Id="rId17" Type="http://schemas.openxmlformats.org/officeDocument/2006/relationships/hyperlink" Target="https://www.homedepot.com/p/Everbilt-1-2-in-I-D-Plastic-Hose-Barb-Tee-Fitting-800389/300862720" TargetMode="External"/><Relationship Id="rId2" Type="http://schemas.openxmlformats.org/officeDocument/2006/relationships/hyperlink" Target="https://www.homedepot.com/p/Homewerks-Worldwide-2-in-PVC-Compression-Coupling-511-43-2-2H/206667873" TargetMode="External"/><Relationship Id="rId16" Type="http://schemas.openxmlformats.org/officeDocument/2006/relationships/hyperlink" Target="https://www.homedepot.com/p/Everbilt-3-4-in-FHT-x-1-2-in-Lead-Free-Brass-Garden-Hose-Barb-Adapter-Fitting-801739/300096755" TargetMode="External"/><Relationship Id="rId1" Type="http://schemas.openxmlformats.org/officeDocument/2006/relationships/hyperlink" Target="https://www.homedepot.com/p/RIDGID-14-Gal-6-0-Peak-HP-NXT-Wet-Dry-Shop-Vacuum-with-Fine-Dust-Filter-Hose-Accessories-and-Premium-Car-Cleaning-Kit-HD1401/308343494?MERCH=REC-_-pipsem-_-311456537-_-308343494-_-N" TargetMode="External"/><Relationship Id="rId6" Type="http://schemas.openxmlformats.org/officeDocument/2006/relationships/hyperlink" Target="https://www.homedepot.com/p/Dura-Corp-3-4-in-Schedule-40-PVC-Female-Adapter-C435-007/100345266" TargetMode="External"/><Relationship Id="rId11" Type="http://schemas.openxmlformats.org/officeDocument/2006/relationships/hyperlink" Target="https://www.monoprice.com/product?p_id=16071&amp;gclid=EAIaIQobChMIzM781vbM6AIVVCCtBh1tyQD-EAQYBiABEgLFp_D_BwE" TargetMode="External"/><Relationship Id="rId5" Type="http://schemas.openxmlformats.org/officeDocument/2006/relationships/hyperlink" Target="https://www.homedepot.com/p/Charlotte-Pipe-2-in-x-3-4-in-PVC-Sch-40-Reducer-Bushing-PVC-02107-1275HD/203825963" TargetMode="External"/><Relationship Id="rId15" Type="http://schemas.openxmlformats.org/officeDocument/2006/relationships/hyperlink" Target="https://www.homedepot.com/p/Everbilt-1-2-in-I-D-Plastic-Hose-Barb-Tee-Fitting-800389/300862720" TargetMode="External"/><Relationship Id="rId10" Type="http://schemas.openxmlformats.org/officeDocument/2006/relationships/hyperlink" Target="https://www.robotshop.com/en/4-channel-5v-relay-shield-module.html?gclid=EAIaIQobChMIlqftyfXM6AIVgv5kCh2Z2gk_EAQYBCABEgLUiPD_BwE" TargetMode="External"/><Relationship Id="rId19" Type="http://schemas.openxmlformats.org/officeDocument/2006/relationships/hyperlink" Target="https://www.homedepot.com/p/Everbilt-3-4-in-FHT-x-1-2-in-Lead-Free-Brass-Garden-Hose-Barb-Adapter-Fitting-801739/300096755" TargetMode="External"/><Relationship Id="rId4" Type="http://schemas.openxmlformats.org/officeDocument/2006/relationships/hyperlink" Target="https://www.homedepot.com/p/Everbilt-1-2-in-ID-x-1-2-in-MIP-Plastic-Hose-Barb-Adapter-Fitting-800409/300862730" TargetMode="External"/><Relationship Id="rId9" Type="http://schemas.openxmlformats.org/officeDocument/2006/relationships/hyperlink" Target="https://www.homedepot.com/p/Everbilt-5-8-in-O-D-x-1-2-in-I-D-x-20-ft-Clear-PVC-Vinyl-Tubing-702473/207144400" TargetMode="External"/><Relationship Id="rId14" Type="http://schemas.openxmlformats.org/officeDocument/2006/relationships/hyperlink" Target="https://www.homedepot.com/p/Everbilt-3-4-in-FHT-x-1-2-in-Lead-Free-Brass-Garden-Hose-Barb-Adapter-Fitting-801739/3000967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A816-C629-E842-B6EC-7BF38FB0481E}">
  <dimension ref="A1:J85"/>
  <sheetViews>
    <sheetView tabSelected="1" topLeftCell="A73" workbookViewId="0">
      <selection activeCell="J2" sqref="J2"/>
    </sheetView>
  </sheetViews>
  <sheetFormatPr baseColWidth="10" defaultRowHeight="16" x14ac:dyDescent="0.2"/>
  <cols>
    <col min="1" max="1" width="27.33203125" bestFit="1" customWidth="1"/>
    <col min="2" max="2" width="51.5" bestFit="1" customWidth="1"/>
    <col min="3" max="3" width="37.83203125" style="1" customWidth="1"/>
    <col min="4" max="4" width="15.6640625" bestFit="1" customWidth="1"/>
    <col min="5" max="5" width="15.1640625" bestFit="1" customWidth="1"/>
    <col min="6" max="6" width="15.1640625" customWidth="1"/>
    <col min="7" max="7" width="10.83203125" style="4"/>
    <col min="9" max="9" width="29" customWidth="1"/>
    <col min="10" max="10" width="46" style="1" customWidth="1"/>
  </cols>
  <sheetData>
    <row r="1" spans="1:10" ht="17" thickBot="1" x14ac:dyDescent="0.25"/>
    <row r="2" spans="1:10" ht="94" thickBot="1" x14ac:dyDescent="1.05">
      <c r="A2" s="94" t="s">
        <v>103</v>
      </c>
      <c r="B2" s="94" t="s">
        <v>0</v>
      </c>
      <c r="C2" s="95" t="s">
        <v>4</v>
      </c>
      <c r="D2" s="94" t="s">
        <v>14</v>
      </c>
      <c r="E2" s="94" t="s">
        <v>1</v>
      </c>
      <c r="F2" s="94" t="s">
        <v>22</v>
      </c>
      <c r="G2" s="96" t="s">
        <v>2</v>
      </c>
      <c r="I2" s="92" t="s">
        <v>102</v>
      </c>
      <c r="J2" s="93">
        <f>SUM(I4:I125)</f>
        <v>422.80000000000007</v>
      </c>
    </row>
    <row r="3" spans="1:10" ht="17" customHeight="1" thickBot="1" x14ac:dyDescent="0.25"/>
    <row r="4" spans="1:10" ht="37" customHeight="1" thickBot="1" x14ac:dyDescent="0.3">
      <c r="A4" s="33" t="s">
        <v>9</v>
      </c>
      <c r="B4" s="34" t="s">
        <v>3</v>
      </c>
      <c r="C4" s="35" t="s">
        <v>5</v>
      </c>
      <c r="D4" s="34"/>
      <c r="E4" s="34"/>
      <c r="F4" s="34">
        <v>1</v>
      </c>
      <c r="G4" s="36">
        <v>99.99</v>
      </c>
      <c r="H4" s="32">
        <f>F4*G4</f>
        <v>99.99</v>
      </c>
      <c r="I4">
        <f>H4</f>
        <v>99.99</v>
      </c>
    </row>
    <row r="5" spans="1:10" ht="17" thickBot="1" x14ac:dyDescent="0.25"/>
    <row r="6" spans="1:10" ht="52" x14ac:dyDescent="0.25">
      <c r="A6" s="11" t="s">
        <v>11</v>
      </c>
      <c r="B6" s="12" t="s">
        <v>8</v>
      </c>
      <c r="C6" s="13" t="s">
        <v>6</v>
      </c>
      <c r="D6" s="12"/>
      <c r="E6" s="12"/>
      <c r="F6" s="12">
        <v>1</v>
      </c>
      <c r="G6" s="14">
        <v>13.96</v>
      </c>
      <c r="H6" s="15">
        <f>F6*G6</f>
        <v>13.96</v>
      </c>
    </row>
    <row r="7" spans="1:10" ht="52" x14ac:dyDescent="0.25">
      <c r="A7" s="16"/>
      <c r="B7" s="17" t="s">
        <v>41</v>
      </c>
      <c r="C7" s="18" t="s">
        <v>42</v>
      </c>
      <c r="D7" s="17"/>
      <c r="E7" s="17"/>
      <c r="F7" s="17">
        <v>1</v>
      </c>
      <c r="G7" s="19">
        <v>7.68</v>
      </c>
      <c r="H7" s="20">
        <f>F7*G7</f>
        <v>7.68</v>
      </c>
    </row>
    <row r="8" spans="1:10" ht="22" thickBot="1" x14ac:dyDescent="0.3">
      <c r="A8" s="23"/>
      <c r="B8" s="24"/>
      <c r="C8" s="25"/>
      <c r="D8" s="24"/>
      <c r="E8" s="24"/>
      <c r="F8" s="24"/>
      <c r="G8" s="26"/>
      <c r="H8" s="27">
        <f>SUM(H6:H7)</f>
        <v>21.64</v>
      </c>
      <c r="I8">
        <f>H8</f>
        <v>21.64</v>
      </c>
    </row>
    <row r="9" spans="1:10" ht="17" thickBot="1" x14ac:dyDescent="0.25">
      <c r="A9" s="41"/>
      <c r="B9" s="42"/>
      <c r="C9" s="43"/>
      <c r="D9" s="42"/>
      <c r="E9" s="42"/>
      <c r="F9" s="42"/>
      <c r="G9" s="44"/>
    </row>
    <row r="10" spans="1:10" ht="21" x14ac:dyDescent="0.25">
      <c r="A10" s="11" t="s">
        <v>10</v>
      </c>
      <c r="B10" s="12"/>
      <c r="C10" s="13"/>
      <c r="D10" s="12"/>
      <c r="E10" s="12"/>
      <c r="F10" s="12"/>
      <c r="G10" s="14"/>
      <c r="H10" s="15"/>
    </row>
    <row r="11" spans="1:10" ht="51" x14ac:dyDescent="0.2">
      <c r="A11" s="21"/>
      <c r="B11" s="17" t="s">
        <v>26</v>
      </c>
      <c r="C11" s="18" t="s">
        <v>25</v>
      </c>
      <c r="D11" s="17" t="s">
        <v>15</v>
      </c>
      <c r="E11" s="17" t="s">
        <v>13</v>
      </c>
      <c r="F11" s="17">
        <v>1</v>
      </c>
      <c r="G11" s="19">
        <v>1.44</v>
      </c>
      <c r="H11" s="20">
        <f>F11*G11</f>
        <v>1.44</v>
      </c>
    </row>
    <row r="12" spans="1:10" x14ac:dyDescent="0.2">
      <c r="A12" s="21"/>
      <c r="B12" s="17" t="s">
        <v>16</v>
      </c>
      <c r="C12" s="18"/>
      <c r="D12" s="17" t="s">
        <v>17</v>
      </c>
      <c r="E12" s="17" t="s">
        <v>18</v>
      </c>
      <c r="F12" s="17">
        <v>1</v>
      </c>
      <c r="G12" s="19">
        <v>3.97</v>
      </c>
      <c r="H12" s="20">
        <f t="shared" ref="H12:H14" si="0">F12*G12</f>
        <v>3.97</v>
      </c>
    </row>
    <row r="13" spans="1:10" ht="51" x14ac:dyDescent="0.2">
      <c r="A13" s="21"/>
      <c r="B13" s="17" t="s">
        <v>19</v>
      </c>
      <c r="C13" s="18" t="s">
        <v>27</v>
      </c>
      <c r="D13" s="17" t="s">
        <v>20</v>
      </c>
      <c r="E13" s="17" t="s">
        <v>21</v>
      </c>
      <c r="F13" s="17">
        <v>2</v>
      </c>
      <c r="G13" s="19">
        <v>1.9</v>
      </c>
      <c r="H13" s="20">
        <f t="shared" si="0"/>
        <v>3.8</v>
      </c>
    </row>
    <row r="14" spans="1:10" ht="34" x14ac:dyDescent="0.2">
      <c r="A14" s="21"/>
      <c r="B14" s="17" t="s">
        <v>23</v>
      </c>
      <c r="C14" s="18" t="s">
        <v>24</v>
      </c>
      <c r="D14" s="17"/>
      <c r="E14" s="17"/>
      <c r="F14" s="17">
        <v>1</v>
      </c>
      <c r="G14" s="19">
        <v>7.76</v>
      </c>
      <c r="H14" s="20">
        <f t="shared" si="0"/>
        <v>7.76</v>
      </c>
    </row>
    <row r="15" spans="1:10" ht="17" thickBot="1" x14ac:dyDescent="0.25">
      <c r="A15" s="31"/>
      <c r="B15" s="24"/>
      <c r="C15" s="25"/>
      <c r="D15" s="24"/>
      <c r="E15" s="24"/>
      <c r="F15" s="24"/>
      <c r="G15" s="26"/>
      <c r="H15" s="27">
        <f>SUM(H11:H14)</f>
        <v>16.97</v>
      </c>
      <c r="I15">
        <f>H15</f>
        <v>16.97</v>
      </c>
    </row>
    <row r="16" spans="1:10" ht="17" thickBot="1" x14ac:dyDescent="0.25">
      <c r="C16" s="2"/>
    </row>
    <row r="17" spans="1:9" ht="21" x14ac:dyDescent="0.25">
      <c r="A17" s="11" t="s">
        <v>28</v>
      </c>
      <c r="B17" s="12"/>
      <c r="C17" s="13"/>
      <c r="D17" s="12"/>
      <c r="E17" s="12"/>
      <c r="F17" s="12"/>
      <c r="G17" s="14"/>
      <c r="H17" s="15"/>
    </row>
    <row r="18" spans="1:9" ht="51" x14ac:dyDescent="0.2">
      <c r="A18" s="21"/>
      <c r="B18" s="17" t="s">
        <v>29</v>
      </c>
      <c r="C18" s="18" t="s">
        <v>58</v>
      </c>
      <c r="D18" s="17" t="s">
        <v>38</v>
      </c>
      <c r="E18" s="17" t="s">
        <v>39</v>
      </c>
      <c r="F18" s="17">
        <v>1</v>
      </c>
      <c r="G18" s="19">
        <v>1.55</v>
      </c>
      <c r="H18" s="20">
        <f>F18*G18</f>
        <v>1.55</v>
      </c>
    </row>
    <row r="19" spans="1:9" x14ac:dyDescent="0.2">
      <c r="A19" s="21"/>
      <c r="B19" s="17" t="s">
        <v>62</v>
      </c>
      <c r="C19" s="18"/>
      <c r="D19" s="17"/>
      <c r="E19" s="17" t="s">
        <v>40</v>
      </c>
      <c r="F19" s="17">
        <v>1</v>
      </c>
      <c r="G19" s="19">
        <v>2</v>
      </c>
      <c r="H19" s="20">
        <f t="shared" ref="H19:H25" si="1">F19*G19</f>
        <v>2</v>
      </c>
    </row>
    <row r="20" spans="1:9" ht="51" x14ac:dyDescent="0.2">
      <c r="A20" s="21"/>
      <c r="B20" s="17" t="s">
        <v>30</v>
      </c>
      <c r="C20" s="18" t="s">
        <v>59</v>
      </c>
      <c r="D20" s="17"/>
      <c r="E20" s="17" t="s">
        <v>33</v>
      </c>
      <c r="F20" s="17">
        <v>1</v>
      </c>
      <c r="G20" s="19">
        <v>7.83</v>
      </c>
      <c r="H20" s="20">
        <f t="shared" si="1"/>
        <v>7.83</v>
      </c>
    </row>
    <row r="21" spans="1:9" ht="51" x14ac:dyDescent="0.2">
      <c r="A21" s="21"/>
      <c r="B21" s="17" t="s">
        <v>31</v>
      </c>
      <c r="C21" s="18" t="s">
        <v>60</v>
      </c>
      <c r="D21" s="17" t="s">
        <v>36</v>
      </c>
      <c r="E21" s="17" t="s">
        <v>37</v>
      </c>
      <c r="F21" s="17">
        <v>1</v>
      </c>
      <c r="G21" s="19">
        <v>1.58</v>
      </c>
      <c r="H21" s="20">
        <f t="shared" si="1"/>
        <v>1.58</v>
      </c>
    </row>
    <row r="22" spans="1:9" ht="51" x14ac:dyDescent="0.2">
      <c r="A22" s="21"/>
      <c r="B22" s="17" t="s">
        <v>32</v>
      </c>
      <c r="C22" s="18" t="s">
        <v>61</v>
      </c>
      <c r="D22" s="17" t="s">
        <v>34</v>
      </c>
      <c r="E22" s="17" t="s">
        <v>35</v>
      </c>
      <c r="F22" s="17">
        <v>1</v>
      </c>
      <c r="G22" s="19">
        <v>0.97</v>
      </c>
      <c r="H22" s="20">
        <f t="shared" si="1"/>
        <v>0.97</v>
      </c>
    </row>
    <row r="23" spans="1:9" ht="69" x14ac:dyDescent="0.25">
      <c r="A23" s="16"/>
      <c r="B23" s="17" t="s">
        <v>44</v>
      </c>
      <c r="C23" s="18" t="s">
        <v>43</v>
      </c>
      <c r="D23" s="17"/>
      <c r="E23" s="17"/>
      <c r="F23" s="17">
        <v>1</v>
      </c>
      <c r="G23" s="19">
        <v>3.6</v>
      </c>
      <c r="H23" s="20">
        <f t="shared" si="1"/>
        <v>3.6</v>
      </c>
    </row>
    <row r="24" spans="1:9" ht="52" x14ac:dyDescent="0.25">
      <c r="A24" s="16"/>
      <c r="B24" s="17" t="s">
        <v>45</v>
      </c>
      <c r="C24" s="18" t="s">
        <v>46</v>
      </c>
      <c r="D24" s="17"/>
      <c r="E24" s="17"/>
      <c r="F24" s="17">
        <v>1</v>
      </c>
      <c r="G24" s="19">
        <v>5.58</v>
      </c>
      <c r="H24" s="20">
        <f t="shared" si="1"/>
        <v>5.58</v>
      </c>
    </row>
    <row r="25" spans="1:9" ht="51" x14ac:dyDescent="0.2">
      <c r="A25" s="21"/>
      <c r="B25" s="17" t="s">
        <v>41</v>
      </c>
      <c r="C25" s="18" t="s">
        <v>42</v>
      </c>
      <c r="D25" s="17"/>
      <c r="E25" s="17"/>
      <c r="F25" s="17">
        <v>1</v>
      </c>
      <c r="G25" s="19">
        <v>7.68</v>
      </c>
      <c r="H25" s="20">
        <f t="shared" si="1"/>
        <v>7.68</v>
      </c>
    </row>
    <row r="26" spans="1:9" ht="17" thickBot="1" x14ac:dyDescent="0.25">
      <c r="A26" s="31"/>
      <c r="B26" s="24"/>
      <c r="C26" s="25"/>
      <c r="D26" s="24"/>
      <c r="E26" s="24"/>
      <c r="F26" s="24"/>
      <c r="G26" s="26"/>
      <c r="H26" s="30">
        <f>SUM(H18:H25)</f>
        <v>30.79</v>
      </c>
      <c r="I26">
        <f>H26</f>
        <v>30.79</v>
      </c>
    </row>
    <row r="27" spans="1:9" ht="17" thickBot="1" x14ac:dyDescent="0.25">
      <c r="A27" s="6"/>
      <c r="B27" s="6"/>
      <c r="C27" s="7"/>
      <c r="D27" s="6"/>
      <c r="E27" s="6"/>
      <c r="F27" s="6"/>
      <c r="G27" s="8"/>
      <c r="H27" s="4"/>
    </row>
    <row r="28" spans="1:9" ht="21" x14ac:dyDescent="0.25">
      <c r="A28" s="11" t="s">
        <v>47</v>
      </c>
      <c r="B28" s="12"/>
      <c r="C28" s="13"/>
      <c r="D28" s="12"/>
      <c r="E28" s="12"/>
      <c r="F28" s="12"/>
      <c r="G28" s="14"/>
      <c r="H28" s="15"/>
    </row>
    <row r="29" spans="1:9" ht="52" x14ac:dyDescent="0.25">
      <c r="A29" s="16"/>
      <c r="B29" s="17" t="s">
        <v>49</v>
      </c>
      <c r="C29" s="18" t="s">
        <v>50</v>
      </c>
      <c r="D29" s="17"/>
      <c r="E29" s="17" t="s">
        <v>48</v>
      </c>
      <c r="F29" s="17">
        <v>2</v>
      </c>
      <c r="G29" s="19">
        <v>9.4600000000000009</v>
      </c>
      <c r="H29" s="20">
        <f>F29*G29</f>
        <v>18.920000000000002</v>
      </c>
    </row>
    <row r="30" spans="1:9" ht="52" x14ac:dyDescent="0.25">
      <c r="A30" s="16"/>
      <c r="B30" s="17" t="s">
        <v>51</v>
      </c>
      <c r="C30" s="18" t="s">
        <v>52</v>
      </c>
      <c r="D30" s="17" t="s">
        <v>54</v>
      </c>
      <c r="E30" s="17" t="s">
        <v>53</v>
      </c>
      <c r="F30" s="17">
        <v>3</v>
      </c>
      <c r="G30" s="19">
        <v>2.2999999999999998</v>
      </c>
      <c r="H30" s="20">
        <f t="shared" ref="H30:H34" si="2">F30*G30</f>
        <v>6.8999999999999995</v>
      </c>
    </row>
    <row r="31" spans="1:9" ht="52" x14ac:dyDescent="0.25">
      <c r="A31" s="16"/>
      <c r="B31" s="17" t="s">
        <v>55</v>
      </c>
      <c r="C31" s="18" t="s">
        <v>57</v>
      </c>
      <c r="D31" s="17"/>
      <c r="E31" s="17" t="s">
        <v>56</v>
      </c>
      <c r="F31" s="17">
        <v>3</v>
      </c>
      <c r="G31" s="19">
        <v>0.65</v>
      </c>
      <c r="H31" s="20">
        <f t="shared" si="2"/>
        <v>1.9500000000000002</v>
      </c>
    </row>
    <row r="32" spans="1:9" ht="52" x14ac:dyDescent="0.25">
      <c r="A32" s="16"/>
      <c r="B32" s="17" t="s">
        <v>64</v>
      </c>
      <c r="C32" s="18" t="s">
        <v>63</v>
      </c>
      <c r="D32" s="17"/>
      <c r="E32" s="17"/>
      <c r="F32" s="17">
        <v>3</v>
      </c>
      <c r="G32" s="19">
        <v>0.39</v>
      </c>
      <c r="H32" s="20">
        <f t="shared" si="2"/>
        <v>1.17</v>
      </c>
    </row>
    <row r="33" spans="1:9" ht="51" x14ac:dyDescent="0.2">
      <c r="A33" s="21"/>
      <c r="B33" s="17" t="s">
        <v>66</v>
      </c>
      <c r="C33" s="22" t="s">
        <v>65</v>
      </c>
      <c r="D33" s="17"/>
      <c r="E33" s="17"/>
      <c r="F33" s="17">
        <v>3</v>
      </c>
      <c r="G33" s="19">
        <v>1.98</v>
      </c>
      <c r="H33" s="20">
        <f t="shared" si="2"/>
        <v>5.9399999999999995</v>
      </c>
    </row>
    <row r="34" spans="1:9" ht="22" thickBot="1" x14ac:dyDescent="0.3">
      <c r="A34" s="16"/>
      <c r="B34" s="17" t="s">
        <v>67</v>
      </c>
      <c r="C34" s="18"/>
      <c r="D34" s="17"/>
      <c r="E34" s="17"/>
      <c r="F34" s="17">
        <v>3</v>
      </c>
      <c r="G34" s="19">
        <v>1</v>
      </c>
      <c r="H34" s="20">
        <f t="shared" si="2"/>
        <v>3</v>
      </c>
    </row>
    <row r="35" spans="1:9" ht="22" thickBot="1" x14ac:dyDescent="0.3">
      <c r="A35" s="23"/>
      <c r="B35" s="24"/>
      <c r="C35" s="25"/>
      <c r="D35" s="24"/>
      <c r="E35" s="24"/>
      <c r="F35" s="24"/>
      <c r="G35" s="26"/>
      <c r="H35" s="28">
        <f>SUM(H29:H34)</f>
        <v>37.879999999999995</v>
      </c>
      <c r="I35">
        <f>H35</f>
        <v>37.879999999999995</v>
      </c>
    </row>
    <row r="36" spans="1:9" ht="21" x14ac:dyDescent="0.25">
      <c r="A36" s="3"/>
      <c r="C36" s="2"/>
    </row>
    <row r="37" spans="1:9" x14ac:dyDescent="0.2">
      <c r="C37" s="2"/>
    </row>
    <row r="38" spans="1:9" x14ac:dyDescent="0.2">
      <c r="C38" s="2"/>
    </row>
    <row r="39" spans="1:9" ht="22" thickBot="1" x14ac:dyDescent="0.3">
      <c r="A39" s="3"/>
      <c r="C39" s="2"/>
    </row>
    <row r="40" spans="1:9" ht="52" x14ac:dyDescent="0.25">
      <c r="A40" s="11" t="s">
        <v>68</v>
      </c>
      <c r="B40" s="12" t="s">
        <v>71</v>
      </c>
      <c r="C40" s="13" t="s">
        <v>7</v>
      </c>
      <c r="D40" s="12"/>
      <c r="E40" s="12"/>
      <c r="F40" s="12">
        <v>1</v>
      </c>
      <c r="G40" s="14">
        <v>3.28</v>
      </c>
      <c r="H40" s="15">
        <f>F40*G40</f>
        <v>3.28</v>
      </c>
    </row>
    <row r="41" spans="1:9" ht="52" x14ac:dyDescent="0.25">
      <c r="A41" s="16"/>
      <c r="B41" s="17"/>
      <c r="C41" s="18" t="s">
        <v>80</v>
      </c>
      <c r="D41" s="17"/>
      <c r="E41" s="17"/>
      <c r="F41" s="17">
        <v>1</v>
      </c>
      <c r="G41" s="19">
        <v>2.1800000000000002</v>
      </c>
      <c r="H41" s="20">
        <f t="shared" ref="H41:H45" si="3">F41*G41</f>
        <v>2.1800000000000002</v>
      </c>
    </row>
    <row r="42" spans="1:9" ht="30" customHeight="1" x14ac:dyDescent="0.25">
      <c r="A42" s="16" t="s">
        <v>69</v>
      </c>
      <c r="B42" s="17" t="s">
        <v>72</v>
      </c>
      <c r="C42" s="18" t="s">
        <v>74</v>
      </c>
      <c r="D42" s="17"/>
      <c r="E42" s="17"/>
      <c r="F42" s="17">
        <v>1</v>
      </c>
      <c r="G42" s="19">
        <v>1.55</v>
      </c>
      <c r="H42" s="20">
        <f t="shared" si="3"/>
        <v>1.55</v>
      </c>
    </row>
    <row r="43" spans="1:9" ht="52" x14ac:dyDescent="0.25">
      <c r="A43" s="16" t="s">
        <v>70</v>
      </c>
      <c r="B43" s="17" t="s">
        <v>75</v>
      </c>
      <c r="C43" s="18" t="s">
        <v>73</v>
      </c>
      <c r="D43" s="17"/>
      <c r="E43" s="17"/>
      <c r="F43" s="17">
        <v>1</v>
      </c>
      <c r="G43" s="19">
        <v>3.1</v>
      </c>
      <c r="H43" s="20">
        <f t="shared" si="3"/>
        <v>3.1</v>
      </c>
    </row>
    <row r="44" spans="1:9" ht="52" x14ac:dyDescent="0.25">
      <c r="A44" s="16"/>
      <c r="B44" s="17" t="s">
        <v>76</v>
      </c>
      <c r="C44" s="18" t="s">
        <v>77</v>
      </c>
      <c r="D44" s="17"/>
      <c r="E44" s="17"/>
      <c r="F44" s="17">
        <v>1</v>
      </c>
      <c r="G44" s="19">
        <v>2.2999999999999998</v>
      </c>
      <c r="H44" s="20">
        <f t="shared" si="3"/>
        <v>2.2999999999999998</v>
      </c>
    </row>
    <row r="45" spans="1:9" ht="51" x14ac:dyDescent="0.2">
      <c r="A45" s="21"/>
      <c r="B45" s="17" t="s">
        <v>79</v>
      </c>
      <c r="C45" s="18" t="s">
        <v>78</v>
      </c>
      <c r="D45" s="17"/>
      <c r="E45" s="17"/>
      <c r="F45" s="17">
        <v>1</v>
      </c>
      <c r="G45" s="19">
        <v>0.74</v>
      </c>
      <c r="H45" s="20">
        <f t="shared" si="3"/>
        <v>0.74</v>
      </c>
    </row>
    <row r="46" spans="1:9" ht="22" thickBot="1" x14ac:dyDescent="0.3">
      <c r="A46" s="23"/>
      <c r="B46" s="24"/>
      <c r="C46" s="25"/>
      <c r="D46" s="24"/>
      <c r="E46" s="24"/>
      <c r="F46" s="24"/>
      <c r="G46" s="26"/>
      <c r="H46" s="27">
        <f>SUM(H40:H45)</f>
        <v>13.15</v>
      </c>
      <c r="I46">
        <f>H46</f>
        <v>13.15</v>
      </c>
    </row>
    <row r="47" spans="1:9" ht="21" x14ac:dyDescent="0.25">
      <c r="A47" s="3"/>
      <c r="C47" s="2"/>
    </row>
    <row r="51" spans="1:10" ht="22" thickBot="1" x14ac:dyDescent="0.3">
      <c r="A51" s="3" t="s">
        <v>81</v>
      </c>
    </row>
    <row r="52" spans="1:10" ht="51" x14ac:dyDescent="0.2">
      <c r="A52" s="48"/>
      <c r="B52" s="49" t="s">
        <v>49</v>
      </c>
      <c r="C52" s="50" t="s">
        <v>50</v>
      </c>
      <c r="D52" s="49"/>
      <c r="E52" s="49" t="s">
        <v>48</v>
      </c>
      <c r="F52" s="49">
        <v>1</v>
      </c>
      <c r="G52" s="51">
        <v>9.4600000000000009</v>
      </c>
      <c r="H52" s="52">
        <v>9.4600000000000009</v>
      </c>
    </row>
    <row r="53" spans="1:10" x14ac:dyDescent="0.2">
      <c r="A53" s="53"/>
      <c r="B53" s="54"/>
      <c r="C53" s="55"/>
      <c r="D53" s="54"/>
      <c r="E53" s="54"/>
      <c r="F53" s="54"/>
      <c r="G53" s="56"/>
      <c r="H53" s="57">
        <f>SUM(H52)</f>
        <v>9.4600000000000009</v>
      </c>
      <c r="I53">
        <f>H53</f>
        <v>9.4600000000000009</v>
      </c>
    </row>
    <row r="54" spans="1:10" x14ac:dyDescent="0.2">
      <c r="A54" s="5"/>
      <c r="B54" s="6"/>
      <c r="C54" s="10"/>
      <c r="D54" s="6"/>
      <c r="E54" s="6"/>
      <c r="F54" s="6"/>
      <c r="G54" s="8"/>
      <c r="H54" s="9"/>
    </row>
    <row r="55" spans="1:10" ht="69" x14ac:dyDescent="0.25">
      <c r="A55" s="58" t="s">
        <v>91</v>
      </c>
      <c r="B55" s="59" t="s">
        <v>87</v>
      </c>
      <c r="C55" s="90" t="s">
        <v>86</v>
      </c>
      <c r="D55" s="59"/>
      <c r="E55" s="59"/>
      <c r="F55" s="59">
        <v>2</v>
      </c>
      <c r="G55" s="61">
        <v>12.2</v>
      </c>
      <c r="H55" s="62">
        <f t="shared" ref="H55:H56" si="4">F55*G55</f>
        <v>24.4</v>
      </c>
      <c r="J55" s="2"/>
    </row>
    <row r="56" spans="1:10" ht="52" x14ac:dyDescent="0.25">
      <c r="A56" s="58"/>
      <c r="B56" s="59" t="s">
        <v>88</v>
      </c>
      <c r="C56" s="90" t="s">
        <v>85</v>
      </c>
      <c r="D56" s="59"/>
      <c r="E56" s="59"/>
      <c r="F56" s="59">
        <v>1</v>
      </c>
      <c r="G56" s="61">
        <v>3.52</v>
      </c>
      <c r="H56" s="62">
        <f t="shared" si="4"/>
        <v>3.52</v>
      </c>
      <c r="J56" s="2"/>
    </row>
    <row r="57" spans="1:10" ht="34" x14ac:dyDescent="0.2">
      <c r="A57" s="63"/>
      <c r="B57" s="59" t="s">
        <v>12</v>
      </c>
      <c r="C57" s="60" t="s">
        <v>89</v>
      </c>
      <c r="D57" s="59"/>
      <c r="E57" s="59"/>
      <c r="F57" s="59">
        <v>1</v>
      </c>
      <c r="G57" s="61">
        <v>15</v>
      </c>
      <c r="H57" s="62">
        <f>F57*G57</f>
        <v>15</v>
      </c>
    </row>
    <row r="58" spans="1:10" x14ac:dyDescent="0.2">
      <c r="A58" s="63"/>
      <c r="B58" s="59"/>
      <c r="C58" s="60"/>
      <c r="D58" s="59"/>
      <c r="E58" s="59"/>
      <c r="F58" s="59"/>
      <c r="G58" s="61"/>
      <c r="H58" s="57">
        <f>SUM(H55:H57)</f>
        <v>42.92</v>
      </c>
      <c r="I58">
        <f>H58</f>
        <v>42.92</v>
      </c>
    </row>
    <row r="59" spans="1:10" x14ac:dyDescent="0.2">
      <c r="A59" s="5"/>
      <c r="B59" s="6"/>
      <c r="C59" s="10"/>
      <c r="D59" s="6"/>
      <c r="E59" s="6"/>
      <c r="F59" s="6"/>
      <c r="G59" s="8"/>
      <c r="H59" s="9"/>
    </row>
    <row r="60" spans="1:10" ht="68" x14ac:dyDescent="0.2">
      <c r="A60" s="64" t="s">
        <v>82</v>
      </c>
      <c r="B60" s="45" t="s">
        <v>83</v>
      </c>
      <c r="C60" s="46" t="s">
        <v>84</v>
      </c>
      <c r="D60" s="45"/>
      <c r="E60" s="45"/>
      <c r="F60" s="45">
        <v>1</v>
      </c>
      <c r="G60" s="47">
        <v>20</v>
      </c>
      <c r="H60" s="65">
        <f>F60*G60</f>
        <v>20</v>
      </c>
      <c r="I60" s="39"/>
    </row>
    <row r="61" spans="1:10" ht="51" x14ac:dyDescent="0.2">
      <c r="A61" s="64"/>
      <c r="B61" s="45" t="s">
        <v>51</v>
      </c>
      <c r="C61" s="46" t="s">
        <v>52</v>
      </c>
      <c r="D61" s="45" t="s">
        <v>54</v>
      </c>
      <c r="E61" s="45" t="s">
        <v>53</v>
      </c>
      <c r="F61" s="45">
        <v>1</v>
      </c>
      <c r="G61" s="47">
        <v>2.2999999999999998</v>
      </c>
      <c r="H61" s="65">
        <f t="shared" ref="H61:H65" si="5">F61*G61</f>
        <v>2.2999999999999998</v>
      </c>
      <c r="I61" s="39"/>
    </row>
    <row r="62" spans="1:10" x14ac:dyDescent="0.2">
      <c r="A62" s="64"/>
      <c r="B62" s="45"/>
      <c r="C62" s="46"/>
      <c r="D62" s="45"/>
      <c r="E62" s="45"/>
      <c r="F62" s="45"/>
      <c r="G62" s="47"/>
      <c r="H62" s="57">
        <f>SUM(H60:H61)</f>
        <v>22.3</v>
      </c>
      <c r="I62">
        <f>H62</f>
        <v>22.3</v>
      </c>
    </row>
    <row r="63" spans="1:10" s="39" customFormat="1" x14ac:dyDescent="0.2">
      <c r="A63" s="66"/>
      <c r="B63" s="29"/>
      <c r="C63" s="37"/>
      <c r="D63" s="29"/>
      <c r="E63" s="29"/>
      <c r="F63" s="29"/>
      <c r="G63" s="38"/>
      <c r="H63" s="40"/>
      <c r="J63" s="91"/>
    </row>
    <row r="64" spans="1:10" ht="69" x14ac:dyDescent="0.25">
      <c r="A64" s="67" t="s">
        <v>92</v>
      </c>
      <c r="B64" s="68" t="s">
        <v>87</v>
      </c>
      <c r="C64" s="88" t="s">
        <v>86</v>
      </c>
      <c r="D64" s="68"/>
      <c r="E64" s="68"/>
      <c r="F64" s="68">
        <v>2</v>
      </c>
      <c r="G64" s="70">
        <v>12.2</v>
      </c>
      <c r="H64" s="71">
        <f t="shared" si="5"/>
        <v>24.4</v>
      </c>
    </row>
    <row r="65" spans="1:9" ht="52" x14ac:dyDescent="0.25">
      <c r="A65" s="67"/>
      <c r="B65" s="68" t="s">
        <v>88</v>
      </c>
      <c r="C65" s="88" t="s">
        <v>85</v>
      </c>
      <c r="D65" s="68"/>
      <c r="E65" s="68"/>
      <c r="F65" s="68">
        <v>1</v>
      </c>
      <c r="G65" s="70">
        <v>3.52</v>
      </c>
      <c r="H65" s="71">
        <f t="shared" si="5"/>
        <v>3.52</v>
      </c>
    </row>
    <row r="66" spans="1:9" ht="34" x14ac:dyDescent="0.2">
      <c r="A66" s="72"/>
      <c r="B66" s="68" t="s">
        <v>12</v>
      </c>
      <c r="C66" s="69" t="s">
        <v>89</v>
      </c>
      <c r="D66" s="68"/>
      <c r="E66" s="68"/>
      <c r="F66" s="68">
        <v>1</v>
      </c>
      <c r="G66" s="70">
        <v>15</v>
      </c>
      <c r="H66" s="71">
        <f>F66*G66</f>
        <v>15</v>
      </c>
    </row>
    <row r="67" spans="1:9" x14ac:dyDescent="0.2">
      <c r="A67" s="72"/>
      <c r="B67" s="68"/>
      <c r="C67" s="69"/>
      <c r="D67" s="68"/>
      <c r="E67" s="68"/>
      <c r="F67" s="68"/>
      <c r="G67" s="70"/>
      <c r="H67" s="57">
        <f>SUM(H64:H66)</f>
        <v>42.92</v>
      </c>
      <c r="I67">
        <f>H67</f>
        <v>42.92</v>
      </c>
    </row>
    <row r="68" spans="1:9" x14ac:dyDescent="0.2">
      <c r="A68" s="5"/>
      <c r="B68" s="6"/>
      <c r="C68" s="10"/>
      <c r="D68" s="6"/>
      <c r="E68" s="6"/>
      <c r="F68" s="6"/>
      <c r="G68" s="8"/>
      <c r="H68" s="9"/>
    </row>
    <row r="69" spans="1:9" x14ac:dyDescent="0.2">
      <c r="A69" s="5"/>
      <c r="B69" s="6"/>
      <c r="C69" s="10"/>
      <c r="D69" s="6"/>
      <c r="E69" s="6"/>
      <c r="F69" s="6"/>
      <c r="G69" s="8"/>
      <c r="H69" s="9"/>
    </row>
    <row r="70" spans="1:9" ht="28" customHeight="1" x14ac:dyDescent="0.25">
      <c r="A70" s="73" t="s">
        <v>90</v>
      </c>
      <c r="B70" s="74" t="s">
        <v>88</v>
      </c>
      <c r="C70" s="89" t="s">
        <v>85</v>
      </c>
      <c r="D70" s="74"/>
      <c r="E70" s="74"/>
      <c r="F70" s="74">
        <v>1</v>
      </c>
      <c r="G70" s="75">
        <v>3.52</v>
      </c>
      <c r="H70" s="57">
        <f t="shared" ref="H70" si="6">F70*G70</f>
        <v>3.52</v>
      </c>
      <c r="I70">
        <f>H70</f>
        <v>3.52</v>
      </c>
    </row>
    <row r="71" spans="1:9" x14ac:dyDescent="0.2">
      <c r="A71" s="5"/>
      <c r="B71" s="6"/>
      <c r="C71" s="10"/>
      <c r="D71" s="6"/>
      <c r="E71" s="6"/>
      <c r="F71" s="6"/>
      <c r="G71" s="8"/>
      <c r="H71" s="9"/>
    </row>
    <row r="72" spans="1:9" x14ac:dyDescent="0.2">
      <c r="A72" s="5"/>
      <c r="B72" s="6"/>
      <c r="C72" s="10"/>
      <c r="D72" s="6"/>
      <c r="E72" s="6"/>
      <c r="F72" s="6"/>
      <c r="G72" s="8"/>
      <c r="H72" s="9"/>
    </row>
    <row r="73" spans="1:9" ht="69" x14ac:dyDescent="0.25">
      <c r="A73" s="67" t="s">
        <v>93</v>
      </c>
      <c r="B73" s="68" t="s">
        <v>87</v>
      </c>
      <c r="C73" s="88" t="s">
        <v>86</v>
      </c>
      <c r="D73" s="68"/>
      <c r="E73" s="68"/>
      <c r="F73" s="68">
        <v>2</v>
      </c>
      <c r="G73" s="70">
        <v>12.2</v>
      </c>
      <c r="H73" s="71">
        <f t="shared" ref="H73:H74" si="7">F73*G73</f>
        <v>24.4</v>
      </c>
    </row>
    <row r="74" spans="1:9" ht="52" x14ac:dyDescent="0.25">
      <c r="A74" s="67"/>
      <c r="B74" s="68" t="s">
        <v>88</v>
      </c>
      <c r="C74" s="88" t="s">
        <v>85</v>
      </c>
      <c r="D74" s="68"/>
      <c r="E74" s="68"/>
      <c r="F74" s="68">
        <v>1</v>
      </c>
      <c r="G74" s="70">
        <v>3.52</v>
      </c>
      <c r="H74" s="71">
        <f t="shared" si="7"/>
        <v>3.52</v>
      </c>
    </row>
    <row r="75" spans="1:9" ht="34" x14ac:dyDescent="0.2">
      <c r="A75" s="72"/>
      <c r="B75" s="68" t="s">
        <v>12</v>
      </c>
      <c r="C75" s="69" t="s">
        <v>89</v>
      </c>
      <c r="D75" s="68"/>
      <c r="E75" s="68"/>
      <c r="F75" s="68">
        <v>1</v>
      </c>
      <c r="G75" s="70">
        <v>15</v>
      </c>
      <c r="H75" s="71">
        <f>F75*G75</f>
        <v>15</v>
      </c>
    </row>
    <row r="76" spans="1:9" x14ac:dyDescent="0.2">
      <c r="A76" s="72"/>
      <c r="B76" s="68"/>
      <c r="C76" s="69"/>
      <c r="D76" s="68"/>
      <c r="E76" s="68"/>
      <c r="F76" s="68"/>
      <c r="G76" s="70"/>
      <c r="H76" s="57">
        <f>SUM(H73:H75)</f>
        <v>42.92</v>
      </c>
      <c r="I76">
        <f>H76</f>
        <v>42.92</v>
      </c>
    </row>
    <row r="77" spans="1:9" x14ac:dyDescent="0.2">
      <c r="A77" s="5"/>
      <c r="B77" s="6"/>
      <c r="C77" s="10"/>
      <c r="D77" s="6"/>
      <c r="E77" s="6"/>
      <c r="F77" s="6"/>
      <c r="G77" s="8"/>
      <c r="H77" s="9"/>
    </row>
    <row r="78" spans="1:9" x14ac:dyDescent="0.2">
      <c r="A78" s="76" t="s">
        <v>101</v>
      </c>
      <c r="B78" s="77"/>
      <c r="C78" s="78"/>
      <c r="D78" s="77"/>
      <c r="E78" s="77"/>
      <c r="F78" s="77"/>
      <c r="G78" s="79"/>
      <c r="H78" s="80"/>
    </row>
    <row r="79" spans="1:9" ht="68" x14ac:dyDescent="0.2">
      <c r="A79" s="76" t="s">
        <v>94</v>
      </c>
      <c r="B79" s="77"/>
      <c r="C79" s="81" t="s">
        <v>97</v>
      </c>
      <c r="D79" s="77"/>
      <c r="E79" s="77"/>
      <c r="F79" s="77">
        <v>1</v>
      </c>
      <c r="G79" s="79">
        <v>20.75</v>
      </c>
      <c r="H79" s="80">
        <f>F79*G79</f>
        <v>20.75</v>
      </c>
    </row>
    <row r="80" spans="1:9" ht="68" x14ac:dyDescent="0.2">
      <c r="A80" s="76" t="s">
        <v>95</v>
      </c>
      <c r="B80" s="77"/>
      <c r="C80" s="81" t="s">
        <v>96</v>
      </c>
      <c r="D80" s="77"/>
      <c r="E80" s="77"/>
      <c r="F80" s="77">
        <v>1</v>
      </c>
      <c r="G80" s="79">
        <v>8.49</v>
      </c>
      <c r="H80" s="80">
        <f>F80*G80</f>
        <v>8.49</v>
      </c>
    </row>
    <row r="81" spans="1:9" ht="51" x14ac:dyDescent="0.2">
      <c r="A81" s="76" t="s">
        <v>98</v>
      </c>
      <c r="B81" s="77"/>
      <c r="C81" s="81" t="s">
        <v>99</v>
      </c>
      <c r="D81" s="77"/>
      <c r="E81" s="77"/>
      <c r="F81" s="77">
        <v>1</v>
      </c>
      <c r="G81" s="79">
        <v>4.0999999999999996</v>
      </c>
      <c r="H81" s="80">
        <f>F81*G81</f>
        <v>4.0999999999999996</v>
      </c>
    </row>
    <row r="82" spans="1:9" x14ac:dyDescent="0.2">
      <c r="A82" s="76" t="s">
        <v>100</v>
      </c>
      <c r="B82" s="77"/>
      <c r="C82" s="78"/>
      <c r="D82" s="77"/>
      <c r="E82" s="77"/>
      <c r="F82" s="77"/>
      <c r="G82" s="79"/>
      <c r="H82" s="80">
        <v>5</v>
      </c>
    </row>
    <row r="83" spans="1:9" ht="17" thickBot="1" x14ac:dyDescent="0.25">
      <c r="A83" s="82"/>
      <c r="B83" s="83"/>
      <c r="C83" s="84"/>
      <c r="D83" s="83"/>
      <c r="E83" s="83"/>
      <c r="F83" s="83"/>
      <c r="G83" s="85"/>
      <c r="H83" s="27">
        <f>SUM(H79:H82)</f>
        <v>38.340000000000003</v>
      </c>
      <c r="I83">
        <f>H83</f>
        <v>38.340000000000003</v>
      </c>
    </row>
    <row r="84" spans="1:9" ht="22" thickBot="1" x14ac:dyDescent="0.3">
      <c r="G84" s="86" t="s">
        <v>81</v>
      </c>
      <c r="H84" s="87">
        <f>H53+H58+H62+H67+H70+H76+H83</f>
        <v>202.38000000000002</v>
      </c>
    </row>
    <row r="85" spans="1:9" x14ac:dyDescent="0.2">
      <c r="C85" s="2"/>
    </row>
  </sheetData>
  <hyperlinks>
    <hyperlink ref="C4" r:id="rId1" xr:uid="{13BE01CC-9CC6-8F41-AD25-6DE8CE3BDEC4}"/>
    <hyperlink ref="C6" r:id="rId2" xr:uid="{101C097D-113C-004D-B4A7-8D95C789009E}"/>
    <hyperlink ref="C23" r:id="rId3" xr:uid="{1A73F06A-E71A-0940-9F3F-7FC1FBB0FF5D}"/>
    <hyperlink ref="C30" r:id="rId4" xr:uid="{EF96AA2E-02B8-224B-A07B-D37759BACFEC}"/>
    <hyperlink ref="C42" r:id="rId5" xr:uid="{8BBD39B4-0AE2-AC46-9011-4D31A2750E9D}"/>
    <hyperlink ref="C45" r:id="rId6" xr:uid="{38B74609-3A49-B04A-AA52-4D508765466B}"/>
    <hyperlink ref="C60" r:id="rId7" xr:uid="{26ACCE49-75E6-4946-83F5-29C496DC9C12}"/>
    <hyperlink ref="C61" r:id="rId8" xr:uid="{D048B55B-68FC-6947-A939-D40FA3E6D1B0}"/>
    <hyperlink ref="C52" r:id="rId9" xr:uid="{F64A3821-D6E2-364B-8E82-460A520A539F}"/>
    <hyperlink ref="C80" r:id="rId10" xr:uid="{D6ABDD92-28EA-BB48-96FE-31C006E8A1BF}"/>
    <hyperlink ref="C81" r:id="rId11" xr:uid="{BF2FFEC8-EA47-B340-8EA0-8DB8B7BE7FC8}"/>
    <hyperlink ref="C79" r:id="rId12" xr:uid="{5BDFBDD4-5FDE-2245-A6F2-8C883CCE7F6E}"/>
    <hyperlink ref="C74" r:id="rId13" xr:uid="{95E88EB3-CF07-8844-8124-B55000A68195}"/>
    <hyperlink ref="C73" r:id="rId14" xr:uid="{A2E95821-41A9-1F43-BB22-888A1577337D}"/>
    <hyperlink ref="C70" r:id="rId15" xr:uid="{8DCC674F-BA64-1F4A-9F3A-337382328C1B}"/>
    <hyperlink ref="C64" r:id="rId16" xr:uid="{33F06A57-9AA5-544B-A71F-AD364E33527D}"/>
    <hyperlink ref="C65" r:id="rId17" xr:uid="{A1DEE4B9-4987-474C-927A-1DF03B7B8360}"/>
    <hyperlink ref="C56" r:id="rId18" xr:uid="{0D2FA8D3-EEEA-4D40-A317-4D3926639674}"/>
    <hyperlink ref="C55" r:id="rId19" xr:uid="{2DBD22E4-EF66-5947-BFAF-B0D62C2231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2020-04-02T20:50:31Z</dcterms:created>
  <dcterms:modified xsi:type="dcterms:W3CDTF">2020-04-03T19:50:16Z</dcterms:modified>
</cp:coreProperties>
</file>