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ata Science\"/>
    </mc:Choice>
  </mc:AlternateContent>
  <xr:revisionPtr revIDLastSave="0" documentId="13_ncr:1_{85A74BF4-0AD8-4126-98C4-4BBBE831144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9"/>
  <pivotCaches>
    <pivotCache cacheId="3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 s="1"/>
  <c r="G4" i="1"/>
  <c r="H4" i="1" s="1"/>
  <c r="G5" i="1"/>
  <c r="H5" i="1" s="1"/>
  <c r="G6" i="1"/>
  <c r="H6" i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2" i="1"/>
  <c r="H2" i="1" s="1"/>
</calcChain>
</file>

<file path=xl/sharedStrings.xml><?xml version="1.0" encoding="utf-8"?>
<sst xmlns="http://schemas.openxmlformats.org/spreadsheetml/2006/main" count="876" uniqueCount="53">
  <si>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</si>
  <si>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</si>
  <si>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</si>
  <si>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</si>
  <si>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</si>
  <si>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</si>
  <si>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</si>
  <si>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</si>
  <si>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</si>
  <si>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</si>
  <si>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</si>
  <si>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</si>
  <si>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</si>
  <si>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</si>
  <si>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</si>
  <si>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</si>
  <si>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</si>
  <si>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</si>
  <si>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</si>
  <si>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</si>
  <si>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</si>
  <si>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</si>
  <si>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</si>
  <si>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</si>
  <si>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</si>
  <si>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</si>
  <si>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</si>
  <si>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</si>
  <si>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</si>
  <si>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</si>
  <si>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</si>
  <si>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</si>
  <si>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</si>
  <si>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</si>
  <si>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</si>
  <si>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</si>
  <si>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</si>
  <si>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</si>
  <si>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</si>
  <si>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</si>
  <si>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</si>
  <si>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</si>
  <si>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</si>
  <si>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</si>
  <si>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</si>
  <si>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</si>
  <si>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Commision 10% for items less than $50. 20% f0r items more than $50</t>
  </si>
  <si>
    <t>Sum of All Items</t>
  </si>
  <si>
    <t>Sum of All Items Valued More than $50</t>
  </si>
  <si>
    <t>Sum of All Items Valued Less than $50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</si>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</sst>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8" formatCode="_-[$$-409]* #,##0.00_ ;_-[$$-409]* \-#,##0.00\ ;_-[$$-409]* &quot;-&quot;??_ ;_-@_ 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0" fontId="4" fillId="0" borderId="0" xfId="0" applyFont="1" applyAlignment="1">
      <alignment wrapText="1"/>
    </xf>
    <xf numFmtId="168" fontId="0" fillId="0" borderId="0" xfId="0" applyNumberFormat="1"/>
    <xf numFmtId="168" fontId="4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 Sales Report.xlsx]Sheet2!PivotTable1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4-4961-A730-E62190ED6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0</xdr:row>
      <xdr:rowOff>136525</xdr:rowOff>
    </xdr:from>
    <xdr:to>
      <xdr:col>11</xdr:col>
      <xdr:colOff>9525</xdr:colOff>
      <xdr:row>14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FA6E2-68DA-709E-0D01-97BDD16E3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43.26593159722" createdVersion="8" refreshedVersion="8" minRefreshableVersion="3" recordCount="171" xr:uid="{01A22A71-3D52-40FC-BD95-10CA1FA54453}">
  <cacheSource type="worksheet">
    <worksheetSource ref="A1:K172" sheet="Sheet1"/>
  </cacheSource>
  <cacheFields count="11">
    <cacheField name="Month" numFmtId="14">
      <sharedItems/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8">
      <sharedItems containsSemiMixedTypes="0" containsString="0" containsNumber="1" minValue="3" maxValue="344"/>
    </cacheField>
    <cacheField name="Sale Price" numFmtId="168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168">
      <sharedItems containsSemiMixedTypes="0" containsString="0" containsNumber="1" minValue="2.9999999999999991" maxValue="158"/>
    </cacheField>
    <cacheField name="Commision 10% for items less than $50. 20% f0r items more than $50" numFmtId="168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x v="0"/>
    <n v="40.100000000000009"/>
    <n v="8.0200000000000014"/>
    <s v="Chalie"/>
    <x v="0"/>
    <s v="NM"/>
  </r>
  <r>
    <s v="Jan"/>
    <n v="1002"/>
    <n v="2877"/>
    <s v="Net"/>
    <n v="11.4"/>
    <x v="1"/>
    <n v="4.9000000000000004"/>
    <n v="0.49000000000000005"/>
    <s v="Juan"/>
    <x v="1"/>
    <s v="CA"/>
  </r>
  <r>
    <s v="Jan"/>
    <n v="1003"/>
    <n v="2499"/>
    <s v="8 ft Hose"/>
    <n v="6.2"/>
    <x v="2"/>
    <n v="2.9999999999999991"/>
    <n v="0.29999999999999993"/>
    <s v="Doug"/>
    <x v="2"/>
    <s v="AZ"/>
  </r>
  <r>
    <s v="Jan"/>
    <n v="1004"/>
    <n v="8722"/>
    <s v="Water Pump"/>
    <n v="344"/>
    <x v="3"/>
    <n v="158"/>
    <n v="31.6"/>
    <s v="Chalie"/>
    <x v="0"/>
    <s v="AZ"/>
  </r>
  <r>
    <s v="Jan"/>
    <n v="1005"/>
    <n v="1109"/>
    <s v="Chlorine Test Kit"/>
    <n v="3"/>
    <x v="4"/>
    <n v="5"/>
    <n v="0.5"/>
    <s v="Doug"/>
    <x v="2"/>
    <s v="AZ"/>
  </r>
  <r>
    <s v="Jan"/>
    <n v="1006"/>
    <n v="9822"/>
    <s v="Pool Cover"/>
    <n v="58.3"/>
    <x v="0"/>
    <n v="40.100000000000009"/>
    <n v="8.0200000000000014"/>
    <s v="Doug"/>
    <x v="2"/>
    <s v="AZ"/>
  </r>
  <r>
    <s v="Jan"/>
    <n v="1007"/>
    <n v="1109"/>
    <s v="Chlorine Test Kit"/>
    <n v="3"/>
    <x v="4"/>
    <n v="5"/>
    <n v="0.5"/>
    <s v="Hellen"/>
    <x v="3"/>
    <s v="NM"/>
  </r>
  <r>
    <s v="Jan"/>
    <n v="1008"/>
    <n v="2877"/>
    <s v="Net"/>
    <n v="11.4"/>
    <x v="1"/>
    <n v="4.9000000000000004"/>
    <n v="0.49000000000000005"/>
    <s v="Doug"/>
    <x v="2"/>
    <s v="NM"/>
  </r>
  <r>
    <s v="Jan"/>
    <n v="1009"/>
    <n v="1109"/>
    <s v="Chlorine Test Kit"/>
    <n v="3"/>
    <x v="4"/>
    <n v="5"/>
    <n v="0.5"/>
    <s v="Doug"/>
    <x v="2"/>
    <s v="AZ"/>
  </r>
  <r>
    <s v="Jan"/>
    <n v="1010"/>
    <n v="2877"/>
    <s v="Net"/>
    <n v="11.4"/>
    <x v="1"/>
    <n v="4.9000000000000004"/>
    <n v="0.49000000000000005"/>
    <s v="Juan"/>
    <x v="1"/>
    <s v="CO"/>
  </r>
  <r>
    <s v="Jan"/>
    <n v="1011"/>
    <n v="2877"/>
    <s v="Net"/>
    <n v="11.4"/>
    <x v="1"/>
    <n v="4.9000000000000004"/>
    <n v="0.49000000000000005"/>
    <s v="Juan"/>
    <x v="1"/>
    <s v="AZ"/>
  </r>
  <r>
    <s v="Jan"/>
    <n v="1012"/>
    <n v="4421"/>
    <s v="Skimmer"/>
    <n v="45"/>
    <x v="5"/>
    <n v="42"/>
    <n v="8.4"/>
    <s v="Doug"/>
    <x v="2"/>
    <s v="NM"/>
  </r>
  <r>
    <s v="Jan"/>
    <n v="1013"/>
    <n v="9212"/>
    <s v="1 Gal Muratic Acid"/>
    <n v="4"/>
    <x v="6"/>
    <n v="3"/>
    <n v="0.30000000000000004"/>
    <s v="Hellen"/>
    <x v="3"/>
    <s v="CO"/>
  </r>
  <r>
    <s v="Jan"/>
    <n v="1014"/>
    <n v="8722"/>
    <s v="Water Pump"/>
    <n v="344"/>
    <x v="3"/>
    <n v="158"/>
    <n v="31.6"/>
    <s v="Chalie"/>
    <x v="0"/>
    <s v="CA"/>
  </r>
  <r>
    <s v="Jan"/>
    <n v="1015"/>
    <n v="2877"/>
    <s v="Net"/>
    <n v="11.4"/>
    <x v="1"/>
    <n v="4.9000000000000004"/>
    <n v="0.49000000000000005"/>
    <s v="Hellen"/>
    <x v="3"/>
    <s v="AZ"/>
  </r>
  <r>
    <s v="Jan"/>
    <n v="1016"/>
    <n v="2499"/>
    <s v="8 ft Hose"/>
    <n v="6.2"/>
    <x v="2"/>
    <n v="2.9999999999999991"/>
    <n v="0.29999999999999993"/>
    <s v="Doug"/>
    <x v="2"/>
    <s v="CA"/>
  </r>
  <r>
    <s v="Feb"/>
    <n v="1017"/>
    <n v="2242"/>
    <s v="AutoVac"/>
    <n v="60"/>
    <x v="7"/>
    <n v="64"/>
    <n v="12.8"/>
    <s v="Juan"/>
    <x v="1"/>
    <s v="NM"/>
  </r>
  <r>
    <s v="Feb"/>
    <n v="1018"/>
    <n v="1109"/>
    <s v="Chlorine Test Kit"/>
    <n v="3"/>
    <x v="4"/>
    <n v="5"/>
    <n v="0.5"/>
    <s v="Doug"/>
    <x v="2"/>
    <s v="CA"/>
  </r>
  <r>
    <s v="Feb"/>
    <n v="1019"/>
    <n v="2499"/>
    <s v="8 ft Hose"/>
    <n v="6.2"/>
    <x v="2"/>
    <n v="2.9999999999999991"/>
    <n v="0.29999999999999993"/>
    <s v="Doug"/>
    <x v="2"/>
    <s v="CO"/>
  </r>
  <r>
    <s v="Feb"/>
    <n v="1020"/>
    <n v="2499"/>
    <s v="8 ft Hose"/>
    <n v="6.2"/>
    <x v="2"/>
    <n v="2.9999999999999991"/>
    <n v="0.29999999999999993"/>
    <s v="Doug"/>
    <x v="2"/>
    <s v="NV"/>
  </r>
  <r>
    <s v="Feb"/>
    <n v="1021"/>
    <n v="1109"/>
    <s v="Chlorine Test Kit"/>
    <n v="3"/>
    <x v="4"/>
    <n v="5"/>
    <n v="0.5"/>
    <s v="Juan"/>
    <x v="1"/>
    <s v="CO"/>
  </r>
  <r>
    <s v="Feb"/>
    <n v="1022"/>
    <n v="2877"/>
    <s v="Net"/>
    <n v="11.4"/>
    <x v="1"/>
    <n v="4.9000000000000004"/>
    <n v="0.49000000000000005"/>
    <s v="Doug"/>
    <x v="2"/>
    <s v="UT"/>
  </r>
  <r>
    <s v="Feb"/>
    <n v="1023"/>
    <n v="1109"/>
    <s v="Chlorine Test Kit"/>
    <n v="3"/>
    <x v="4"/>
    <n v="5"/>
    <n v="0.5"/>
    <s v="Hellen"/>
    <x v="3"/>
    <s v="NM"/>
  </r>
  <r>
    <s v="Feb"/>
    <n v="1024"/>
    <n v="9212"/>
    <s v="1 Gal Muratic Acid"/>
    <n v="4"/>
    <x v="6"/>
    <n v="3"/>
    <n v="0.30000000000000004"/>
    <s v="Juan"/>
    <x v="1"/>
    <s v="UT"/>
  </r>
  <r>
    <s v="Feb"/>
    <n v="1025"/>
    <n v="2877"/>
    <s v="Net"/>
    <n v="11.4"/>
    <x v="1"/>
    <n v="4.9000000000000004"/>
    <n v="0.49000000000000005"/>
    <s v="Hellen"/>
    <x v="3"/>
    <s v="NV"/>
  </r>
  <r>
    <s v="Feb"/>
    <n v="1026"/>
    <n v="6119"/>
    <s v="Algea Killer 8 oz"/>
    <n v="9"/>
    <x v="8"/>
    <n v="5"/>
    <n v="0.5"/>
    <s v="Hellen"/>
    <x v="3"/>
    <s v="NM"/>
  </r>
  <r>
    <s v="Feb"/>
    <n v="1027"/>
    <n v="6119"/>
    <s v="Algea Killer 8 oz"/>
    <n v="9"/>
    <x v="8"/>
    <n v="5"/>
    <n v="0.5"/>
    <s v="Chalie"/>
    <x v="0"/>
    <s v="NV"/>
  </r>
  <r>
    <s v="Feb"/>
    <n v="1028"/>
    <n v="8722"/>
    <s v="Water Pump"/>
    <n v="344"/>
    <x v="3"/>
    <n v="158"/>
    <n v="31.6"/>
    <s v="Chalie"/>
    <x v="0"/>
    <s v="AZ"/>
  </r>
  <r>
    <s v="Feb"/>
    <n v="1029"/>
    <n v="2499"/>
    <s v="8 ft Hose"/>
    <n v="6.2"/>
    <x v="2"/>
    <n v="2.9999999999999991"/>
    <n v="0.29999999999999993"/>
    <s v="Juan"/>
    <x v="1"/>
    <s v="AZ"/>
  </r>
  <r>
    <s v="Feb"/>
    <n v="1030"/>
    <n v="4421"/>
    <s v="Skimmer"/>
    <n v="45"/>
    <x v="5"/>
    <n v="42"/>
    <n v="8.4"/>
    <s v="Juan"/>
    <x v="1"/>
    <s v="NV"/>
  </r>
  <r>
    <s v="Feb"/>
    <n v="1031"/>
    <n v="1109"/>
    <s v="Chlorine Test Kit"/>
    <n v="3"/>
    <x v="4"/>
    <n v="5"/>
    <n v="0.5"/>
    <s v="Juan"/>
    <x v="1"/>
    <s v="CA"/>
  </r>
  <r>
    <s v="Feb"/>
    <n v="1032"/>
    <n v="2877"/>
    <s v="Net"/>
    <n v="11.4"/>
    <x v="1"/>
    <n v="4.9000000000000004"/>
    <n v="0.49000000000000005"/>
    <s v="Chalie"/>
    <x v="0"/>
    <s v="AZ"/>
  </r>
  <r>
    <s v="Feb"/>
    <n v="1033"/>
    <n v="9822"/>
    <s v="Pool Cover"/>
    <n v="58.3"/>
    <x v="0"/>
    <n v="40.100000000000009"/>
    <n v="8.0200000000000014"/>
    <s v="Juan"/>
    <x v="1"/>
    <s v="CA"/>
  </r>
  <r>
    <s v="Feb"/>
    <n v="1034"/>
    <n v="2877"/>
    <s v="Net"/>
    <n v="11.4"/>
    <x v="1"/>
    <n v="4.9000000000000004"/>
    <n v="0.49000000000000005"/>
    <s v="Juan"/>
    <x v="1"/>
    <s v="CO"/>
  </r>
  <r>
    <s v="Mar"/>
    <n v="1035"/>
    <n v="2499"/>
    <s v="8 ft Hose"/>
    <n v="6.2"/>
    <x v="2"/>
    <n v="2.9999999999999991"/>
    <n v="0.29999999999999993"/>
    <s v="Hellen"/>
    <x v="3"/>
    <s v="CA"/>
  </r>
  <r>
    <s v="Mar"/>
    <n v="1036"/>
    <n v="2499"/>
    <s v="8 ft Hose"/>
    <n v="6.2"/>
    <x v="2"/>
    <n v="2.9999999999999991"/>
    <n v="0.29999999999999993"/>
    <s v="Juan"/>
    <x v="1"/>
    <s v="NV"/>
  </r>
  <r>
    <s v="Mar"/>
    <n v="1037"/>
    <n v="6622"/>
    <s v="5 Gal Chlorine"/>
    <n v="42"/>
    <x v="9"/>
    <n v="35"/>
    <n v="7"/>
    <s v="Juan"/>
    <x v="1"/>
    <s v="NV"/>
  </r>
  <r>
    <s v="Mar"/>
    <n v="1038"/>
    <n v="2499"/>
    <s v="8 ft Hose"/>
    <n v="6.2"/>
    <x v="2"/>
    <n v="2.9999999999999991"/>
    <n v="0.29999999999999993"/>
    <s v="Juan"/>
    <x v="1"/>
    <s v="NV"/>
  </r>
  <r>
    <s v="Mar"/>
    <n v="1039"/>
    <n v="2877"/>
    <s v="Net"/>
    <n v="11.4"/>
    <x v="1"/>
    <n v="4.9000000000000004"/>
    <n v="0.49000000000000005"/>
    <s v="Juan"/>
    <x v="1"/>
    <s v="CA"/>
  </r>
  <r>
    <s v="Mar"/>
    <n v="1040"/>
    <n v="1109"/>
    <s v="Chlorine Test Kit"/>
    <n v="3"/>
    <x v="4"/>
    <n v="5"/>
    <n v="0.5"/>
    <s v="Juan"/>
    <x v="1"/>
    <s v="AZ"/>
  </r>
  <r>
    <s v="Mar"/>
    <n v="1041"/>
    <n v="2499"/>
    <s v="8 ft Hose"/>
    <n v="6.2"/>
    <x v="2"/>
    <n v="2.9999999999999991"/>
    <n v="0.29999999999999993"/>
    <s v="Chalie"/>
    <x v="0"/>
    <s v="NM"/>
  </r>
  <r>
    <s v="Mar"/>
    <n v="1042"/>
    <n v="8722"/>
    <s v="Water Pump"/>
    <n v="344"/>
    <x v="3"/>
    <n v="158"/>
    <n v="31.6"/>
    <s v="Doug"/>
    <x v="2"/>
    <s v="NM"/>
  </r>
  <r>
    <s v="Mar"/>
    <n v="1043"/>
    <n v="2242"/>
    <s v="AutoVac"/>
    <n v="60"/>
    <x v="7"/>
    <n v="64"/>
    <n v="12.8"/>
    <s v="Doug"/>
    <x v="2"/>
    <s v="CA"/>
  </r>
  <r>
    <s v="Mar"/>
    <n v="1044"/>
    <n v="2877"/>
    <s v="Net"/>
    <n v="11.4"/>
    <x v="1"/>
    <n v="4.9000000000000004"/>
    <n v="0.49000000000000005"/>
    <s v="Doug"/>
    <x v="2"/>
    <s v="CA"/>
  </r>
  <r>
    <s v="Mar"/>
    <n v="1045"/>
    <n v="8722"/>
    <s v="Water Pump"/>
    <n v="344"/>
    <x v="3"/>
    <n v="158"/>
    <n v="31.6"/>
    <s v="Hellen"/>
    <x v="3"/>
    <s v="AZ"/>
  </r>
  <r>
    <s v="Mar"/>
    <n v="1046"/>
    <n v="6119"/>
    <s v="Algea Killer 8 oz"/>
    <n v="9"/>
    <x v="8"/>
    <n v="5"/>
    <n v="0.5"/>
    <s v="Juan"/>
    <x v="1"/>
    <s v="UT"/>
  </r>
  <r>
    <s v="Mar"/>
    <n v="1047"/>
    <n v="6622"/>
    <s v="5 Gal Chlorine"/>
    <n v="42"/>
    <x v="9"/>
    <n v="35"/>
    <n v="7"/>
    <s v="Hellen"/>
    <x v="3"/>
    <s v="AZ"/>
  </r>
  <r>
    <s v="Mar"/>
    <n v="1048"/>
    <n v="8722"/>
    <s v="Water Pump"/>
    <n v="344"/>
    <x v="3"/>
    <n v="158"/>
    <n v="31.6"/>
    <s v="Chalie"/>
    <x v="0"/>
    <s v="AZ"/>
  </r>
  <r>
    <s v="April"/>
    <n v="1049"/>
    <n v="2499"/>
    <s v="8 ft Hose"/>
    <n v="6.2"/>
    <x v="2"/>
    <n v="2.9999999999999991"/>
    <n v="0.29999999999999993"/>
    <s v="Chalie"/>
    <x v="0"/>
    <s v="CO"/>
  </r>
  <r>
    <s v="April"/>
    <n v="1050"/>
    <n v="2877"/>
    <s v="Net"/>
    <n v="11.4"/>
    <x v="1"/>
    <n v="4.9000000000000004"/>
    <n v="0.49000000000000005"/>
    <s v="Chalie"/>
    <x v="0"/>
    <s v="AZ"/>
  </r>
  <r>
    <s v="April"/>
    <n v="1051"/>
    <n v="6119"/>
    <s v="Algea Killer 8 oz"/>
    <n v="9"/>
    <x v="8"/>
    <n v="5"/>
    <n v="0.5"/>
    <s v="Doug"/>
    <x v="2"/>
    <s v="UT"/>
  </r>
  <r>
    <s v="April"/>
    <n v="1052"/>
    <n v="6622"/>
    <s v="5 Gal Chlorine"/>
    <n v="42"/>
    <x v="9"/>
    <n v="35"/>
    <n v="7"/>
    <s v="Doug"/>
    <x v="2"/>
    <s v="AZ"/>
  </r>
  <r>
    <s v="April"/>
    <n v="1053"/>
    <n v="2242"/>
    <s v="AutoVac"/>
    <n v="60"/>
    <x v="7"/>
    <n v="64"/>
    <n v="12.8"/>
    <s v="Chalie"/>
    <x v="0"/>
    <s v="CA"/>
  </r>
  <r>
    <s v="April"/>
    <n v="1054"/>
    <n v="4421"/>
    <s v="Skimmer"/>
    <n v="45"/>
    <x v="5"/>
    <n v="42"/>
    <n v="8.4"/>
    <s v="Doug"/>
    <x v="2"/>
    <s v="NV"/>
  </r>
  <r>
    <s v="April"/>
    <n v="1055"/>
    <n v="6119"/>
    <s v="Algea Killer 8 oz"/>
    <n v="9"/>
    <x v="8"/>
    <n v="5"/>
    <n v="0.5"/>
    <s v="Juan"/>
    <x v="1"/>
    <s v="NV"/>
  </r>
  <r>
    <s v="April"/>
    <n v="1056"/>
    <n v="1109"/>
    <s v="Chlorine Test Kit"/>
    <n v="3"/>
    <x v="4"/>
    <n v="5"/>
    <n v="0.5"/>
    <s v="Doug"/>
    <x v="2"/>
    <s v="CA"/>
  </r>
  <r>
    <s v="April"/>
    <n v="1057"/>
    <n v="2499"/>
    <s v="8 ft Hose"/>
    <n v="6.2"/>
    <x v="2"/>
    <n v="2.9999999999999991"/>
    <n v="0.29999999999999993"/>
    <s v="Juan"/>
    <x v="1"/>
    <s v="CA"/>
  </r>
  <r>
    <s v="April"/>
    <n v="1058"/>
    <n v="6119"/>
    <s v="Algea Killer 8 oz"/>
    <n v="9"/>
    <x v="8"/>
    <n v="5"/>
    <n v="0.5"/>
    <s v="Hellen"/>
    <x v="3"/>
    <s v="AZ"/>
  </r>
  <r>
    <s v="April"/>
    <n v="1059"/>
    <n v="2242"/>
    <s v="AutoVac"/>
    <n v="60"/>
    <x v="7"/>
    <n v="64"/>
    <n v="12.8"/>
    <s v="Doug"/>
    <x v="2"/>
    <s v="AZ"/>
  </r>
  <r>
    <s v="April"/>
    <n v="1060"/>
    <n v="6119"/>
    <s v="Algea Killer 8 oz"/>
    <n v="9"/>
    <x v="8"/>
    <n v="5"/>
    <n v="0.5"/>
    <s v="Doug"/>
    <x v="2"/>
    <s v="NV"/>
  </r>
  <r>
    <s v="May"/>
    <n v="1061"/>
    <n v="1109"/>
    <s v="Chlorine Test Kit"/>
    <n v="3"/>
    <x v="4"/>
    <n v="5"/>
    <n v="0.5"/>
    <s v="Doug"/>
    <x v="2"/>
    <s v="NV"/>
  </r>
  <r>
    <s v="May"/>
    <n v="1062"/>
    <n v="2499"/>
    <s v="8 ft Hose"/>
    <n v="6.2"/>
    <x v="2"/>
    <n v="2.9999999999999991"/>
    <n v="0.29999999999999993"/>
    <s v="Chalie"/>
    <x v="0"/>
    <s v="AZ"/>
  </r>
  <r>
    <s v="May"/>
    <n v="1063"/>
    <n v="1109"/>
    <s v="Chlorine Test Kit"/>
    <n v="3"/>
    <x v="4"/>
    <n v="5"/>
    <n v="0.5"/>
    <s v="Doug"/>
    <x v="2"/>
    <s v="CA"/>
  </r>
  <r>
    <s v="May"/>
    <n v="1064"/>
    <n v="2499"/>
    <s v="8 ft Hose"/>
    <n v="6.2"/>
    <x v="2"/>
    <n v="2.9999999999999991"/>
    <n v="0.29999999999999993"/>
    <s v="Hellen"/>
    <x v="3"/>
    <s v="AZ"/>
  </r>
  <r>
    <s v="May"/>
    <n v="1065"/>
    <n v="2499"/>
    <s v="8 ft Hose"/>
    <n v="6.2"/>
    <x v="2"/>
    <n v="2.9999999999999991"/>
    <n v="0.29999999999999993"/>
    <s v="Doug"/>
    <x v="2"/>
    <s v="NM"/>
  </r>
  <r>
    <s v="May"/>
    <n v="1066"/>
    <n v="2877"/>
    <s v="Net"/>
    <n v="11.4"/>
    <x v="1"/>
    <n v="4.9000000000000004"/>
    <n v="0.49000000000000005"/>
    <s v="Doug"/>
    <x v="2"/>
    <s v="NV"/>
  </r>
  <r>
    <s v="May"/>
    <n v="1067"/>
    <n v="2877"/>
    <s v="Net"/>
    <n v="11.4"/>
    <x v="1"/>
    <n v="4.9000000000000004"/>
    <n v="0.49000000000000005"/>
    <s v="Doug"/>
    <x v="2"/>
    <s v="UT"/>
  </r>
  <r>
    <s v="May"/>
    <n v="1068"/>
    <n v="6119"/>
    <s v="Algea Killer 8 oz"/>
    <n v="9"/>
    <x v="8"/>
    <n v="5"/>
    <n v="0.5"/>
    <s v="Juan"/>
    <x v="1"/>
    <s v="CA"/>
  </r>
  <r>
    <s v="May"/>
    <n v="1069"/>
    <n v="1109"/>
    <s v="Chlorine Test Kit"/>
    <n v="3"/>
    <x v="4"/>
    <n v="5"/>
    <n v="0.5"/>
    <s v="Doug"/>
    <x v="2"/>
    <s v="AZ"/>
  </r>
  <r>
    <s v="May"/>
    <n v="1070"/>
    <n v="2499"/>
    <s v="8 ft Hose"/>
    <n v="6.2"/>
    <x v="2"/>
    <n v="2.9999999999999991"/>
    <n v="0.29999999999999993"/>
    <s v="Hellen"/>
    <x v="3"/>
    <s v="AZ"/>
  </r>
  <r>
    <s v="May"/>
    <n v="1071"/>
    <n v="1109"/>
    <s v="Chlorine Test Kit"/>
    <n v="3"/>
    <x v="4"/>
    <n v="5"/>
    <n v="0.5"/>
    <s v="Chalie"/>
    <x v="0"/>
    <s v="AZ"/>
  </r>
  <r>
    <s v="May"/>
    <n v="1072"/>
    <n v="1109"/>
    <s v="Chlorine Test Kit"/>
    <n v="3"/>
    <x v="4"/>
    <n v="5"/>
    <n v="0.5"/>
    <s v="Doug"/>
    <x v="2"/>
    <s v="NV"/>
  </r>
  <r>
    <s v="May"/>
    <n v="1073"/>
    <n v="6622"/>
    <s v="5 Gal Chlorine"/>
    <n v="42"/>
    <x v="9"/>
    <n v="35"/>
    <n v="7"/>
    <s v="Doug"/>
    <x v="2"/>
    <s v="CA"/>
  </r>
  <r>
    <s v="May"/>
    <n v="1074"/>
    <n v="2877"/>
    <s v="Net"/>
    <n v="11.4"/>
    <x v="1"/>
    <n v="4.9000000000000004"/>
    <n v="0.49000000000000005"/>
    <s v="Doug"/>
    <x v="2"/>
    <s v="AZ"/>
  </r>
  <r>
    <s v="May"/>
    <n v="1075"/>
    <n v="1109"/>
    <s v="Chlorine Test Kit"/>
    <n v="3"/>
    <x v="4"/>
    <n v="5"/>
    <n v="0.5"/>
    <s v="Hellen"/>
    <x v="3"/>
    <s v="CA"/>
  </r>
  <r>
    <s v="May"/>
    <n v="1076"/>
    <n v="1109"/>
    <s v="Chlorine Test Kit"/>
    <n v="3"/>
    <x v="4"/>
    <n v="5"/>
    <n v="0.5"/>
    <s v="Juan"/>
    <x v="1"/>
    <s v="AZ"/>
  </r>
  <r>
    <s v="May"/>
    <n v="1077"/>
    <n v="9822"/>
    <s v="Pool Cover"/>
    <n v="58.3"/>
    <x v="0"/>
    <n v="40.100000000000009"/>
    <n v="8.0200000000000014"/>
    <s v="Hellen"/>
    <x v="3"/>
    <s v="AZ"/>
  </r>
  <r>
    <s v="May"/>
    <n v="1078"/>
    <n v="2877"/>
    <s v="Net"/>
    <n v="11.4"/>
    <x v="1"/>
    <n v="4.9000000000000004"/>
    <n v="0.49000000000000005"/>
    <s v="Juan"/>
    <x v="1"/>
    <s v="NV"/>
  </r>
  <r>
    <s v="June"/>
    <n v="1079"/>
    <n v="2877"/>
    <s v="Net"/>
    <n v="11.4"/>
    <x v="1"/>
    <n v="4.9000000000000004"/>
    <n v="0.49000000000000005"/>
    <s v="Juan"/>
    <x v="1"/>
    <s v="NM"/>
  </r>
  <r>
    <s v="June"/>
    <n v="1080"/>
    <n v="4421"/>
    <s v="Skimmer"/>
    <n v="45"/>
    <x v="5"/>
    <n v="42"/>
    <n v="8.4"/>
    <s v="Doug"/>
    <x v="2"/>
    <s v="CA"/>
  </r>
  <r>
    <s v="June"/>
    <n v="1081"/>
    <n v="6119"/>
    <s v="Algea Killer 8 oz"/>
    <n v="9"/>
    <x v="8"/>
    <n v="5"/>
    <n v="0.5"/>
    <s v="Doug"/>
    <x v="2"/>
    <s v="UT"/>
  </r>
  <r>
    <s v="June"/>
    <n v="1082"/>
    <n v="1109"/>
    <s v="Chlorine Test Kit"/>
    <n v="3"/>
    <x v="4"/>
    <n v="5"/>
    <n v="0.5"/>
    <s v="Chalie"/>
    <x v="0"/>
    <s v="CA"/>
  </r>
  <r>
    <s v="June"/>
    <n v="1083"/>
    <n v="1109"/>
    <s v="Chlorine Test Kit"/>
    <n v="3"/>
    <x v="4"/>
    <n v="5"/>
    <n v="0.5"/>
    <s v="Chalie"/>
    <x v="0"/>
    <s v="NV"/>
  </r>
  <r>
    <s v="June"/>
    <n v="1084"/>
    <n v="6119"/>
    <s v="Algea Killer 8 oz"/>
    <n v="9"/>
    <x v="8"/>
    <n v="5"/>
    <n v="0.5"/>
    <s v="Chalie"/>
    <x v="0"/>
    <s v="AZ"/>
  </r>
  <r>
    <s v="June"/>
    <n v="1085"/>
    <n v="9822"/>
    <s v="Pool Cover"/>
    <n v="58.3"/>
    <x v="0"/>
    <n v="40.100000000000009"/>
    <n v="8.0200000000000014"/>
    <s v="Doug"/>
    <x v="2"/>
    <s v="NV"/>
  </r>
  <r>
    <s v="June"/>
    <n v="1086"/>
    <n v="1109"/>
    <s v="Chlorine Test Kit"/>
    <n v="3"/>
    <x v="4"/>
    <n v="5"/>
    <n v="0.5"/>
    <s v="Hellen"/>
    <x v="3"/>
    <s v="AZ"/>
  </r>
  <r>
    <s v="June"/>
    <n v="1087"/>
    <n v="2499"/>
    <s v="8 ft Hose"/>
    <n v="6.2"/>
    <x v="2"/>
    <n v="2.9999999999999991"/>
    <n v="0.29999999999999993"/>
    <s v="Chalie"/>
    <x v="0"/>
    <s v="CA"/>
  </r>
  <r>
    <s v="June"/>
    <n v="1088"/>
    <n v="2499"/>
    <s v="8 ft Hose"/>
    <n v="6.2"/>
    <x v="2"/>
    <n v="2.9999999999999991"/>
    <n v="0.29999999999999993"/>
    <s v="Chalie"/>
    <x v="0"/>
    <s v="NM"/>
  </r>
  <r>
    <s v="June"/>
    <n v="1089"/>
    <n v="6119"/>
    <s v="Algea Killer 8 oz"/>
    <n v="9"/>
    <x v="8"/>
    <n v="5"/>
    <n v="0.5"/>
    <s v="Doug"/>
    <x v="2"/>
    <s v="NV"/>
  </r>
  <r>
    <s v="June"/>
    <n v="1090"/>
    <n v="2877"/>
    <s v="Net"/>
    <n v="11.4"/>
    <x v="1"/>
    <n v="4.9000000000000004"/>
    <n v="0.49000000000000005"/>
    <s v="Chalie"/>
    <x v="0"/>
    <s v="CA"/>
  </r>
  <r>
    <s v="June"/>
    <n v="1091"/>
    <n v="2877"/>
    <s v="Net"/>
    <n v="11.4"/>
    <x v="1"/>
    <n v="4.9000000000000004"/>
    <n v="0.49000000000000005"/>
    <s v="Hellen"/>
    <x v="3"/>
    <s v="NV"/>
  </r>
  <r>
    <s v="June"/>
    <n v="1092"/>
    <n v="2877"/>
    <s v="Net"/>
    <n v="11.4"/>
    <x v="1"/>
    <n v="4.9000000000000004"/>
    <n v="0.49000000000000005"/>
    <s v="Doug"/>
    <x v="2"/>
    <s v="CA"/>
  </r>
  <r>
    <s v="June"/>
    <n v="1093"/>
    <n v="6119"/>
    <s v="Algea Killer 8 oz"/>
    <n v="9"/>
    <x v="8"/>
    <n v="5"/>
    <n v="0.5"/>
    <s v="Juan"/>
    <x v="1"/>
    <s v="AZ"/>
  </r>
  <r>
    <s v="June"/>
    <n v="1094"/>
    <n v="6119"/>
    <s v="Algea Killer 8 oz"/>
    <n v="9"/>
    <x v="8"/>
    <n v="5"/>
    <n v="0.5"/>
    <s v="Doug"/>
    <x v="2"/>
    <s v="CA"/>
  </r>
  <r>
    <s v="June"/>
    <n v="1095"/>
    <n v="2499"/>
    <s v="8 ft Hose"/>
    <n v="6.2"/>
    <x v="2"/>
    <n v="2.9999999999999991"/>
    <n v="0.29999999999999993"/>
    <s v="Hellen"/>
    <x v="3"/>
    <s v="AZ"/>
  </r>
  <r>
    <s v="June"/>
    <n v="1096"/>
    <n v="6119"/>
    <s v="Algea Killer 8 oz"/>
    <n v="9"/>
    <x v="8"/>
    <n v="5"/>
    <n v="0.5"/>
    <s v="Doug"/>
    <x v="2"/>
    <s v="AZ"/>
  </r>
  <r>
    <s v="June"/>
    <n v="1097"/>
    <n v="9212"/>
    <s v="1 Gal Muratic Acid"/>
    <n v="4"/>
    <x v="6"/>
    <n v="3"/>
    <n v="0.30000000000000004"/>
    <s v="Hellen"/>
    <x v="3"/>
    <s v="NV"/>
  </r>
  <r>
    <s v="June"/>
    <n v="1098"/>
    <n v="2877"/>
    <s v="Net"/>
    <n v="11.4"/>
    <x v="1"/>
    <n v="4.9000000000000004"/>
    <n v="0.49000000000000005"/>
    <s v="Juan"/>
    <x v="1"/>
    <s v="NM"/>
  </r>
  <r>
    <s v="July"/>
    <n v="1099"/>
    <n v="2877"/>
    <s v="Net"/>
    <n v="11.4"/>
    <x v="1"/>
    <n v="4.9000000000000004"/>
    <n v="0.49000000000000005"/>
    <s v="Doug"/>
    <x v="2"/>
    <s v="CA"/>
  </r>
  <r>
    <s v="July"/>
    <n v="1100"/>
    <n v="6119"/>
    <s v="Algea Killer 8 oz"/>
    <n v="9"/>
    <x v="8"/>
    <n v="5"/>
    <n v="0.5"/>
    <s v="Chalie"/>
    <x v="0"/>
    <s v="UT"/>
  </r>
  <r>
    <s v="July"/>
    <n v="1101"/>
    <n v="2499"/>
    <s v="8 ft Hose"/>
    <n v="6.2"/>
    <x v="2"/>
    <n v="2.9999999999999991"/>
    <n v="0.29999999999999993"/>
    <s v="Doug"/>
    <x v="2"/>
    <s v="CA"/>
  </r>
  <r>
    <s v="July"/>
    <n v="1102"/>
    <n v="2242"/>
    <s v="AutoVac"/>
    <n v="60"/>
    <x v="7"/>
    <n v="64"/>
    <n v="12.8"/>
    <s v="Juan"/>
    <x v="1"/>
    <s v="NV"/>
  </r>
  <r>
    <s v="July"/>
    <n v="1103"/>
    <n v="2877"/>
    <s v="Net"/>
    <n v="11.4"/>
    <x v="1"/>
    <n v="4.9000000000000004"/>
    <n v="0.49000000000000005"/>
    <s v="Juan"/>
    <x v="1"/>
    <s v="AZ"/>
  </r>
  <r>
    <s v="July"/>
    <n v="1104"/>
    <n v="2877"/>
    <s v="Net"/>
    <n v="11.4"/>
    <x v="1"/>
    <n v="4.9000000000000004"/>
    <n v="0.49000000000000005"/>
    <s v="Doug"/>
    <x v="2"/>
    <s v="NV"/>
  </r>
  <r>
    <s v="July"/>
    <n v="1105"/>
    <n v="2499"/>
    <s v="8 ft Hose"/>
    <n v="6.2"/>
    <x v="2"/>
    <n v="2.9999999999999991"/>
    <n v="0.29999999999999993"/>
    <s v="Juan"/>
    <x v="1"/>
    <s v="AZ"/>
  </r>
  <r>
    <s v="July"/>
    <n v="1106"/>
    <n v="9822"/>
    <s v="Pool Cover"/>
    <n v="58.3"/>
    <x v="0"/>
    <n v="40.100000000000009"/>
    <n v="8.0200000000000014"/>
    <s v="Juan"/>
    <x v="1"/>
    <s v="CA"/>
  </r>
  <r>
    <s v="July"/>
    <n v="1107"/>
    <n v="1109"/>
    <s v="Chlorine Test Kit"/>
    <n v="3"/>
    <x v="4"/>
    <n v="5"/>
    <n v="0.5"/>
    <s v="Hellen"/>
    <x v="3"/>
    <s v="NM"/>
  </r>
  <r>
    <s v="July"/>
    <n v="1108"/>
    <n v="9822"/>
    <s v="Pool Cover"/>
    <n v="58.3"/>
    <x v="0"/>
    <n v="40.100000000000009"/>
    <n v="8.0200000000000014"/>
    <s v="Doug"/>
    <x v="2"/>
    <s v="NV"/>
  </r>
  <r>
    <s v="July"/>
    <n v="1109"/>
    <n v="8722"/>
    <s v="Water Pump"/>
    <n v="344"/>
    <x v="3"/>
    <n v="158"/>
    <n v="31.6"/>
    <s v="Juan"/>
    <x v="1"/>
    <s v="CA"/>
  </r>
  <r>
    <s v="July"/>
    <n v="1110"/>
    <n v="8722"/>
    <s v="Water Pump"/>
    <n v="344"/>
    <x v="3"/>
    <n v="158"/>
    <n v="31.6"/>
    <s v="Hellen"/>
    <x v="3"/>
    <s v="NV"/>
  </r>
  <r>
    <s v="July"/>
    <n v="1111"/>
    <n v="6622"/>
    <s v="5 Gal Chlorine"/>
    <n v="42"/>
    <x v="9"/>
    <n v="35"/>
    <n v="7"/>
    <s v="Hellen"/>
    <x v="3"/>
    <s v="CA"/>
  </r>
  <r>
    <s v="July"/>
    <n v="1112"/>
    <n v="6622"/>
    <s v="5 Gal Chlorine"/>
    <n v="42"/>
    <x v="9"/>
    <n v="35"/>
    <n v="7"/>
    <s v="Doug"/>
    <x v="2"/>
    <s v="AZ"/>
  </r>
  <r>
    <s v="July"/>
    <n v="1113"/>
    <n v="9822"/>
    <s v="Pool Cover"/>
    <n v="58.3"/>
    <x v="0"/>
    <n v="40.100000000000009"/>
    <n v="8.0200000000000014"/>
    <s v="Chalie"/>
    <x v="0"/>
    <s v="CA"/>
  </r>
  <r>
    <s v="July"/>
    <n v="1114"/>
    <n v="2242"/>
    <s v="AutoVac"/>
    <n v="60"/>
    <x v="7"/>
    <n v="64"/>
    <n v="12.8"/>
    <s v="Juan"/>
    <x v="1"/>
    <s v="AZ"/>
  </r>
  <r>
    <s v="July"/>
    <n v="1115"/>
    <n v="8722"/>
    <s v="Water Pump"/>
    <n v="344"/>
    <x v="3"/>
    <n v="158"/>
    <n v="31.6"/>
    <s v="Chalie"/>
    <x v="0"/>
    <s v="AZ"/>
  </r>
  <r>
    <s v="July"/>
    <n v="1116"/>
    <n v="6622"/>
    <s v="5 Gal Chlorine"/>
    <n v="42"/>
    <x v="9"/>
    <n v="35"/>
    <n v="7"/>
    <s v="Doug"/>
    <x v="2"/>
    <s v="NV"/>
  </r>
  <r>
    <s v="July"/>
    <n v="1117"/>
    <n v="8722"/>
    <s v="Water Pump"/>
    <n v="344"/>
    <x v="3"/>
    <n v="158"/>
    <n v="31.6"/>
    <s v="Hellen"/>
    <x v="3"/>
    <s v="NM"/>
  </r>
  <r>
    <s v="July"/>
    <n v="1118"/>
    <n v="9822"/>
    <s v="Pool Cover"/>
    <n v="58.3"/>
    <x v="0"/>
    <n v="40.100000000000009"/>
    <n v="8.0200000000000014"/>
    <s v="Juan"/>
    <x v="1"/>
    <s v="CA"/>
  </r>
  <r>
    <s v="July"/>
    <n v="1119"/>
    <n v="2242"/>
    <s v="AutoVac"/>
    <n v="60"/>
    <x v="7"/>
    <n v="64"/>
    <n v="12.8"/>
    <s v="Chalie"/>
    <x v="0"/>
    <s v="UT"/>
  </r>
  <r>
    <s v="July"/>
    <n v="1120"/>
    <n v="2242"/>
    <s v="AutoVac"/>
    <n v="60"/>
    <x v="7"/>
    <n v="64"/>
    <n v="12.8"/>
    <s v="Doug"/>
    <x v="2"/>
    <s v="CA"/>
  </r>
  <r>
    <s v="July"/>
    <n v="1121"/>
    <n v="4421"/>
    <s v="Skimmer"/>
    <n v="45"/>
    <x v="5"/>
    <n v="42"/>
    <n v="8.4"/>
    <s v="Doug"/>
    <x v="2"/>
    <s v="NV"/>
  </r>
  <r>
    <s v="July"/>
    <n v="1122"/>
    <n v="8722"/>
    <s v="Water Pump"/>
    <n v="344"/>
    <x v="3"/>
    <n v="158"/>
    <n v="31.6"/>
    <s v="Doug"/>
    <x v="2"/>
    <s v="AZ"/>
  </r>
  <r>
    <s v="July"/>
    <n v="1123"/>
    <n v="9822"/>
    <s v="Pool Cover"/>
    <n v="58.3"/>
    <x v="0"/>
    <n v="40.100000000000009"/>
    <n v="8.0200000000000014"/>
    <s v="Doug"/>
    <x v="2"/>
    <s v="NV"/>
  </r>
  <r>
    <s v="July"/>
    <n v="1124"/>
    <n v="4421"/>
    <s v="Skimmer"/>
    <n v="45"/>
    <x v="5"/>
    <n v="42"/>
    <n v="8.4"/>
    <s v="Doug"/>
    <x v="2"/>
    <s v="AZ"/>
  </r>
  <r>
    <s v="Aug"/>
    <n v="1125"/>
    <n v="2242"/>
    <s v="AutoVac"/>
    <n v="60"/>
    <x v="7"/>
    <n v="64"/>
    <n v="12.8"/>
    <s v="Doug"/>
    <x v="2"/>
    <s v="CA"/>
  </r>
  <r>
    <s v="Aug"/>
    <n v="1126"/>
    <n v="9212"/>
    <s v="1 Gal Muratic Acid"/>
    <n v="4"/>
    <x v="6"/>
    <n v="3"/>
    <n v="0.30000000000000004"/>
    <s v="Doug"/>
    <x v="2"/>
    <s v="NM"/>
  </r>
  <r>
    <s v="Aug"/>
    <n v="1127"/>
    <n v="8722"/>
    <s v="Water Pump"/>
    <n v="344"/>
    <x v="3"/>
    <n v="158"/>
    <n v="31.6"/>
    <s v="Chalie"/>
    <x v="0"/>
    <s v="NV"/>
  </r>
  <r>
    <s v="Aug"/>
    <n v="1128"/>
    <n v="6622"/>
    <s v="5 Gal Chlorine"/>
    <n v="42"/>
    <x v="9"/>
    <n v="35"/>
    <n v="7"/>
    <s v="Juan"/>
    <x v="1"/>
    <s v="CA"/>
  </r>
  <r>
    <s v="Aug"/>
    <n v="1129"/>
    <n v="9822"/>
    <s v="Pool Cover"/>
    <n v="58.3"/>
    <x v="0"/>
    <n v="40.100000000000009"/>
    <n v="8.0200000000000014"/>
    <s v="Hellen"/>
    <x v="3"/>
    <s v="NV"/>
  </r>
  <r>
    <s v="Aug"/>
    <n v="1130"/>
    <n v="4421"/>
    <s v="Skimmer"/>
    <n v="45"/>
    <x v="5"/>
    <n v="42"/>
    <n v="8.4"/>
    <s v="Hellen"/>
    <x v="3"/>
    <s v="CA"/>
  </r>
  <r>
    <s v="Aug"/>
    <n v="1131"/>
    <n v="9212"/>
    <s v="1 Gal Muratic Acid"/>
    <n v="4"/>
    <x v="6"/>
    <n v="3"/>
    <n v="0.30000000000000004"/>
    <s v="Hellen"/>
    <x v="3"/>
    <s v="AZ"/>
  </r>
  <r>
    <s v="Aug"/>
    <n v="1132"/>
    <n v="9212"/>
    <s v="1 Gal Muratic Acid"/>
    <n v="4"/>
    <x v="6"/>
    <n v="3"/>
    <n v="0.30000000000000004"/>
    <s v="Hellen"/>
    <x v="3"/>
    <s v="CA"/>
  </r>
  <r>
    <s v="Aug"/>
    <n v="1133"/>
    <n v="9822"/>
    <s v="Pool Cover"/>
    <n v="58.3"/>
    <x v="0"/>
    <n v="40.100000000000009"/>
    <n v="8.0200000000000014"/>
    <s v="Chalie"/>
    <x v="0"/>
    <s v="AZ"/>
  </r>
  <r>
    <s v="Aug"/>
    <n v="1134"/>
    <n v="9822"/>
    <s v="Pool Cover"/>
    <n v="58.3"/>
    <x v="0"/>
    <n v="40.100000000000009"/>
    <n v="8.0200000000000014"/>
    <s v="Doug"/>
    <x v="2"/>
    <s v="AZ"/>
  </r>
  <r>
    <s v="Aug"/>
    <n v="1135"/>
    <n v="8722"/>
    <s v="Water Pump"/>
    <n v="344"/>
    <x v="3"/>
    <n v="158"/>
    <n v="31.6"/>
    <s v="Chalie"/>
    <x v="0"/>
    <s v="NV"/>
  </r>
  <r>
    <s v="Aug"/>
    <n v="1136"/>
    <n v="2242"/>
    <s v="AutoVac"/>
    <n v="60"/>
    <x v="7"/>
    <n v="64"/>
    <n v="12.8"/>
    <s v="Doug"/>
    <x v="2"/>
    <s v="NM"/>
  </r>
  <r>
    <s v="Aug"/>
    <n v="1137"/>
    <n v="9822"/>
    <s v="Pool Cover"/>
    <n v="58.3"/>
    <x v="0"/>
    <n v="40.100000000000009"/>
    <n v="8.0200000000000014"/>
    <s v="Juan"/>
    <x v="1"/>
    <s v="CA"/>
  </r>
  <r>
    <s v="Aug"/>
    <n v="1138"/>
    <n v="8722"/>
    <s v="Water Pump"/>
    <n v="344"/>
    <x v="3"/>
    <n v="158"/>
    <n v="31.6"/>
    <s v="Chalie"/>
    <x v="0"/>
    <s v="UT"/>
  </r>
  <r>
    <s v="Aug"/>
    <n v="1139"/>
    <n v="4421"/>
    <s v="Skimmer"/>
    <n v="45"/>
    <x v="5"/>
    <n v="42"/>
    <n v="8.4"/>
    <s v="Doug"/>
    <x v="2"/>
    <s v="CA"/>
  </r>
  <r>
    <s v="Aug"/>
    <n v="1140"/>
    <n v="4421"/>
    <s v="Skimmer"/>
    <n v="45"/>
    <x v="5"/>
    <n v="42"/>
    <n v="8.4"/>
    <s v="Juan"/>
    <x v="1"/>
    <s v="NV"/>
  </r>
  <r>
    <s v="Aug"/>
    <n v="1141"/>
    <n v="9212"/>
    <s v="1 Gal Muratic Acid"/>
    <n v="4"/>
    <x v="6"/>
    <n v="3"/>
    <n v="0.30000000000000004"/>
    <s v="Juan"/>
    <x v="1"/>
    <s v="AZ"/>
  </r>
  <r>
    <s v="Sept"/>
    <n v="1142"/>
    <n v="2242"/>
    <s v="AutoVac"/>
    <n v="60"/>
    <x v="7"/>
    <n v="64"/>
    <n v="12.8"/>
    <s v="Juan"/>
    <x v="1"/>
    <s v="NV"/>
  </r>
  <r>
    <s v="Sept"/>
    <n v="1143"/>
    <n v="9822"/>
    <s v="Pool Cover"/>
    <n v="58.3"/>
    <x v="0"/>
    <n v="40.100000000000009"/>
    <n v="8.0200000000000014"/>
    <s v="Hellen"/>
    <x v="3"/>
    <s v="AZ"/>
  </r>
  <r>
    <s v="Sept"/>
    <n v="1144"/>
    <n v="2242"/>
    <s v="AutoVac"/>
    <n v="60"/>
    <x v="7"/>
    <n v="64"/>
    <n v="12.8"/>
    <s v="Hellen"/>
    <x v="3"/>
    <s v="CA"/>
  </r>
  <r>
    <s v="Sept"/>
    <n v="1145"/>
    <n v="4421"/>
    <s v="Skimmer"/>
    <n v="45"/>
    <x v="5"/>
    <n v="42"/>
    <n v="8.4"/>
    <s v="Hellen"/>
    <x v="3"/>
    <s v="NM"/>
  </r>
  <r>
    <s v="Sept"/>
    <n v="1146"/>
    <n v="8722"/>
    <s v="Water Pump"/>
    <n v="344"/>
    <x v="3"/>
    <n v="158"/>
    <n v="31.6"/>
    <s v="Hellen"/>
    <x v="3"/>
    <s v="NV"/>
  </r>
  <r>
    <s v="Sept"/>
    <n v="1147"/>
    <n v="9822"/>
    <s v="Pool Cover"/>
    <n v="58.3"/>
    <x v="0"/>
    <n v="40.100000000000009"/>
    <n v="8.0200000000000014"/>
    <s v="Chalie"/>
    <x v="0"/>
    <s v="CA"/>
  </r>
  <r>
    <s v="Sept"/>
    <n v="1148"/>
    <n v="9212"/>
    <s v="1 Gal Muratic Acid"/>
    <n v="4"/>
    <x v="6"/>
    <n v="3"/>
    <n v="0.30000000000000004"/>
    <s v="Doug"/>
    <x v="2"/>
    <s v="AZ"/>
  </r>
  <r>
    <s v="Sept"/>
    <n v="1149"/>
    <n v="8722"/>
    <s v="Water Pump"/>
    <n v="344"/>
    <x v="3"/>
    <n v="158"/>
    <n v="31.6"/>
    <s v="Chalie"/>
    <x v="0"/>
    <s v="AZ"/>
  </r>
  <r>
    <s v="Oct"/>
    <n v="1150"/>
    <n v="2242"/>
    <s v="AutoVac"/>
    <n v="60"/>
    <x v="7"/>
    <n v="64"/>
    <n v="12.8"/>
    <s v="Doug"/>
    <x v="2"/>
    <s v="UT"/>
  </r>
  <r>
    <s v="Oct"/>
    <n v="1151"/>
    <n v="2242"/>
    <s v="AutoVac"/>
    <n v="60"/>
    <x v="7"/>
    <n v="64"/>
    <n v="12.8"/>
    <s v="Juan"/>
    <x v="1"/>
    <s v="CA"/>
  </r>
  <r>
    <s v="Oct"/>
    <n v="1152"/>
    <n v="4421"/>
    <s v="Skimmer"/>
    <n v="45"/>
    <x v="5"/>
    <n v="42"/>
    <n v="8.4"/>
    <s v="Chalie"/>
    <x v="0"/>
    <s v="NV"/>
  </r>
  <r>
    <s v="Oct"/>
    <n v="1153"/>
    <n v="8722"/>
    <s v="Water Pump"/>
    <n v="344"/>
    <x v="3"/>
    <n v="158"/>
    <n v="31.6"/>
    <s v="Doug"/>
    <x v="2"/>
    <s v="AZ"/>
  </r>
  <r>
    <s v="Oct"/>
    <n v="1154"/>
    <n v="9822"/>
    <s v="Pool Cover"/>
    <n v="58.3"/>
    <x v="0"/>
    <n v="40.100000000000009"/>
    <n v="8.0200000000000014"/>
    <s v="Juan"/>
    <x v="1"/>
    <s v="NV"/>
  </r>
  <r>
    <s v="Oct"/>
    <n v="1155"/>
    <n v="4421"/>
    <s v="Skimmer"/>
    <n v="45"/>
    <x v="5"/>
    <n v="42"/>
    <n v="8.4"/>
    <s v="Doug"/>
    <x v="2"/>
    <s v="AZ"/>
  </r>
  <r>
    <s v="Oct"/>
    <n v="1156"/>
    <n v="2242"/>
    <s v="AutoVac"/>
    <n v="60"/>
    <x v="7"/>
    <n v="64"/>
    <n v="12.8"/>
    <s v="Doug"/>
    <x v="2"/>
    <s v="CA"/>
  </r>
  <r>
    <s v="Oct"/>
    <n v="1157"/>
    <n v="9212"/>
    <s v="1 Gal Muratic Acid"/>
    <n v="4"/>
    <x v="6"/>
    <n v="3"/>
    <n v="0.30000000000000004"/>
    <s v="Doug"/>
    <x v="2"/>
    <s v="NM"/>
  </r>
  <r>
    <s v="Nov"/>
    <n v="1158"/>
    <n v="8722"/>
    <s v="Water Pump"/>
    <n v="344"/>
    <x v="3"/>
    <n v="158"/>
    <n v="31.6"/>
    <s v="Chalie"/>
    <x v="0"/>
    <s v="NV"/>
  </r>
  <r>
    <s v="Nov"/>
    <n v="1159"/>
    <n v="6622"/>
    <s v="5 Gal Chlorine"/>
    <n v="42"/>
    <x v="9"/>
    <n v="35"/>
    <n v="7"/>
    <s v="Doug"/>
    <x v="2"/>
    <s v="CA"/>
  </r>
  <r>
    <s v="Nov"/>
    <n v="1160"/>
    <n v="9822"/>
    <s v="Pool Cover"/>
    <n v="58.3"/>
    <x v="0"/>
    <n v="40.100000000000009"/>
    <n v="8.0200000000000014"/>
    <s v="Hellen"/>
    <x v="3"/>
    <s v="NV"/>
  </r>
  <r>
    <s v="Nov"/>
    <n v="1161"/>
    <n v="4421"/>
    <s v="Skimmer"/>
    <n v="45"/>
    <x v="5"/>
    <n v="42"/>
    <n v="8.4"/>
    <s v="Juan"/>
    <x v="1"/>
    <s v="CA"/>
  </r>
  <r>
    <s v="Nov"/>
    <n v="1162"/>
    <n v="9212"/>
    <s v="1 Gal Muratic Acid"/>
    <n v="4"/>
    <x v="6"/>
    <n v="3"/>
    <n v="0.30000000000000004"/>
    <s v="Chalie"/>
    <x v="0"/>
    <s v="AZ"/>
  </r>
  <r>
    <s v="Nov"/>
    <n v="1163"/>
    <n v="9212"/>
    <s v="1 Gal Muratic Acid"/>
    <n v="4"/>
    <x v="6"/>
    <n v="3"/>
    <n v="0.30000000000000004"/>
    <s v="Doug"/>
    <x v="2"/>
    <s v="CA"/>
  </r>
  <r>
    <s v="Nov"/>
    <n v="1164"/>
    <n v="9822"/>
    <s v="Pool Cover"/>
    <n v="58.3"/>
    <x v="0"/>
    <n v="40.100000000000009"/>
    <n v="8.0200000000000014"/>
    <s v="Doug"/>
    <x v="2"/>
    <s v="AZ"/>
  </r>
  <r>
    <s v="Nov"/>
    <n v="1165"/>
    <n v="9822"/>
    <s v="Pool Cover"/>
    <n v="58.3"/>
    <x v="0"/>
    <n v="40.100000000000009"/>
    <n v="8.0200000000000014"/>
    <s v="Doug"/>
    <x v="2"/>
    <s v="AZ"/>
  </r>
  <r>
    <s v="Nov"/>
    <n v="1166"/>
    <n v="8722"/>
    <s v="Water Pump"/>
    <n v="344"/>
    <x v="3"/>
    <n v="158"/>
    <n v="31.6"/>
    <s v="Doug"/>
    <x v="2"/>
    <s v="NV"/>
  </r>
  <r>
    <s v="Dec"/>
    <n v="1167"/>
    <n v="2242"/>
    <s v="AutoVac"/>
    <n v="60"/>
    <x v="7"/>
    <n v="64"/>
    <n v="12.8"/>
    <s v="Doug"/>
    <x v="2"/>
    <s v="NM"/>
  </r>
  <r>
    <s v="Dec"/>
    <n v="1168"/>
    <n v="9822"/>
    <s v="Pool Cover"/>
    <n v="58.3"/>
    <x v="0"/>
    <n v="40.100000000000009"/>
    <n v="8.0200000000000014"/>
    <s v="Doug"/>
    <x v="2"/>
    <s v="CA"/>
  </r>
  <r>
    <s v="Dec"/>
    <n v="1169"/>
    <n v="8722"/>
    <s v="Water Pump"/>
    <n v="344"/>
    <x v="3"/>
    <n v="158"/>
    <n v="31.6"/>
    <s v="Doug"/>
    <x v="2"/>
    <s v="UT"/>
  </r>
  <r>
    <s v="Dec"/>
    <n v="1170"/>
    <n v="4421"/>
    <s v="Skimmer"/>
    <n v="45"/>
    <x v="5"/>
    <n v="42"/>
    <n v="8.4"/>
    <s v="Chalie"/>
    <x v="0"/>
    <s v="CA"/>
  </r>
  <r>
    <s v="Dec"/>
    <n v="1171"/>
    <n v="4421"/>
    <s v="Skimmer"/>
    <n v="45"/>
    <x v="5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F5906E-7C91-4168-A6F1-58248C38467B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1">
    <pivotField showAll="0"/>
    <pivotField numFmtId="165" showAll="0"/>
    <pivotField showAll="0"/>
    <pivotField showAll="0"/>
    <pivotField numFmtId="168" showAll="0"/>
    <pivotField dataField="1" numFmtId="168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numFmtId="168" showAll="0"/>
    <pivotField numFmtId="168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38B7-C894-4961-A786-F9DD6FF56425}">
  <dimension ref="A3:B8"/>
  <sheetViews>
    <sheetView tabSelected="1" workbookViewId="0">
      <selection activeCell="C14" sqref="C14"/>
    </sheetView>
  </sheetViews>
  <sheetFormatPr defaultRowHeight="15.5"/>
  <cols>
    <col min="1" max="1" width="12" bestFit="1" customWidth="1"/>
    <col min="2" max="2" width="14.75" bestFit="1" customWidth="1"/>
    <col min="3" max="4" width="6.25" bestFit="1" customWidth="1"/>
    <col min="5" max="9" width="7.25" bestFit="1" customWidth="1"/>
    <col min="10" max="11" width="8.25" bestFit="1" customWidth="1"/>
    <col min="12" max="12" width="11.5" bestFit="1" customWidth="1"/>
  </cols>
  <sheetData>
    <row r="3" spans="1:2">
      <c r="A3" s="7" t="s">
        <v>50</v>
      </c>
      <c r="B3" t="s">
        <v>52</v>
      </c>
    </row>
    <row r="4" spans="1:2">
      <c r="A4" s="8" t="s">
        <v>37</v>
      </c>
      <c r="B4" s="9">
        <v>6003.5</v>
      </c>
    </row>
    <row r="5" spans="1:2">
      <c r="A5" s="8" t="s">
        <v>39</v>
      </c>
      <c r="B5" s="9">
        <v>2410.7000000000003</v>
      </c>
    </row>
    <row r="6" spans="1:2">
      <c r="A6" s="8" t="s">
        <v>43</v>
      </c>
      <c r="B6" s="9">
        <v>3035.3</v>
      </c>
    </row>
    <row r="7" spans="1:2">
      <c r="A7" s="8" t="s">
        <v>41</v>
      </c>
      <c r="B7" s="9">
        <v>5661.0999999999985</v>
      </c>
    </row>
    <row r="8" spans="1:2">
      <c r="A8" s="8" t="s">
        <v>51</v>
      </c>
      <c r="B8" s="9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workbookViewId="0">
      <selection activeCell="A2" sqref="A2:K172"/>
    </sheetView>
  </sheetViews>
  <sheetFormatPr defaultColWidth="11" defaultRowHeight="15.5"/>
  <cols>
    <col min="4" max="4" width="18.33203125" customWidth="1"/>
    <col min="5" max="6" width="11" style="4"/>
    <col min="8" max="8" width="13.83203125" customWidth="1"/>
  </cols>
  <sheetData>
    <row r="1" spans="1:11" s="3" customFormat="1" ht="77.5">
      <c r="A1" s="3" t="s">
        <v>22</v>
      </c>
      <c r="B1" s="3" t="s">
        <v>35</v>
      </c>
      <c r="C1" s="3" t="s">
        <v>0</v>
      </c>
      <c r="D1" s="3" t="s">
        <v>1</v>
      </c>
      <c r="E1" s="5" t="s">
        <v>2</v>
      </c>
      <c r="F1" s="5" t="s">
        <v>3</v>
      </c>
      <c r="G1" s="3" t="s">
        <v>4</v>
      </c>
      <c r="H1" s="3" t="s">
        <v>46</v>
      </c>
      <c r="I1" s="3" t="s">
        <v>44</v>
      </c>
      <c r="J1" s="3" t="s">
        <v>45</v>
      </c>
      <c r="K1" s="3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 s="4">
        <v>58.3</v>
      </c>
      <c r="F2" s="4">
        <v>98.4</v>
      </c>
      <c r="G2" s="4">
        <f>F2-E2</f>
        <v>40.100000000000009</v>
      </c>
      <c r="H2" s="4">
        <f>IF(F2&gt;50, G2*20%, G2*10%)</f>
        <v>8.0200000000000014</v>
      </c>
      <c r="I2" t="s">
        <v>36</v>
      </c>
      <c r="J2" t="s">
        <v>37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 s="4">
        <v>11.4</v>
      </c>
      <c r="F3" s="4">
        <v>16.3</v>
      </c>
      <c r="G3" s="4">
        <f>F3-E3</f>
        <v>4.9000000000000004</v>
      </c>
      <c r="H3" s="4">
        <f>IF(F3&gt;50, G3*20%, G3*10%)</f>
        <v>0.49000000000000005</v>
      </c>
      <c r="I3" t="s">
        <v>38</v>
      </c>
      <c r="J3" t="s">
        <v>39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 s="4">
        <v>6.2</v>
      </c>
      <c r="F4" s="4">
        <v>9.1999999999999993</v>
      </c>
      <c r="G4" s="4">
        <f>F4-E4</f>
        <v>2.9999999999999991</v>
      </c>
      <c r="H4" s="4">
        <f>IF(F4&gt;50, G4*20%, G4*10%)</f>
        <v>0.29999999999999993</v>
      </c>
      <c r="I4" t="s">
        <v>40</v>
      </c>
      <c r="J4" t="s">
        <v>41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 s="4">
        <v>344</v>
      </c>
      <c r="F5" s="4">
        <v>502</v>
      </c>
      <c r="G5" s="4">
        <f>F5-E5</f>
        <v>158</v>
      </c>
      <c r="H5" s="4">
        <f>IF(F5&gt;50, G5*20%, G5*10%)</f>
        <v>31.6</v>
      </c>
      <c r="I5" t="s">
        <v>36</v>
      </c>
      <c r="J5" t="s">
        <v>37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 s="4">
        <v>3</v>
      </c>
      <c r="F6" s="4">
        <v>8</v>
      </c>
      <c r="G6" s="4">
        <f>F6-E6</f>
        <v>5</v>
      </c>
      <c r="H6" s="4">
        <f>IF(F6&gt;50, G6*20%, G6*10%)</f>
        <v>0.5</v>
      </c>
      <c r="I6" t="s">
        <v>40</v>
      </c>
      <c r="J6" t="s">
        <v>41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 s="4">
        <v>58.3</v>
      </c>
      <c r="F7" s="4">
        <v>98.4</v>
      </c>
      <c r="G7" s="4">
        <f>F7-E7</f>
        <v>40.100000000000009</v>
      </c>
      <c r="H7" s="4">
        <f>IF(F7&gt;50, G7*20%, G7*10%)</f>
        <v>8.0200000000000014</v>
      </c>
      <c r="I7" t="s">
        <v>40</v>
      </c>
      <c r="J7" t="s">
        <v>41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 s="4">
        <v>3</v>
      </c>
      <c r="F8" s="4">
        <v>8</v>
      </c>
      <c r="G8" s="4">
        <f>F8-E8</f>
        <v>5</v>
      </c>
      <c r="H8" s="4">
        <f>IF(F8&gt;50, G8*20%, G8*10%)</f>
        <v>0.5</v>
      </c>
      <c r="I8" t="s">
        <v>42</v>
      </c>
      <c r="J8" t="s">
        <v>43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 s="4">
        <v>11.4</v>
      </c>
      <c r="F9" s="4">
        <v>16.3</v>
      </c>
      <c r="G9" s="4">
        <f>F9-E9</f>
        <v>4.9000000000000004</v>
      </c>
      <c r="H9" s="4">
        <f>IF(F9&gt;50, G9*20%, G9*10%)</f>
        <v>0.49000000000000005</v>
      </c>
      <c r="I9" t="s">
        <v>40</v>
      </c>
      <c r="J9" t="s">
        <v>41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 s="4">
        <v>3</v>
      </c>
      <c r="F10" s="4">
        <v>8</v>
      </c>
      <c r="G10" s="4">
        <f>F10-E10</f>
        <v>5</v>
      </c>
      <c r="H10" s="4">
        <f>IF(F10&gt;50, G10*20%, G10*10%)</f>
        <v>0.5</v>
      </c>
      <c r="I10" t="s">
        <v>40</v>
      </c>
      <c r="J10" t="s">
        <v>41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 s="4">
        <v>11.4</v>
      </c>
      <c r="F11" s="4">
        <v>16.3</v>
      </c>
      <c r="G11" s="4">
        <f>F11-E11</f>
        <v>4.9000000000000004</v>
      </c>
      <c r="H11" s="4">
        <f>IF(F11&gt;50, G11*20%, G11*10%)</f>
        <v>0.49000000000000005</v>
      </c>
      <c r="I11" t="s">
        <v>38</v>
      </c>
      <c r="J11" t="s">
        <v>39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 s="4">
        <v>11.4</v>
      </c>
      <c r="F12" s="4">
        <v>16.3</v>
      </c>
      <c r="G12" s="4">
        <f>F12-E12</f>
        <v>4.9000000000000004</v>
      </c>
      <c r="H12" s="4">
        <f>IF(F12&gt;50, G12*20%, G12*10%)</f>
        <v>0.49000000000000005</v>
      </c>
      <c r="I12" t="s">
        <v>38</v>
      </c>
      <c r="J12" t="s">
        <v>39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 s="4">
        <v>45</v>
      </c>
      <c r="F13" s="4">
        <v>87</v>
      </c>
      <c r="G13" s="4">
        <f>F13-E13</f>
        <v>42</v>
      </c>
      <c r="H13" s="4">
        <f>IF(F13&gt;50, G13*20%, G13*10%)</f>
        <v>8.4</v>
      </c>
      <c r="I13" t="s">
        <v>40</v>
      </c>
      <c r="J13" t="s">
        <v>41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 s="4">
        <v>4</v>
      </c>
      <c r="F14" s="4">
        <v>7</v>
      </c>
      <c r="G14" s="4">
        <f>F14-E14</f>
        <v>3</v>
      </c>
      <c r="H14" s="4">
        <f>IF(F14&gt;50, G14*20%, G14*10%)</f>
        <v>0.30000000000000004</v>
      </c>
      <c r="I14" t="s">
        <v>42</v>
      </c>
      <c r="J14" t="s">
        <v>43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 s="4">
        <v>344</v>
      </c>
      <c r="F15" s="4">
        <v>502</v>
      </c>
      <c r="G15" s="4">
        <f>F15-E15</f>
        <v>158</v>
      </c>
      <c r="H15" s="4">
        <f>IF(F15&gt;50, G15*20%, G15*10%)</f>
        <v>31.6</v>
      </c>
      <c r="I15" t="s">
        <v>36</v>
      </c>
      <c r="J15" t="s">
        <v>37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 s="4">
        <v>11.4</v>
      </c>
      <c r="F16" s="4">
        <v>16.3</v>
      </c>
      <c r="G16" s="4">
        <f>F16-E16</f>
        <v>4.9000000000000004</v>
      </c>
      <c r="H16" s="4">
        <f>IF(F16&gt;50, G16*20%, G16*10%)</f>
        <v>0.49000000000000005</v>
      </c>
      <c r="I16" t="s">
        <v>42</v>
      </c>
      <c r="J16" t="s">
        <v>43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4">
        <v>6.2</v>
      </c>
      <c r="F17" s="4">
        <v>9.1999999999999993</v>
      </c>
      <c r="G17" s="4">
        <f>F17-E17</f>
        <v>2.9999999999999991</v>
      </c>
      <c r="H17" s="4">
        <f>IF(F17&gt;50, G17*20%, G17*10%)</f>
        <v>0.29999999999999993</v>
      </c>
      <c r="I17" t="s">
        <v>40</v>
      </c>
      <c r="J17" t="s">
        <v>41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4">
        <v>60</v>
      </c>
      <c r="F18" s="4">
        <v>124</v>
      </c>
      <c r="G18" s="4">
        <f>F18-E18</f>
        <v>64</v>
      </c>
      <c r="H18" s="4">
        <f>IF(F18&gt;50, G18*20%, G18*10%)</f>
        <v>12.8</v>
      </c>
      <c r="I18" t="s">
        <v>38</v>
      </c>
      <c r="J18" t="s">
        <v>39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4">
        <v>3</v>
      </c>
      <c r="F19" s="4">
        <v>8</v>
      </c>
      <c r="G19" s="4">
        <f>F19-E19</f>
        <v>5</v>
      </c>
      <c r="H19" s="4">
        <f>IF(F19&gt;50, G19*20%, G19*10%)</f>
        <v>0.5</v>
      </c>
      <c r="I19" t="s">
        <v>40</v>
      </c>
      <c r="J19" t="s">
        <v>41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4">
        <v>6.2</v>
      </c>
      <c r="F20" s="4">
        <v>9.1999999999999993</v>
      </c>
      <c r="G20" s="4">
        <f>F20-E20</f>
        <v>2.9999999999999991</v>
      </c>
      <c r="H20" s="4">
        <f>IF(F20&gt;50, G20*20%, G20*10%)</f>
        <v>0.29999999999999993</v>
      </c>
      <c r="I20" t="s">
        <v>40</v>
      </c>
      <c r="J20" t="s">
        <v>41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4">
        <v>6.2</v>
      </c>
      <c r="F21" s="4">
        <v>9.1999999999999993</v>
      </c>
      <c r="G21" s="4">
        <f>F21-E21</f>
        <v>2.9999999999999991</v>
      </c>
      <c r="H21" s="4">
        <f>IF(F21&gt;50, G21*20%, G21*10%)</f>
        <v>0.29999999999999993</v>
      </c>
      <c r="I21" t="s">
        <v>40</v>
      </c>
      <c r="J21" t="s">
        <v>41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4">
        <v>3</v>
      </c>
      <c r="F22" s="4">
        <v>8</v>
      </c>
      <c r="G22" s="4">
        <f>F22-E22</f>
        <v>5</v>
      </c>
      <c r="H22" s="4">
        <f>IF(F22&gt;50, G22*20%, G22*10%)</f>
        <v>0.5</v>
      </c>
      <c r="I22" t="s">
        <v>38</v>
      </c>
      <c r="J22" t="s">
        <v>39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4">
        <v>11.4</v>
      </c>
      <c r="F23" s="4">
        <v>16.3</v>
      </c>
      <c r="G23" s="4">
        <f>F23-E23</f>
        <v>4.9000000000000004</v>
      </c>
      <c r="H23" s="4">
        <f>IF(F23&gt;50, G23*20%, G23*10%)</f>
        <v>0.49000000000000005</v>
      </c>
      <c r="I23" t="s">
        <v>40</v>
      </c>
      <c r="J23" t="s">
        <v>41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4">
        <v>3</v>
      </c>
      <c r="F24" s="4">
        <v>8</v>
      </c>
      <c r="G24" s="4">
        <f>F24-E24</f>
        <v>5</v>
      </c>
      <c r="H24" s="4">
        <f>IF(F24&gt;50, G24*20%, G24*10%)</f>
        <v>0.5</v>
      </c>
      <c r="I24" t="s">
        <v>42</v>
      </c>
      <c r="J24" t="s">
        <v>43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4">
        <v>4</v>
      </c>
      <c r="F25" s="4">
        <v>7</v>
      </c>
      <c r="G25" s="4">
        <f>F25-E25</f>
        <v>3</v>
      </c>
      <c r="H25" s="4">
        <f>IF(F25&gt;50, G25*20%, G25*10%)</f>
        <v>0.30000000000000004</v>
      </c>
      <c r="I25" t="s">
        <v>38</v>
      </c>
      <c r="J25" t="s">
        <v>39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4">
        <v>11.4</v>
      </c>
      <c r="F26" s="4">
        <v>16.3</v>
      </c>
      <c r="G26" s="4">
        <f>F26-E26</f>
        <v>4.9000000000000004</v>
      </c>
      <c r="H26" s="4">
        <f>IF(F26&gt;50, G26*20%, G26*10%)</f>
        <v>0.49000000000000005</v>
      </c>
      <c r="I26" t="s">
        <v>42</v>
      </c>
      <c r="J26" t="s">
        <v>43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4">
        <v>9</v>
      </c>
      <c r="F27" s="4">
        <v>14</v>
      </c>
      <c r="G27" s="4">
        <f>F27-E27</f>
        <v>5</v>
      </c>
      <c r="H27" s="4">
        <f>IF(F27&gt;50, G27*20%, G27*10%)</f>
        <v>0.5</v>
      </c>
      <c r="I27" t="s">
        <v>42</v>
      </c>
      <c r="J27" t="s">
        <v>43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4">
        <v>9</v>
      </c>
      <c r="F28" s="4">
        <v>14</v>
      </c>
      <c r="G28" s="4">
        <f>F28-E28</f>
        <v>5</v>
      </c>
      <c r="H28" s="4">
        <f>IF(F28&gt;50, G28*20%, G28*10%)</f>
        <v>0.5</v>
      </c>
      <c r="I28" t="s">
        <v>36</v>
      </c>
      <c r="J28" t="s">
        <v>37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4">
        <v>344</v>
      </c>
      <c r="F29" s="4">
        <v>502</v>
      </c>
      <c r="G29" s="4">
        <f>F29-E29</f>
        <v>158</v>
      </c>
      <c r="H29" s="4">
        <f>IF(F29&gt;50, G29*20%, G29*10%)</f>
        <v>31.6</v>
      </c>
      <c r="I29" t="s">
        <v>36</v>
      </c>
      <c r="J29" t="s">
        <v>37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4">
        <v>6.2</v>
      </c>
      <c r="F30" s="4">
        <v>9.1999999999999993</v>
      </c>
      <c r="G30" s="4">
        <f>F30-E30</f>
        <v>2.9999999999999991</v>
      </c>
      <c r="H30" s="4">
        <f>IF(F30&gt;50, G30*20%, G30*10%)</f>
        <v>0.29999999999999993</v>
      </c>
      <c r="I30" t="s">
        <v>38</v>
      </c>
      <c r="J30" t="s">
        <v>39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4">
        <v>45</v>
      </c>
      <c r="F31" s="4">
        <v>87</v>
      </c>
      <c r="G31" s="4">
        <f>F31-E31</f>
        <v>42</v>
      </c>
      <c r="H31" s="4">
        <f>IF(F31&gt;50, G31*20%, G31*10%)</f>
        <v>8.4</v>
      </c>
      <c r="I31" t="s">
        <v>38</v>
      </c>
      <c r="J31" t="s">
        <v>39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4">
        <v>3</v>
      </c>
      <c r="F32" s="4">
        <v>8</v>
      </c>
      <c r="G32" s="4">
        <f>F32-E32</f>
        <v>5</v>
      </c>
      <c r="H32" s="4">
        <f>IF(F32&gt;50, G32*20%, G32*10%)</f>
        <v>0.5</v>
      </c>
      <c r="I32" t="s">
        <v>38</v>
      </c>
      <c r="J32" t="s">
        <v>39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4">
        <v>11.4</v>
      </c>
      <c r="F33" s="4">
        <v>16.3</v>
      </c>
      <c r="G33" s="4">
        <f>F33-E33</f>
        <v>4.9000000000000004</v>
      </c>
      <c r="H33" s="4">
        <f>IF(F33&gt;50, G33*20%, G33*10%)</f>
        <v>0.49000000000000005</v>
      </c>
      <c r="I33" t="s">
        <v>36</v>
      </c>
      <c r="J33" t="s">
        <v>37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4">
        <v>58.3</v>
      </c>
      <c r="F34" s="4">
        <v>98.4</v>
      </c>
      <c r="G34" s="4">
        <f>F34-E34</f>
        <v>40.100000000000009</v>
      </c>
      <c r="H34" s="4">
        <f>IF(F34&gt;50, G34*20%, G34*10%)</f>
        <v>8.0200000000000014</v>
      </c>
      <c r="I34" t="s">
        <v>38</v>
      </c>
      <c r="J34" t="s">
        <v>39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4">
        <v>11.4</v>
      </c>
      <c r="F35" s="4">
        <v>16.3</v>
      </c>
      <c r="G35" s="4">
        <f>F35-E35</f>
        <v>4.9000000000000004</v>
      </c>
      <c r="H35" s="4">
        <f>IF(F35&gt;50, G35*20%, G35*10%)</f>
        <v>0.49000000000000005</v>
      </c>
      <c r="I35" t="s">
        <v>38</v>
      </c>
      <c r="J35" t="s">
        <v>39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4">
        <v>6.2</v>
      </c>
      <c r="F36" s="4">
        <v>9.1999999999999993</v>
      </c>
      <c r="G36" s="4">
        <f>F36-E36</f>
        <v>2.9999999999999991</v>
      </c>
      <c r="H36" s="4">
        <f>IF(F36&gt;50, G36*20%, G36*10%)</f>
        <v>0.29999999999999993</v>
      </c>
      <c r="I36" t="s">
        <v>42</v>
      </c>
      <c r="J36" t="s">
        <v>43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4">
        <v>6.2</v>
      </c>
      <c r="F37" s="4">
        <v>9.1999999999999993</v>
      </c>
      <c r="G37" s="4">
        <f>F37-E37</f>
        <v>2.9999999999999991</v>
      </c>
      <c r="H37" s="4">
        <f>IF(F37&gt;50, G37*20%, G37*10%)</f>
        <v>0.29999999999999993</v>
      </c>
      <c r="I37" t="s">
        <v>38</v>
      </c>
      <c r="J37" t="s">
        <v>39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4">
        <v>42</v>
      </c>
      <c r="F38" s="4">
        <v>77</v>
      </c>
      <c r="G38" s="4">
        <f>F38-E38</f>
        <v>35</v>
      </c>
      <c r="H38" s="4">
        <f>IF(F38&gt;50, G38*20%, G38*10%)</f>
        <v>7</v>
      </c>
      <c r="I38" t="s">
        <v>38</v>
      </c>
      <c r="J38" t="s">
        <v>39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4">
        <v>6.2</v>
      </c>
      <c r="F39" s="4">
        <v>9.1999999999999993</v>
      </c>
      <c r="G39" s="4">
        <f>F39-E39</f>
        <v>2.9999999999999991</v>
      </c>
      <c r="H39" s="4">
        <f>IF(F39&gt;50, G39*20%, G39*10%)</f>
        <v>0.29999999999999993</v>
      </c>
      <c r="I39" t="s">
        <v>38</v>
      </c>
      <c r="J39" t="s">
        <v>39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4">
        <v>11.4</v>
      </c>
      <c r="F40" s="4">
        <v>16.3</v>
      </c>
      <c r="G40" s="4">
        <f>F40-E40</f>
        <v>4.9000000000000004</v>
      </c>
      <c r="H40" s="4">
        <f>IF(F40&gt;50, G40*20%, G40*10%)</f>
        <v>0.49000000000000005</v>
      </c>
      <c r="I40" t="s">
        <v>38</v>
      </c>
      <c r="J40" t="s">
        <v>39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4">
        <v>3</v>
      </c>
      <c r="F41" s="4">
        <v>8</v>
      </c>
      <c r="G41" s="4">
        <f>F41-E41</f>
        <v>5</v>
      </c>
      <c r="H41" s="4">
        <f>IF(F41&gt;50, G41*20%, G41*10%)</f>
        <v>0.5</v>
      </c>
      <c r="I41" t="s">
        <v>38</v>
      </c>
      <c r="J41" t="s">
        <v>39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4">
        <v>6.2</v>
      </c>
      <c r="F42" s="4">
        <v>9.1999999999999993</v>
      </c>
      <c r="G42" s="4">
        <f>F42-E42</f>
        <v>2.9999999999999991</v>
      </c>
      <c r="H42" s="4">
        <f>IF(F42&gt;50, G42*20%, G42*10%)</f>
        <v>0.29999999999999993</v>
      </c>
      <c r="I42" t="s">
        <v>36</v>
      </c>
      <c r="J42" t="s">
        <v>37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4">
        <v>344</v>
      </c>
      <c r="F43" s="4">
        <v>502</v>
      </c>
      <c r="G43" s="4">
        <f>F43-E43</f>
        <v>158</v>
      </c>
      <c r="H43" s="4">
        <f>IF(F43&gt;50, G43*20%, G43*10%)</f>
        <v>31.6</v>
      </c>
      <c r="I43" t="s">
        <v>40</v>
      </c>
      <c r="J43" t="s">
        <v>41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4">
        <v>60</v>
      </c>
      <c r="F44" s="4">
        <v>124</v>
      </c>
      <c r="G44" s="4">
        <f>F44-E44</f>
        <v>64</v>
      </c>
      <c r="H44" s="4">
        <f>IF(F44&gt;50, G44*20%, G44*10%)</f>
        <v>12.8</v>
      </c>
      <c r="I44" t="s">
        <v>40</v>
      </c>
      <c r="J44" t="s">
        <v>41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4">
        <v>11.4</v>
      </c>
      <c r="F45" s="4">
        <v>16.3</v>
      </c>
      <c r="G45" s="4">
        <f>F45-E45</f>
        <v>4.9000000000000004</v>
      </c>
      <c r="H45" s="4">
        <f>IF(F45&gt;50, G45*20%, G45*10%)</f>
        <v>0.49000000000000005</v>
      </c>
      <c r="I45" t="s">
        <v>40</v>
      </c>
      <c r="J45" t="s">
        <v>41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4">
        <v>344</v>
      </c>
      <c r="F46" s="4">
        <v>502</v>
      </c>
      <c r="G46" s="4">
        <f>F46-E46</f>
        <v>158</v>
      </c>
      <c r="H46" s="4">
        <f>IF(F46&gt;50, G46*20%, G46*10%)</f>
        <v>31.6</v>
      </c>
      <c r="I46" t="s">
        <v>42</v>
      </c>
      <c r="J46" t="s">
        <v>43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4">
        <v>9</v>
      </c>
      <c r="F47" s="4">
        <v>14</v>
      </c>
      <c r="G47" s="4">
        <f>F47-E47</f>
        <v>5</v>
      </c>
      <c r="H47" s="4">
        <f>IF(F47&gt;50, G47*20%, G47*10%)</f>
        <v>0.5</v>
      </c>
      <c r="I47" t="s">
        <v>38</v>
      </c>
      <c r="J47" t="s">
        <v>39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4">
        <v>42</v>
      </c>
      <c r="F48" s="4">
        <v>77</v>
      </c>
      <c r="G48" s="4">
        <f>F48-E48</f>
        <v>35</v>
      </c>
      <c r="H48" s="4">
        <f>IF(F48&gt;50, G48*20%, G48*10%)</f>
        <v>7</v>
      </c>
      <c r="I48" t="s">
        <v>42</v>
      </c>
      <c r="J48" t="s">
        <v>43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4">
        <v>344</v>
      </c>
      <c r="F49" s="4">
        <v>502</v>
      </c>
      <c r="G49" s="4">
        <f>F49-E49</f>
        <v>158</v>
      </c>
      <c r="H49" s="4">
        <f>IF(F49&gt;50, G49*20%, G49*10%)</f>
        <v>31.6</v>
      </c>
      <c r="I49" t="s">
        <v>36</v>
      </c>
      <c r="J49" t="s">
        <v>37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4">
        <v>6.2</v>
      </c>
      <c r="F50" s="4">
        <v>9.1999999999999993</v>
      </c>
      <c r="G50" s="4">
        <f>F50-E50</f>
        <v>2.9999999999999991</v>
      </c>
      <c r="H50" s="4">
        <f>IF(F50&gt;50, G50*20%, G50*10%)</f>
        <v>0.29999999999999993</v>
      </c>
      <c r="I50" t="s">
        <v>36</v>
      </c>
      <c r="J50" t="s">
        <v>37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4">
        <v>11.4</v>
      </c>
      <c r="F51" s="4">
        <v>16.3</v>
      </c>
      <c r="G51" s="4">
        <f>F51-E51</f>
        <v>4.9000000000000004</v>
      </c>
      <c r="H51" s="4">
        <f>IF(F51&gt;50, G51*20%, G51*10%)</f>
        <v>0.49000000000000005</v>
      </c>
      <c r="I51" t="s">
        <v>36</v>
      </c>
      <c r="J51" t="s">
        <v>37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4">
        <v>9</v>
      </c>
      <c r="F52" s="4">
        <v>14</v>
      </c>
      <c r="G52" s="4">
        <f>F52-E52</f>
        <v>5</v>
      </c>
      <c r="H52" s="4">
        <f>IF(F52&gt;50, G52*20%, G52*10%)</f>
        <v>0.5</v>
      </c>
      <c r="I52" t="s">
        <v>40</v>
      </c>
      <c r="J52" t="s">
        <v>41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4">
        <v>42</v>
      </c>
      <c r="F53" s="4">
        <v>77</v>
      </c>
      <c r="G53" s="4">
        <f>F53-E53</f>
        <v>35</v>
      </c>
      <c r="H53" s="4">
        <f>IF(F53&gt;50, G53*20%, G53*10%)</f>
        <v>7</v>
      </c>
      <c r="I53" t="s">
        <v>40</v>
      </c>
      <c r="J53" t="s">
        <v>41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4">
        <v>60</v>
      </c>
      <c r="F54" s="4">
        <v>124</v>
      </c>
      <c r="G54" s="4">
        <f>F54-E54</f>
        <v>64</v>
      </c>
      <c r="H54" s="4">
        <f>IF(F54&gt;50, G54*20%, G54*10%)</f>
        <v>12.8</v>
      </c>
      <c r="I54" t="s">
        <v>36</v>
      </c>
      <c r="J54" t="s">
        <v>37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4">
        <v>45</v>
      </c>
      <c r="F55" s="4">
        <v>87</v>
      </c>
      <c r="G55" s="4">
        <f>F55-E55</f>
        <v>42</v>
      </c>
      <c r="H55" s="4">
        <f>IF(F55&gt;50, G55*20%, G55*10%)</f>
        <v>8.4</v>
      </c>
      <c r="I55" t="s">
        <v>40</v>
      </c>
      <c r="J55" t="s">
        <v>41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4">
        <v>9</v>
      </c>
      <c r="F56" s="4">
        <v>14</v>
      </c>
      <c r="G56" s="4">
        <f>F56-E56</f>
        <v>5</v>
      </c>
      <c r="H56" s="4">
        <f>IF(F56&gt;50, G56*20%, G56*10%)</f>
        <v>0.5</v>
      </c>
      <c r="I56" t="s">
        <v>38</v>
      </c>
      <c r="J56" t="s">
        <v>39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4">
        <v>3</v>
      </c>
      <c r="F57" s="4">
        <v>8</v>
      </c>
      <c r="G57" s="4">
        <f>F57-E57</f>
        <v>5</v>
      </c>
      <c r="H57" s="4">
        <f>IF(F57&gt;50, G57*20%, G57*10%)</f>
        <v>0.5</v>
      </c>
      <c r="I57" t="s">
        <v>40</v>
      </c>
      <c r="J57" t="s">
        <v>41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4">
        <v>6.2</v>
      </c>
      <c r="F58" s="4">
        <v>9.1999999999999993</v>
      </c>
      <c r="G58" s="4">
        <f>F58-E58</f>
        <v>2.9999999999999991</v>
      </c>
      <c r="H58" s="4">
        <f>IF(F58&gt;50, G58*20%, G58*10%)</f>
        <v>0.29999999999999993</v>
      </c>
      <c r="I58" t="s">
        <v>38</v>
      </c>
      <c r="J58" t="s">
        <v>39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4">
        <v>9</v>
      </c>
      <c r="F59" s="4">
        <v>14</v>
      </c>
      <c r="G59" s="4">
        <f>F59-E59</f>
        <v>5</v>
      </c>
      <c r="H59" s="4">
        <f>IF(F59&gt;50, G59*20%, G59*10%)</f>
        <v>0.5</v>
      </c>
      <c r="I59" t="s">
        <v>42</v>
      </c>
      <c r="J59" t="s">
        <v>43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4">
        <v>60</v>
      </c>
      <c r="F60" s="4">
        <v>124</v>
      </c>
      <c r="G60" s="4">
        <f>F60-E60</f>
        <v>64</v>
      </c>
      <c r="H60" s="4">
        <f>IF(F60&gt;50, G60*20%, G60*10%)</f>
        <v>12.8</v>
      </c>
      <c r="I60" t="s">
        <v>40</v>
      </c>
      <c r="J60" t="s">
        <v>41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4">
        <v>9</v>
      </c>
      <c r="F61" s="4">
        <v>14</v>
      </c>
      <c r="G61" s="4">
        <f>F61-E61</f>
        <v>5</v>
      </c>
      <c r="H61" s="4">
        <f>IF(F61&gt;50, G61*20%, G61*10%)</f>
        <v>0.5</v>
      </c>
      <c r="I61" t="s">
        <v>40</v>
      </c>
      <c r="J61" t="s">
        <v>41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4">
        <v>3</v>
      </c>
      <c r="F62" s="4">
        <v>8</v>
      </c>
      <c r="G62" s="4">
        <f>F62-E62</f>
        <v>5</v>
      </c>
      <c r="H62" s="4">
        <f>IF(F62&gt;50, G62*20%, G62*10%)</f>
        <v>0.5</v>
      </c>
      <c r="I62" t="s">
        <v>40</v>
      </c>
      <c r="J62" t="s">
        <v>41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4">
        <v>6.2</v>
      </c>
      <c r="F63" s="4">
        <v>9.1999999999999993</v>
      </c>
      <c r="G63" s="4">
        <f>F63-E63</f>
        <v>2.9999999999999991</v>
      </c>
      <c r="H63" s="4">
        <f>IF(F63&gt;50, G63*20%, G63*10%)</f>
        <v>0.29999999999999993</v>
      </c>
      <c r="I63" t="s">
        <v>36</v>
      </c>
      <c r="J63" t="s">
        <v>37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4">
        <v>3</v>
      </c>
      <c r="F64" s="4">
        <v>8</v>
      </c>
      <c r="G64" s="4">
        <f>F64-E64</f>
        <v>5</v>
      </c>
      <c r="H64" s="4">
        <f>IF(F64&gt;50, G64*20%, G64*10%)</f>
        <v>0.5</v>
      </c>
      <c r="I64" t="s">
        <v>40</v>
      </c>
      <c r="J64" t="s">
        <v>41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4">
        <v>6.2</v>
      </c>
      <c r="F65" s="4">
        <v>9.1999999999999993</v>
      </c>
      <c r="G65" s="4">
        <f>F65-E65</f>
        <v>2.9999999999999991</v>
      </c>
      <c r="H65" s="4">
        <f>IF(F65&gt;50, G65*20%, G65*10%)</f>
        <v>0.29999999999999993</v>
      </c>
      <c r="I65" t="s">
        <v>42</v>
      </c>
      <c r="J65" t="s">
        <v>43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4">
        <v>6.2</v>
      </c>
      <c r="F66" s="4">
        <v>9.1999999999999993</v>
      </c>
      <c r="G66" s="4">
        <f>F66-E66</f>
        <v>2.9999999999999991</v>
      </c>
      <c r="H66" s="4">
        <f>IF(F66&gt;50, G66*20%, G66*10%)</f>
        <v>0.29999999999999993</v>
      </c>
      <c r="I66" t="s">
        <v>40</v>
      </c>
      <c r="J66" t="s">
        <v>41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4">
        <v>11.4</v>
      </c>
      <c r="F67" s="4">
        <v>16.3</v>
      </c>
      <c r="G67" s="4">
        <f>F67-E67</f>
        <v>4.9000000000000004</v>
      </c>
      <c r="H67" s="4">
        <f>IF(F67&gt;50, G67*20%, G67*10%)</f>
        <v>0.49000000000000005</v>
      </c>
      <c r="I67" t="s">
        <v>40</v>
      </c>
      <c r="J67" t="s">
        <v>41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4">
        <v>11.4</v>
      </c>
      <c r="F68" s="4">
        <v>16.3</v>
      </c>
      <c r="G68" s="4">
        <f>F68-E68</f>
        <v>4.9000000000000004</v>
      </c>
      <c r="H68" s="4">
        <f>IF(F68&gt;50, G68*20%, G68*10%)</f>
        <v>0.49000000000000005</v>
      </c>
      <c r="I68" t="s">
        <v>40</v>
      </c>
      <c r="J68" t="s">
        <v>41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4">
        <v>9</v>
      </c>
      <c r="F69" s="4">
        <v>14</v>
      </c>
      <c r="G69" s="4">
        <f>F69-E69</f>
        <v>5</v>
      </c>
      <c r="H69" s="4">
        <f>IF(F69&gt;50, G69*20%, G69*10%)</f>
        <v>0.5</v>
      </c>
      <c r="I69" t="s">
        <v>38</v>
      </c>
      <c r="J69" t="s">
        <v>39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4">
        <v>3</v>
      </c>
      <c r="F70" s="4">
        <v>8</v>
      </c>
      <c r="G70" s="4">
        <f>F70-E70</f>
        <v>5</v>
      </c>
      <c r="H70" s="4">
        <f>IF(F70&gt;50, G70*20%, G70*10%)</f>
        <v>0.5</v>
      </c>
      <c r="I70" t="s">
        <v>40</v>
      </c>
      <c r="J70" t="s">
        <v>41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4">
        <v>6.2</v>
      </c>
      <c r="F71" s="4">
        <v>9.1999999999999993</v>
      </c>
      <c r="G71" s="4">
        <f>F71-E71</f>
        <v>2.9999999999999991</v>
      </c>
      <c r="H71" s="4">
        <f>IF(F71&gt;50, G71*20%, G71*10%)</f>
        <v>0.29999999999999993</v>
      </c>
      <c r="I71" t="s">
        <v>42</v>
      </c>
      <c r="J71" t="s">
        <v>43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4">
        <v>3</v>
      </c>
      <c r="F72" s="4">
        <v>8</v>
      </c>
      <c r="G72" s="4">
        <f>F72-E72</f>
        <v>5</v>
      </c>
      <c r="H72" s="4">
        <f>IF(F72&gt;50, G72*20%, G72*10%)</f>
        <v>0.5</v>
      </c>
      <c r="I72" t="s">
        <v>36</v>
      </c>
      <c r="J72" t="s">
        <v>37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4">
        <v>3</v>
      </c>
      <c r="F73" s="4">
        <v>8</v>
      </c>
      <c r="G73" s="4">
        <f>F73-E73</f>
        <v>5</v>
      </c>
      <c r="H73" s="4">
        <f>IF(F73&gt;50, G73*20%, G73*10%)</f>
        <v>0.5</v>
      </c>
      <c r="I73" t="s">
        <v>40</v>
      </c>
      <c r="J73" t="s">
        <v>41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4">
        <v>42</v>
      </c>
      <c r="F74" s="4">
        <v>77</v>
      </c>
      <c r="G74" s="4">
        <f>F74-E74</f>
        <v>35</v>
      </c>
      <c r="H74" s="4">
        <f>IF(F74&gt;50, G74*20%, G74*10%)</f>
        <v>7</v>
      </c>
      <c r="I74" t="s">
        <v>40</v>
      </c>
      <c r="J74" t="s">
        <v>41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4">
        <v>11.4</v>
      </c>
      <c r="F75" s="4">
        <v>16.3</v>
      </c>
      <c r="G75" s="4">
        <f>F75-E75</f>
        <v>4.9000000000000004</v>
      </c>
      <c r="H75" s="4">
        <f>IF(F75&gt;50, G75*20%, G75*10%)</f>
        <v>0.49000000000000005</v>
      </c>
      <c r="I75" t="s">
        <v>40</v>
      </c>
      <c r="J75" t="s">
        <v>41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4">
        <v>3</v>
      </c>
      <c r="F76" s="4">
        <v>8</v>
      </c>
      <c r="G76" s="4">
        <f>F76-E76</f>
        <v>5</v>
      </c>
      <c r="H76" s="4">
        <f>IF(F76&gt;50, G76*20%, G76*10%)</f>
        <v>0.5</v>
      </c>
      <c r="I76" t="s">
        <v>42</v>
      </c>
      <c r="J76" t="s">
        <v>43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4">
        <v>3</v>
      </c>
      <c r="F77" s="4">
        <v>8</v>
      </c>
      <c r="G77" s="4">
        <f>F77-E77</f>
        <v>5</v>
      </c>
      <c r="H77" s="4">
        <f>IF(F77&gt;50, G77*20%, G77*10%)</f>
        <v>0.5</v>
      </c>
      <c r="I77" t="s">
        <v>38</v>
      </c>
      <c r="J77" t="s">
        <v>39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4">
        <v>58.3</v>
      </c>
      <c r="F78" s="4">
        <v>98.4</v>
      </c>
      <c r="G78" s="4">
        <f>F78-E78</f>
        <v>40.100000000000009</v>
      </c>
      <c r="H78" s="4">
        <f>IF(F78&gt;50, G78*20%, G78*10%)</f>
        <v>8.0200000000000014</v>
      </c>
      <c r="I78" t="s">
        <v>42</v>
      </c>
      <c r="J78" t="s">
        <v>43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4">
        <v>11.4</v>
      </c>
      <c r="F79" s="4">
        <v>16.3</v>
      </c>
      <c r="G79" s="4">
        <f>F79-E79</f>
        <v>4.9000000000000004</v>
      </c>
      <c r="H79" s="4">
        <f>IF(F79&gt;50, G79*20%, G79*10%)</f>
        <v>0.49000000000000005</v>
      </c>
      <c r="I79" t="s">
        <v>38</v>
      </c>
      <c r="J79" t="s">
        <v>39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4">
        <v>11.4</v>
      </c>
      <c r="F80" s="4">
        <v>16.3</v>
      </c>
      <c r="G80" s="4">
        <f>F80-E80</f>
        <v>4.9000000000000004</v>
      </c>
      <c r="H80" s="4">
        <f>IF(F80&gt;50, G80*20%, G80*10%)</f>
        <v>0.49000000000000005</v>
      </c>
      <c r="I80" t="s">
        <v>38</v>
      </c>
      <c r="J80" t="s">
        <v>39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4">
        <v>45</v>
      </c>
      <c r="F81" s="4">
        <v>87</v>
      </c>
      <c r="G81" s="4">
        <f>F81-E81</f>
        <v>42</v>
      </c>
      <c r="H81" s="4">
        <f>IF(F81&gt;50, G81*20%, G81*10%)</f>
        <v>8.4</v>
      </c>
      <c r="I81" t="s">
        <v>40</v>
      </c>
      <c r="J81" t="s">
        <v>41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4">
        <v>9</v>
      </c>
      <c r="F82" s="4">
        <v>14</v>
      </c>
      <c r="G82" s="4">
        <f>F82-E82</f>
        <v>5</v>
      </c>
      <c r="H82" s="4">
        <f>IF(F82&gt;50, G82*20%, G82*10%)</f>
        <v>0.5</v>
      </c>
      <c r="I82" t="s">
        <v>40</v>
      </c>
      <c r="J82" t="s">
        <v>41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4">
        <v>3</v>
      </c>
      <c r="F83" s="4">
        <v>8</v>
      </c>
      <c r="G83" s="4">
        <f>F83-E83</f>
        <v>5</v>
      </c>
      <c r="H83" s="4">
        <f>IF(F83&gt;50, G83*20%, G83*10%)</f>
        <v>0.5</v>
      </c>
      <c r="I83" t="s">
        <v>36</v>
      </c>
      <c r="J83" t="s">
        <v>37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4">
        <v>3</v>
      </c>
      <c r="F84" s="4">
        <v>8</v>
      </c>
      <c r="G84" s="4">
        <f>F84-E84</f>
        <v>5</v>
      </c>
      <c r="H84" s="4">
        <f>IF(F84&gt;50, G84*20%, G84*10%)</f>
        <v>0.5</v>
      </c>
      <c r="I84" t="s">
        <v>36</v>
      </c>
      <c r="J84" t="s">
        <v>37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4">
        <v>9</v>
      </c>
      <c r="F85" s="4">
        <v>14</v>
      </c>
      <c r="G85" s="4">
        <f>F85-E85</f>
        <v>5</v>
      </c>
      <c r="H85" s="4">
        <f>IF(F85&gt;50, G85*20%, G85*10%)</f>
        <v>0.5</v>
      </c>
      <c r="I85" t="s">
        <v>36</v>
      </c>
      <c r="J85" t="s">
        <v>37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4">
        <v>58.3</v>
      </c>
      <c r="F86" s="4">
        <v>98.4</v>
      </c>
      <c r="G86" s="4">
        <f>F86-E86</f>
        <v>40.100000000000009</v>
      </c>
      <c r="H86" s="4">
        <f>IF(F86&gt;50, G86*20%, G86*10%)</f>
        <v>8.0200000000000014</v>
      </c>
      <c r="I86" t="s">
        <v>40</v>
      </c>
      <c r="J86" t="s">
        <v>41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4">
        <v>3</v>
      </c>
      <c r="F87" s="4">
        <v>8</v>
      </c>
      <c r="G87" s="4">
        <f>F87-E87</f>
        <v>5</v>
      </c>
      <c r="H87" s="4">
        <f>IF(F87&gt;50, G87*20%, G87*10%)</f>
        <v>0.5</v>
      </c>
      <c r="I87" t="s">
        <v>42</v>
      </c>
      <c r="J87" t="s">
        <v>43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4">
        <v>6.2</v>
      </c>
      <c r="F88" s="4">
        <v>9.1999999999999993</v>
      </c>
      <c r="G88" s="4">
        <f>F88-E88</f>
        <v>2.9999999999999991</v>
      </c>
      <c r="H88" s="4">
        <f>IF(F88&gt;50, G88*20%, G88*10%)</f>
        <v>0.29999999999999993</v>
      </c>
      <c r="I88" t="s">
        <v>36</v>
      </c>
      <c r="J88" t="s">
        <v>37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4">
        <v>6.2</v>
      </c>
      <c r="F89" s="4">
        <v>9.1999999999999993</v>
      </c>
      <c r="G89" s="4">
        <f>F89-E89</f>
        <v>2.9999999999999991</v>
      </c>
      <c r="H89" s="4">
        <f>IF(F89&gt;50, G89*20%, G89*10%)</f>
        <v>0.29999999999999993</v>
      </c>
      <c r="I89" t="s">
        <v>36</v>
      </c>
      <c r="J89" t="s">
        <v>37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4">
        <v>9</v>
      </c>
      <c r="F90" s="4">
        <v>14</v>
      </c>
      <c r="G90" s="4">
        <f>F90-E90</f>
        <v>5</v>
      </c>
      <c r="H90" s="4">
        <f>IF(F90&gt;50, G90*20%, G90*10%)</f>
        <v>0.5</v>
      </c>
      <c r="I90" t="s">
        <v>40</v>
      </c>
      <c r="J90" t="s">
        <v>41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4">
        <v>11.4</v>
      </c>
      <c r="F91" s="4">
        <v>16.3</v>
      </c>
      <c r="G91" s="4">
        <f>F91-E91</f>
        <v>4.9000000000000004</v>
      </c>
      <c r="H91" s="4">
        <f>IF(F91&gt;50, G91*20%, G91*10%)</f>
        <v>0.49000000000000005</v>
      </c>
      <c r="I91" t="s">
        <v>36</v>
      </c>
      <c r="J91" t="s">
        <v>37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4">
        <v>11.4</v>
      </c>
      <c r="F92" s="4">
        <v>16.3</v>
      </c>
      <c r="G92" s="4">
        <f>F92-E92</f>
        <v>4.9000000000000004</v>
      </c>
      <c r="H92" s="4">
        <f>IF(F92&gt;50, G92*20%, G92*10%)</f>
        <v>0.49000000000000005</v>
      </c>
      <c r="I92" t="s">
        <v>42</v>
      </c>
      <c r="J92" t="s">
        <v>43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4">
        <v>11.4</v>
      </c>
      <c r="F93" s="4">
        <v>16.3</v>
      </c>
      <c r="G93" s="4">
        <f>F93-E93</f>
        <v>4.9000000000000004</v>
      </c>
      <c r="H93" s="4">
        <f>IF(F93&gt;50, G93*20%, G93*10%)</f>
        <v>0.49000000000000005</v>
      </c>
      <c r="I93" t="s">
        <v>40</v>
      </c>
      <c r="J93" t="s">
        <v>41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4">
        <v>9</v>
      </c>
      <c r="F94" s="4">
        <v>14</v>
      </c>
      <c r="G94" s="4">
        <f>F94-E94</f>
        <v>5</v>
      </c>
      <c r="H94" s="4">
        <f>IF(F94&gt;50, G94*20%, G94*10%)</f>
        <v>0.5</v>
      </c>
      <c r="I94" t="s">
        <v>38</v>
      </c>
      <c r="J94" t="s">
        <v>39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4">
        <v>9</v>
      </c>
      <c r="F95" s="4">
        <v>14</v>
      </c>
      <c r="G95" s="4">
        <f>F95-E95</f>
        <v>5</v>
      </c>
      <c r="H95" s="4">
        <f>IF(F95&gt;50, G95*20%, G95*10%)</f>
        <v>0.5</v>
      </c>
      <c r="I95" t="s">
        <v>40</v>
      </c>
      <c r="J95" t="s">
        <v>41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4">
        <v>6.2</v>
      </c>
      <c r="F96" s="4">
        <v>9.1999999999999993</v>
      </c>
      <c r="G96" s="4">
        <f>F96-E96</f>
        <v>2.9999999999999991</v>
      </c>
      <c r="H96" s="4">
        <f>IF(F96&gt;50, G96*20%, G96*10%)</f>
        <v>0.29999999999999993</v>
      </c>
      <c r="I96" t="s">
        <v>42</v>
      </c>
      <c r="J96" t="s">
        <v>43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4">
        <v>9</v>
      </c>
      <c r="F97" s="4">
        <v>14</v>
      </c>
      <c r="G97" s="4">
        <f>F97-E97</f>
        <v>5</v>
      </c>
      <c r="H97" s="4">
        <f>IF(F97&gt;50, G97*20%, G97*10%)</f>
        <v>0.5</v>
      </c>
      <c r="I97" t="s">
        <v>40</v>
      </c>
      <c r="J97" t="s">
        <v>41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4">
        <v>4</v>
      </c>
      <c r="F98" s="4">
        <v>7</v>
      </c>
      <c r="G98" s="4">
        <f>F98-E98</f>
        <v>3</v>
      </c>
      <c r="H98" s="4">
        <f>IF(F98&gt;50, G98*20%, G98*10%)</f>
        <v>0.30000000000000004</v>
      </c>
      <c r="I98" t="s">
        <v>42</v>
      </c>
      <c r="J98" t="s">
        <v>43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4">
        <v>11.4</v>
      </c>
      <c r="F99" s="4">
        <v>16.3</v>
      </c>
      <c r="G99" s="4">
        <f>F99-E99</f>
        <v>4.9000000000000004</v>
      </c>
      <c r="H99" s="4">
        <f>IF(F99&gt;50, G99*20%, G99*10%)</f>
        <v>0.49000000000000005</v>
      </c>
      <c r="I99" t="s">
        <v>38</v>
      </c>
      <c r="J99" t="s">
        <v>39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4">
        <v>11.4</v>
      </c>
      <c r="F100" s="4">
        <v>16.3</v>
      </c>
      <c r="G100" s="4">
        <f>F100-E100</f>
        <v>4.9000000000000004</v>
      </c>
      <c r="H100" s="4">
        <f>IF(F100&gt;50, G100*20%, G100*10%)</f>
        <v>0.49000000000000005</v>
      </c>
      <c r="I100" t="s">
        <v>40</v>
      </c>
      <c r="J100" t="s">
        <v>41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4">
        <v>9</v>
      </c>
      <c r="F101" s="4">
        <v>14</v>
      </c>
      <c r="G101" s="4">
        <f>F101-E101</f>
        <v>5</v>
      </c>
      <c r="H101" s="4">
        <f>IF(F101&gt;50, G101*20%, G101*10%)</f>
        <v>0.5</v>
      </c>
      <c r="I101" t="s">
        <v>36</v>
      </c>
      <c r="J101" t="s">
        <v>37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4">
        <v>6.2</v>
      </c>
      <c r="F102" s="4">
        <v>9.1999999999999993</v>
      </c>
      <c r="G102" s="4">
        <f>F102-E102</f>
        <v>2.9999999999999991</v>
      </c>
      <c r="H102" s="4">
        <f>IF(F102&gt;50, G102*20%, G102*10%)</f>
        <v>0.29999999999999993</v>
      </c>
      <c r="I102" t="s">
        <v>40</v>
      </c>
      <c r="J102" t="s">
        <v>41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4">
        <v>60</v>
      </c>
      <c r="F103" s="4">
        <v>124</v>
      </c>
      <c r="G103" s="4">
        <f>F103-E103</f>
        <v>64</v>
      </c>
      <c r="H103" s="4">
        <f>IF(F103&gt;50, G103*20%, G103*10%)</f>
        <v>12.8</v>
      </c>
      <c r="I103" t="s">
        <v>38</v>
      </c>
      <c r="J103" t="s">
        <v>39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4">
        <v>11.4</v>
      </c>
      <c r="F104" s="4">
        <v>16.3</v>
      </c>
      <c r="G104" s="4">
        <f>F104-E104</f>
        <v>4.9000000000000004</v>
      </c>
      <c r="H104" s="4">
        <f>IF(F104&gt;50, G104*20%, G104*10%)</f>
        <v>0.49000000000000005</v>
      </c>
      <c r="I104" t="s">
        <v>38</v>
      </c>
      <c r="J104" t="s">
        <v>39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4">
        <v>11.4</v>
      </c>
      <c r="F105" s="4">
        <v>16.3</v>
      </c>
      <c r="G105" s="4">
        <f>F105-E105</f>
        <v>4.9000000000000004</v>
      </c>
      <c r="H105" s="4">
        <f>IF(F105&gt;50, G105*20%, G105*10%)</f>
        <v>0.49000000000000005</v>
      </c>
      <c r="I105" t="s">
        <v>40</v>
      </c>
      <c r="J105" t="s">
        <v>41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4">
        <v>6.2</v>
      </c>
      <c r="F106" s="4">
        <v>9.1999999999999993</v>
      </c>
      <c r="G106" s="4">
        <f>F106-E106</f>
        <v>2.9999999999999991</v>
      </c>
      <c r="H106" s="4">
        <f>IF(F106&gt;50, G106*20%, G106*10%)</f>
        <v>0.29999999999999993</v>
      </c>
      <c r="I106" t="s">
        <v>38</v>
      </c>
      <c r="J106" t="s">
        <v>39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4">
        <v>58.3</v>
      </c>
      <c r="F107" s="4">
        <v>98.4</v>
      </c>
      <c r="G107" s="4">
        <f>F107-E107</f>
        <v>40.100000000000009</v>
      </c>
      <c r="H107" s="4">
        <f>IF(F107&gt;50, G107*20%, G107*10%)</f>
        <v>8.0200000000000014</v>
      </c>
      <c r="I107" t="s">
        <v>38</v>
      </c>
      <c r="J107" t="s">
        <v>39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4">
        <v>3</v>
      </c>
      <c r="F108" s="4">
        <v>8</v>
      </c>
      <c r="G108" s="4">
        <f>F108-E108</f>
        <v>5</v>
      </c>
      <c r="H108" s="4">
        <f>IF(F108&gt;50, G108*20%, G108*10%)</f>
        <v>0.5</v>
      </c>
      <c r="I108" t="s">
        <v>42</v>
      </c>
      <c r="J108" t="s">
        <v>43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4">
        <v>58.3</v>
      </c>
      <c r="F109" s="4">
        <v>98.4</v>
      </c>
      <c r="G109" s="4">
        <f>F109-E109</f>
        <v>40.100000000000009</v>
      </c>
      <c r="H109" s="4">
        <f>IF(F109&gt;50, G109*20%, G109*10%)</f>
        <v>8.0200000000000014</v>
      </c>
      <c r="I109" t="s">
        <v>40</v>
      </c>
      <c r="J109" t="s">
        <v>41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4">
        <v>344</v>
      </c>
      <c r="F110" s="4">
        <v>502</v>
      </c>
      <c r="G110" s="4">
        <f>F110-E110</f>
        <v>158</v>
      </c>
      <c r="H110" s="4">
        <f>IF(F110&gt;50, G110*20%, G110*10%)</f>
        <v>31.6</v>
      </c>
      <c r="I110" t="s">
        <v>38</v>
      </c>
      <c r="J110" t="s">
        <v>39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4">
        <v>344</v>
      </c>
      <c r="F111" s="4">
        <v>502</v>
      </c>
      <c r="G111" s="4">
        <f>F111-E111</f>
        <v>158</v>
      </c>
      <c r="H111" s="4">
        <f>IF(F111&gt;50, G111*20%, G111*10%)</f>
        <v>31.6</v>
      </c>
      <c r="I111" t="s">
        <v>42</v>
      </c>
      <c r="J111" t="s">
        <v>43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4">
        <v>42</v>
      </c>
      <c r="F112" s="4">
        <v>77</v>
      </c>
      <c r="G112" s="4">
        <f>F112-E112</f>
        <v>35</v>
      </c>
      <c r="H112" s="4">
        <f>IF(F112&gt;50, G112*20%, G112*10%)</f>
        <v>7</v>
      </c>
      <c r="I112" t="s">
        <v>42</v>
      </c>
      <c r="J112" t="s">
        <v>43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4">
        <v>42</v>
      </c>
      <c r="F113" s="4">
        <v>77</v>
      </c>
      <c r="G113" s="4">
        <f>F113-E113</f>
        <v>35</v>
      </c>
      <c r="H113" s="4">
        <f>IF(F113&gt;50, G113*20%, G113*10%)</f>
        <v>7</v>
      </c>
      <c r="I113" t="s">
        <v>40</v>
      </c>
      <c r="J113" t="s">
        <v>41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4">
        <v>58.3</v>
      </c>
      <c r="F114" s="4">
        <v>98.4</v>
      </c>
      <c r="G114" s="4">
        <f>F114-E114</f>
        <v>40.100000000000009</v>
      </c>
      <c r="H114" s="4">
        <f>IF(F114&gt;50, G114*20%, G114*10%)</f>
        <v>8.0200000000000014</v>
      </c>
      <c r="I114" t="s">
        <v>36</v>
      </c>
      <c r="J114" t="s">
        <v>37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4">
        <v>60</v>
      </c>
      <c r="F115" s="4">
        <v>124</v>
      </c>
      <c r="G115" s="4">
        <f>F115-E115</f>
        <v>64</v>
      </c>
      <c r="H115" s="4">
        <f>IF(F115&gt;50, G115*20%, G115*10%)</f>
        <v>12.8</v>
      </c>
      <c r="I115" t="s">
        <v>38</v>
      </c>
      <c r="J115" t="s">
        <v>39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4">
        <v>344</v>
      </c>
      <c r="F116" s="4">
        <v>502</v>
      </c>
      <c r="G116" s="4">
        <f>F116-E116</f>
        <v>158</v>
      </c>
      <c r="H116" s="4">
        <f>IF(F116&gt;50, G116*20%, G116*10%)</f>
        <v>31.6</v>
      </c>
      <c r="I116" t="s">
        <v>36</v>
      </c>
      <c r="J116" t="s">
        <v>37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4">
        <v>42</v>
      </c>
      <c r="F117" s="4">
        <v>77</v>
      </c>
      <c r="G117" s="4">
        <f>F117-E117</f>
        <v>35</v>
      </c>
      <c r="H117" s="4">
        <f>IF(F117&gt;50, G117*20%, G117*10%)</f>
        <v>7</v>
      </c>
      <c r="I117" t="s">
        <v>40</v>
      </c>
      <c r="J117" t="s">
        <v>41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4">
        <v>344</v>
      </c>
      <c r="F118" s="4">
        <v>502</v>
      </c>
      <c r="G118" s="4">
        <f>F118-E118</f>
        <v>158</v>
      </c>
      <c r="H118" s="4">
        <f>IF(F118&gt;50, G118*20%, G118*10%)</f>
        <v>31.6</v>
      </c>
      <c r="I118" t="s">
        <v>42</v>
      </c>
      <c r="J118" t="s">
        <v>43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4">
        <v>58.3</v>
      </c>
      <c r="F119" s="4">
        <v>98.4</v>
      </c>
      <c r="G119" s="4">
        <f>F119-E119</f>
        <v>40.100000000000009</v>
      </c>
      <c r="H119" s="4">
        <f>IF(F119&gt;50, G119*20%, G119*10%)</f>
        <v>8.0200000000000014</v>
      </c>
      <c r="I119" t="s">
        <v>38</v>
      </c>
      <c r="J119" t="s">
        <v>39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4">
        <v>60</v>
      </c>
      <c r="F120" s="4">
        <v>124</v>
      </c>
      <c r="G120" s="4">
        <f>F120-E120</f>
        <v>64</v>
      </c>
      <c r="H120" s="4">
        <f>IF(F120&gt;50, G120*20%, G120*10%)</f>
        <v>12.8</v>
      </c>
      <c r="I120" t="s">
        <v>36</v>
      </c>
      <c r="J120" t="s">
        <v>37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4">
        <v>60</v>
      </c>
      <c r="F121" s="4">
        <v>124</v>
      </c>
      <c r="G121" s="4">
        <f>F121-E121</f>
        <v>64</v>
      </c>
      <c r="H121" s="4">
        <f>IF(F121&gt;50, G121*20%, G121*10%)</f>
        <v>12.8</v>
      </c>
      <c r="I121" t="s">
        <v>40</v>
      </c>
      <c r="J121" t="s">
        <v>41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4">
        <v>45</v>
      </c>
      <c r="F122" s="4">
        <v>87</v>
      </c>
      <c r="G122" s="4">
        <f>F122-E122</f>
        <v>42</v>
      </c>
      <c r="H122" s="4">
        <f>IF(F122&gt;50, G122*20%, G122*10%)</f>
        <v>8.4</v>
      </c>
      <c r="I122" t="s">
        <v>40</v>
      </c>
      <c r="J122" t="s">
        <v>41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4">
        <v>344</v>
      </c>
      <c r="F123" s="4">
        <v>502</v>
      </c>
      <c r="G123" s="4">
        <f>F123-E123</f>
        <v>158</v>
      </c>
      <c r="H123" s="4">
        <f>IF(F123&gt;50, G123*20%, G123*10%)</f>
        <v>31.6</v>
      </c>
      <c r="I123" t="s">
        <v>40</v>
      </c>
      <c r="J123" t="s">
        <v>41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4">
        <v>58.3</v>
      </c>
      <c r="F124" s="4">
        <v>98.4</v>
      </c>
      <c r="G124" s="4">
        <f>F124-E124</f>
        <v>40.100000000000009</v>
      </c>
      <c r="H124" s="4">
        <f>IF(F124&gt;50, G124*20%, G124*10%)</f>
        <v>8.0200000000000014</v>
      </c>
      <c r="I124" t="s">
        <v>40</v>
      </c>
      <c r="J124" t="s">
        <v>41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4">
        <v>45</v>
      </c>
      <c r="F125" s="4">
        <v>87</v>
      </c>
      <c r="G125" s="4">
        <f>F125-E125</f>
        <v>42</v>
      </c>
      <c r="H125" s="4">
        <f>IF(F125&gt;50, G125*20%, G125*10%)</f>
        <v>8.4</v>
      </c>
      <c r="I125" t="s">
        <v>40</v>
      </c>
      <c r="J125" t="s">
        <v>41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4">
        <v>60</v>
      </c>
      <c r="F126" s="4">
        <v>124</v>
      </c>
      <c r="G126" s="4">
        <f>F126-E126</f>
        <v>64</v>
      </c>
      <c r="H126" s="4">
        <f>IF(F126&gt;50, G126*20%, G126*10%)</f>
        <v>12.8</v>
      </c>
      <c r="I126" t="s">
        <v>40</v>
      </c>
      <c r="J126" t="s">
        <v>41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4">
        <v>4</v>
      </c>
      <c r="F127" s="4">
        <v>7</v>
      </c>
      <c r="G127" s="4">
        <f>F127-E127</f>
        <v>3</v>
      </c>
      <c r="H127" s="4">
        <f>IF(F127&gt;50, G127*20%, G127*10%)</f>
        <v>0.30000000000000004</v>
      </c>
      <c r="I127" t="s">
        <v>40</v>
      </c>
      <c r="J127" t="s">
        <v>41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4">
        <v>344</v>
      </c>
      <c r="F128" s="4">
        <v>502</v>
      </c>
      <c r="G128" s="4">
        <f>F128-E128</f>
        <v>158</v>
      </c>
      <c r="H128" s="4">
        <f>IF(F128&gt;50, G128*20%, G128*10%)</f>
        <v>31.6</v>
      </c>
      <c r="I128" t="s">
        <v>36</v>
      </c>
      <c r="J128" t="s">
        <v>37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4">
        <v>42</v>
      </c>
      <c r="F129" s="4">
        <v>77</v>
      </c>
      <c r="G129" s="4">
        <f>F129-E129</f>
        <v>35</v>
      </c>
      <c r="H129" s="4">
        <f>IF(F129&gt;50, G129*20%, G129*10%)</f>
        <v>7</v>
      </c>
      <c r="I129" t="s">
        <v>38</v>
      </c>
      <c r="J129" t="s">
        <v>39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4">
        <v>58.3</v>
      </c>
      <c r="F130" s="4">
        <v>98.4</v>
      </c>
      <c r="G130" s="4">
        <f>F130-E130</f>
        <v>40.100000000000009</v>
      </c>
      <c r="H130" s="4">
        <f>IF(F130&gt;50, G130*20%, G130*10%)</f>
        <v>8.0200000000000014</v>
      </c>
      <c r="I130" t="s">
        <v>42</v>
      </c>
      <c r="J130" t="s">
        <v>43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4">
        <v>45</v>
      </c>
      <c r="F131" s="4">
        <v>87</v>
      </c>
      <c r="G131" s="4">
        <f>F131-E131</f>
        <v>42</v>
      </c>
      <c r="H131" s="4">
        <f>IF(F131&gt;50, G131*20%, G131*10%)</f>
        <v>8.4</v>
      </c>
      <c r="I131" t="s">
        <v>42</v>
      </c>
      <c r="J131" t="s">
        <v>43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4">
        <v>4</v>
      </c>
      <c r="F132" s="4">
        <v>7</v>
      </c>
      <c r="G132" s="4">
        <f>F132-E132</f>
        <v>3</v>
      </c>
      <c r="H132" s="4">
        <f>IF(F132&gt;50, G132*20%, G132*10%)</f>
        <v>0.30000000000000004</v>
      </c>
      <c r="I132" t="s">
        <v>42</v>
      </c>
      <c r="J132" t="s">
        <v>43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4">
        <v>4</v>
      </c>
      <c r="F133" s="4">
        <v>7</v>
      </c>
      <c r="G133" s="4">
        <f>F133-E133</f>
        <v>3</v>
      </c>
      <c r="H133" s="4">
        <f>IF(F133&gt;50, G133*20%, G133*10%)</f>
        <v>0.30000000000000004</v>
      </c>
      <c r="I133" t="s">
        <v>42</v>
      </c>
      <c r="J133" t="s">
        <v>43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4">
        <v>58.3</v>
      </c>
      <c r="F134" s="4">
        <v>98.4</v>
      </c>
      <c r="G134" s="4">
        <f>F134-E134</f>
        <v>40.100000000000009</v>
      </c>
      <c r="H134" s="4">
        <f>IF(F134&gt;50, G134*20%, G134*10%)</f>
        <v>8.0200000000000014</v>
      </c>
      <c r="I134" t="s">
        <v>36</v>
      </c>
      <c r="J134" t="s">
        <v>37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4">
        <v>58.3</v>
      </c>
      <c r="F135" s="4">
        <v>98.4</v>
      </c>
      <c r="G135" s="4">
        <f>F135-E135</f>
        <v>40.100000000000009</v>
      </c>
      <c r="H135" s="4">
        <f>IF(F135&gt;50, G135*20%, G135*10%)</f>
        <v>8.0200000000000014</v>
      </c>
      <c r="I135" t="s">
        <v>40</v>
      </c>
      <c r="J135" t="s">
        <v>41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4">
        <v>344</v>
      </c>
      <c r="F136" s="4">
        <v>502</v>
      </c>
      <c r="G136" s="4">
        <f>F136-E136</f>
        <v>158</v>
      </c>
      <c r="H136" s="4">
        <f>IF(F136&gt;50, G136*20%, G136*10%)</f>
        <v>31.6</v>
      </c>
      <c r="I136" t="s">
        <v>36</v>
      </c>
      <c r="J136" t="s">
        <v>37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4">
        <v>60</v>
      </c>
      <c r="F137" s="4">
        <v>124</v>
      </c>
      <c r="G137" s="4">
        <f>F137-E137</f>
        <v>64</v>
      </c>
      <c r="H137" s="4">
        <f>IF(F137&gt;50, G137*20%, G137*10%)</f>
        <v>12.8</v>
      </c>
      <c r="I137" t="s">
        <v>40</v>
      </c>
      <c r="J137" t="s">
        <v>41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4">
        <v>58.3</v>
      </c>
      <c r="F138" s="4">
        <v>98.4</v>
      </c>
      <c r="G138" s="4">
        <f>F138-E138</f>
        <v>40.100000000000009</v>
      </c>
      <c r="H138" s="4">
        <f>IF(F138&gt;50, G138*20%, G138*10%)</f>
        <v>8.0200000000000014</v>
      </c>
      <c r="I138" t="s">
        <v>38</v>
      </c>
      <c r="J138" t="s">
        <v>39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4">
        <v>344</v>
      </c>
      <c r="F139" s="4">
        <v>502</v>
      </c>
      <c r="G139" s="4">
        <f>F139-E139</f>
        <v>158</v>
      </c>
      <c r="H139" s="4">
        <f>IF(F139&gt;50, G139*20%, G139*10%)</f>
        <v>31.6</v>
      </c>
      <c r="I139" t="s">
        <v>36</v>
      </c>
      <c r="J139" t="s">
        <v>37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4">
        <v>45</v>
      </c>
      <c r="F140" s="4">
        <v>87</v>
      </c>
      <c r="G140" s="4">
        <f>F140-E140</f>
        <v>42</v>
      </c>
      <c r="H140" s="4">
        <f>IF(F140&gt;50, G140*20%, G140*10%)</f>
        <v>8.4</v>
      </c>
      <c r="I140" t="s">
        <v>40</v>
      </c>
      <c r="J140" t="s">
        <v>41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4">
        <v>45</v>
      </c>
      <c r="F141" s="4">
        <v>87</v>
      </c>
      <c r="G141" s="4">
        <f>F141-E141</f>
        <v>42</v>
      </c>
      <c r="H141" s="4">
        <f>IF(F141&gt;50, G141*20%, G141*10%)</f>
        <v>8.4</v>
      </c>
      <c r="I141" t="s">
        <v>38</v>
      </c>
      <c r="J141" t="s">
        <v>39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4">
        <v>4</v>
      </c>
      <c r="F142" s="4">
        <v>7</v>
      </c>
      <c r="G142" s="4">
        <f>F142-E142</f>
        <v>3</v>
      </c>
      <c r="H142" s="4">
        <f>IF(F142&gt;50, G142*20%, G142*10%)</f>
        <v>0.30000000000000004</v>
      </c>
      <c r="I142" t="s">
        <v>38</v>
      </c>
      <c r="J142" t="s">
        <v>39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4">
        <v>60</v>
      </c>
      <c r="F143" s="4">
        <v>124</v>
      </c>
      <c r="G143" s="4">
        <f>F143-E143</f>
        <v>64</v>
      </c>
      <c r="H143" s="4">
        <f>IF(F143&gt;50, G143*20%, G143*10%)</f>
        <v>12.8</v>
      </c>
      <c r="I143" t="s">
        <v>38</v>
      </c>
      <c r="J143" t="s">
        <v>39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4">
        <v>58.3</v>
      </c>
      <c r="F144" s="4">
        <v>98.4</v>
      </c>
      <c r="G144" s="4">
        <f>F144-E144</f>
        <v>40.100000000000009</v>
      </c>
      <c r="H144" s="4">
        <f>IF(F144&gt;50, G144*20%, G144*10%)</f>
        <v>8.0200000000000014</v>
      </c>
      <c r="I144" t="s">
        <v>42</v>
      </c>
      <c r="J144" t="s">
        <v>43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4">
        <v>60</v>
      </c>
      <c r="F145" s="4">
        <v>124</v>
      </c>
      <c r="G145" s="4">
        <f>F145-E145</f>
        <v>64</v>
      </c>
      <c r="H145" s="4">
        <f>IF(F145&gt;50, G145*20%, G145*10%)</f>
        <v>12.8</v>
      </c>
      <c r="I145" t="s">
        <v>42</v>
      </c>
      <c r="J145" t="s">
        <v>43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4">
        <v>45</v>
      </c>
      <c r="F146" s="4">
        <v>87</v>
      </c>
      <c r="G146" s="4">
        <f>F146-E146</f>
        <v>42</v>
      </c>
      <c r="H146" s="4">
        <f>IF(F146&gt;50, G146*20%, G146*10%)</f>
        <v>8.4</v>
      </c>
      <c r="I146" t="s">
        <v>42</v>
      </c>
      <c r="J146" t="s">
        <v>43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4">
        <v>344</v>
      </c>
      <c r="F147" s="4">
        <v>502</v>
      </c>
      <c r="G147" s="4">
        <f>F147-E147</f>
        <v>158</v>
      </c>
      <c r="H147" s="4">
        <f>IF(F147&gt;50, G147*20%, G147*10%)</f>
        <v>31.6</v>
      </c>
      <c r="I147" t="s">
        <v>42</v>
      </c>
      <c r="J147" t="s">
        <v>43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4">
        <v>58.3</v>
      </c>
      <c r="F148" s="4">
        <v>98.4</v>
      </c>
      <c r="G148" s="4">
        <f>F148-E148</f>
        <v>40.100000000000009</v>
      </c>
      <c r="H148" s="4">
        <f>IF(F148&gt;50, G148*20%, G148*10%)</f>
        <v>8.0200000000000014</v>
      </c>
      <c r="I148" t="s">
        <v>36</v>
      </c>
      <c r="J148" t="s">
        <v>37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4">
        <v>4</v>
      </c>
      <c r="F149" s="4">
        <v>7</v>
      </c>
      <c r="G149" s="4">
        <f>F149-E149</f>
        <v>3</v>
      </c>
      <c r="H149" s="4">
        <f>IF(F149&gt;50, G149*20%, G149*10%)</f>
        <v>0.30000000000000004</v>
      </c>
      <c r="I149" t="s">
        <v>40</v>
      </c>
      <c r="J149" t="s">
        <v>41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4">
        <v>344</v>
      </c>
      <c r="F150" s="4">
        <v>502</v>
      </c>
      <c r="G150" s="4">
        <f>F150-E150</f>
        <v>158</v>
      </c>
      <c r="H150" s="4">
        <f>IF(F150&gt;50, G150*20%, G150*10%)</f>
        <v>31.6</v>
      </c>
      <c r="I150" t="s">
        <v>36</v>
      </c>
      <c r="J150" t="s">
        <v>37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4">
        <v>60</v>
      </c>
      <c r="F151" s="4">
        <v>124</v>
      </c>
      <c r="G151" s="4">
        <f>F151-E151</f>
        <v>64</v>
      </c>
      <c r="H151" s="4">
        <f>IF(F151&gt;50, G151*20%, G151*10%)</f>
        <v>12.8</v>
      </c>
      <c r="I151" t="s">
        <v>40</v>
      </c>
      <c r="J151" t="s">
        <v>41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4">
        <v>60</v>
      </c>
      <c r="F152" s="4">
        <v>124</v>
      </c>
      <c r="G152" s="4">
        <f>F152-E152</f>
        <v>64</v>
      </c>
      <c r="H152" s="4">
        <f>IF(F152&gt;50, G152*20%, G152*10%)</f>
        <v>12.8</v>
      </c>
      <c r="I152" t="s">
        <v>38</v>
      </c>
      <c r="J152" t="s">
        <v>39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4">
        <v>45</v>
      </c>
      <c r="F153" s="4">
        <v>87</v>
      </c>
      <c r="G153" s="4">
        <f>F153-E153</f>
        <v>42</v>
      </c>
      <c r="H153" s="4">
        <f>IF(F153&gt;50, G153*20%, G153*10%)</f>
        <v>8.4</v>
      </c>
      <c r="I153" t="s">
        <v>36</v>
      </c>
      <c r="J153" t="s">
        <v>37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4">
        <v>344</v>
      </c>
      <c r="F154" s="4">
        <v>502</v>
      </c>
      <c r="G154" s="4">
        <f>F154-E154</f>
        <v>158</v>
      </c>
      <c r="H154" s="4">
        <f>IF(F154&gt;50, G154*20%, G154*10%)</f>
        <v>31.6</v>
      </c>
      <c r="I154" t="s">
        <v>40</v>
      </c>
      <c r="J154" t="s">
        <v>41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4">
        <v>58.3</v>
      </c>
      <c r="F155" s="4">
        <v>98.4</v>
      </c>
      <c r="G155" s="4">
        <f>F155-E155</f>
        <v>40.100000000000009</v>
      </c>
      <c r="H155" s="4">
        <f>IF(F155&gt;50, G155*20%, G155*10%)</f>
        <v>8.0200000000000014</v>
      </c>
      <c r="I155" t="s">
        <v>38</v>
      </c>
      <c r="J155" t="s">
        <v>39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4">
        <v>45</v>
      </c>
      <c r="F156" s="4">
        <v>87</v>
      </c>
      <c r="G156" s="4">
        <f>F156-E156</f>
        <v>42</v>
      </c>
      <c r="H156" s="4">
        <f>IF(F156&gt;50, G156*20%, G156*10%)</f>
        <v>8.4</v>
      </c>
      <c r="I156" t="s">
        <v>40</v>
      </c>
      <c r="J156" t="s">
        <v>41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4">
        <v>60</v>
      </c>
      <c r="F157" s="4">
        <v>124</v>
      </c>
      <c r="G157" s="4">
        <f>F157-E157</f>
        <v>64</v>
      </c>
      <c r="H157" s="4">
        <f>IF(F157&gt;50, G157*20%, G157*10%)</f>
        <v>12.8</v>
      </c>
      <c r="I157" t="s">
        <v>40</v>
      </c>
      <c r="J157" t="s">
        <v>41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4">
        <v>4</v>
      </c>
      <c r="F158" s="4">
        <v>7</v>
      </c>
      <c r="G158" s="4">
        <f>F158-E158</f>
        <v>3</v>
      </c>
      <c r="H158" s="4">
        <f>IF(F158&gt;50, G158*20%, G158*10%)</f>
        <v>0.30000000000000004</v>
      </c>
      <c r="I158" t="s">
        <v>40</v>
      </c>
      <c r="J158" t="s">
        <v>41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4">
        <v>344</v>
      </c>
      <c r="F159" s="4">
        <v>502</v>
      </c>
      <c r="G159" s="4">
        <f>F159-E159</f>
        <v>158</v>
      </c>
      <c r="H159" s="4">
        <f>IF(F159&gt;50, G159*20%, G159*10%)</f>
        <v>31.6</v>
      </c>
      <c r="I159" t="s">
        <v>36</v>
      </c>
      <c r="J159" t="s">
        <v>37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4">
        <v>42</v>
      </c>
      <c r="F160" s="4">
        <v>77</v>
      </c>
      <c r="G160" s="4">
        <f>F160-E160</f>
        <v>35</v>
      </c>
      <c r="H160" s="4">
        <f>IF(F160&gt;50, G160*20%, G160*10%)</f>
        <v>7</v>
      </c>
      <c r="I160" t="s">
        <v>40</v>
      </c>
      <c r="J160" t="s">
        <v>41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4">
        <v>58.3</v>
      </c>
      <c r="F161" s="4">
        <v>98.4</v>
      </c>
      <c r="G161" s="4">
        <f>F161-E161</f>
        <v>40.100000000000009</v>
      </c>
      <c r="H161" s="4">
        <f>IF(F161&gt;50, G161*20%, G161*10%)</f>
        <v>8.0200000000000014</v>
      </c>
      <c r="I161" t="s">
        <v>42</v>
      </c>
      <c r="J161" t="s">
        <v>43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4">
        <v>45</v>
      </c>
      <c r="F162" s="4">
        <v>87</v>
      </c>
      <c r="G162" s="4">
        <f>F162-E162</f>
        <v>42</v>
      </c>
      <c r="H162" s="4">
        <f>IF(F162&gt;50, G162*20%, G162*10%)</f>
        <v>8.4</v>
      </c>
      <c r="I162" t="s">
        <v>38</v>
      </c>
      <c r="J162" t="s">
        <v>39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4">
        <v>4</v>
      </c>
      <c r="F163" s="4">
        <v>7</v>
      </c>
      <c r="G163" s="4">
        <f>F163-E163</f>
        <v>3</v>
      </c>
      <c r="H163" s="4">
        <f>IF(F163&gt;50, G163*20%, G163*10%)</f>
        <v>0.30000000000000004</v>
      </c>
      <c r="I163" t="s">
        <v>36</v>
      </c>
      <c r="J163" t="s">
        <v>37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4">
        <v>4</v>
      </c>
      <c r="F164" s="4">
        <v>7</v>
      </c>
      <c r="G164" s="4">
        <f>F164-E164</f>
        <v>3</v>
      </c>
      <c r="H164" s="4">
        <f>IF(F164&gt;50, G164*20%, G164*10%)</f>
        <v>0.30000000000000004</v>
      </c>
      <c r="I164" t="s">
        <v>40</v>
      </c>
      <c r="J164" t="s">
        <v>41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4">
        <v>58.3</v>
      </c>
      <c r="F165" s="4">
        <v>98.4</v>
      </c>
      <c r="G165" s="4">
        <f>F165-E165</f>
        <v>40.100000000000009</v>
      </c>
      <c r="H165" s="4">
        <f>IF(F165&gt;50, G165*20%, G165*10%)</f>
        <v>8.0200000000000014</v>
      </c>
      <c r="I165" t="s">
        <v>40</v>
      </c>
      <c r="J165" t="s">
        <v>41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4">
        <v>58.3</v>
      </c>
      <c r="F166" s="4">
        <v>98.4</v>
      </c>
      <c r="G166" s="4">
        <f>F166-E166</f>
        <v>40.100000000000009</v>
      </c>
      <c r="H166" s="4">
        <f>IF(F166&gt;50, G166*20%, G166*10%)</f>
        <v>8.0200000000000014</v>
      </c>
      <c r="I166" t="s">
        <v>40</v>
      </c>
      <c r="J166" t="s">
        <v>41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4">
        <v>344</v>
      </c>
      <c r="F167" s="4">
        <v>502</v>
      </c>
      <c r="G167" s="4">
        <f>F167-E167</f>
        <v>158</v>
      </c>
      <c r="H167" s="4">
        <f>IF(F167&gt;50, G167*20%, G167*10%)</f>
        <v>31.6</v>
      </c>
      <c r="I167" t="s">
        <v>40</v>
      </c>
      <c r="J167" t="s">
        <v>41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4">
        <v>60</v>
      </c>
      <c r="F168" s="4">
        <v>124</v>
      </c>
      <c r="G168" s="4">
        <f>F168-E168</f>
        <v>64</v>
      </c>
      <c r="H168" s="4">
        <f>IF(F168&gt;50, G168*20%, G168*10%)</f>
        <v>12.8</v>
      </c>
      <c r="I168" t="s">
        <v>40</v>
      </c>
      <c r="J168" t="s">
        <v>41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4">
        <v>58.3</v>
      </c>
      <c r="F169" s="4">
        <v>98.4</v>
      </c>
      <c r="G169" s="4">
        <f>F169-E169</f>
        <v>40.100000000000009</v>
      </c>
      <c r="H169" s="4">
        <f>IF(F169&gt;50, G169*20%, G169*10%)</f>
        <v>8.0200000000000014</v>
      </c>
      <c r="I169" t="s">
        <v>40</v>
      </c>
      <c r="J169" t="s">
        <v>41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4">
        <v>344</v>
      </c>
      <c r="F170" s="4">
        <v>502</v>
      </c>
      <c r="G170" s="4">
        <f>F170-E170</f>
        <v>158</v>
      </c>
      <c r="H170" s="4">
        <f>IF(F170&gt;50, G170*20%, G170*10%)</f>
        <v>31.6</v>
      </c>
      <c r="I170" t="s">
        <v>40</v>
      </c>
      <c r="J170" t="s">
        <v>41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4">
        <v>45</v>
      </c>
      <c r="F171" s="4">
        <v>87</v>
      </c>
      <c r="G171" s="4">
        <f>F171-E171</f>
        <v>42</v>
      </c>
      <c r="H171" s="4">
        <f>IF(F171&gt;50, G171*20%, G171*10%)</f>
        <v>8.4</v>
      </c>
      <c r="I171" t="s">
        <v>36</v>
      </c>
      <c r="J171" t="s">
        <v>37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4">
        <v>45</v>
      </c>
      <c r="F172" s="4">
        <v>87</v>
      </c>
      <c r="G172" s="4">
        <f>F172-E172</f>
        <v>42</v>
      </c>
      <c r="H172" s="4">
        <f>IF(F172&gt;50, G172*20%, G172*10%)</f>
        <v>8.4</v>
      </c>
      <c r="I172" t="s">
        <v>38</v>
      </c>
      <c r="J172" t="s">
        <v>39</v>
      </c>
      <c r="K172" t="s">
        <v>17</v>
      </c>
    </row>
    <row r="173" spans="1:11">
      <c r="A173" s="1"/>
      <c r="B173" s="2"/>
      <c r="G173" s="4"/>
      <c r="H173" s="4"/>
    </row>
    <row r="174" spans="1:11">
      <c r="B174" s="6" t="s">
        <v>47</v>
      </c>
      <c r="C174" s="6"/>
      <c r="D174" s="6"/>
      <c r="F174" s="4">
        <f>SUM(F2:F172)</f>
        <v>17110.599999999995</v>
      </c>
    </row>
    <row r="175" spans="1:11">
      <c r="B175" s="6" t="s">
        <v>48</v>
      </c>
      <c r="C175" s="6"/>
      <c r="D175" s="6"/>
      <c r="F175" s="4">
        <f>SUMIF(F2:F172,"&gt;50")</f>
        <v>16088.399999999994</v>
      </c>
    </row>
    <row r="176" spans="1:11">
      <c r="B176" s="6" t="s">
        <v>49</v>
      </c>
      <c r="C176" s="6"/>
      <c r="D176" s="6"/>
      <c r="F176" s="4">
        <f>SUMIF(F2:F172,"&lt;=50")</f>
        <v>1022.1999999999997</v>
      </c>
    </row>
  </sheetData>
  <autoFilter ref="A1:K172" xr:uid="{00000000-0001-0000-0000-000000000000}"/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mergeCells count="3">
    <mergeCell ref="B175:D175"/>
    <mergeCell ref="B174:D174"/>
    <mergeCell ref="B176:D17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Lenovo</cp:lastModifiedBy>
  <dcterms:created xsi:type="dcterms:W3CDTF">2014-06-11T22:14:31Z</dcterms:created>
  <dcterms:modified xsi:type="dcterms:W3CDTF">2023-01-17T03:26:04Z</dcterms:modified>
</cp:coreProperties>
</file>