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"/>
    </mc:Choice>
  </mc:AlternateContent>
  <xr:revisionPtr revIDLastSave="0" documentId="13_ncr:1_{45855119-4EE4-4AA3-BB92-4799C18BC5C6}" xr6:coauthVersionLast="47" xr6:coauthVersionMax="47" xr10:uidLastSave="{00000000-0000-0000-0000-000000000000}"/>
  <bookViews>
    <workbookView xWindow="-110" yWindow="-110" windowWidth="19420" windowHeight="10420" xr2:uid="{E5336C1C-6852-4B68-9381-67949D45A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4" i="1"/>
  <c r="D21" i="1"/>
  <c r="E21" i="1"/>
  <c r="F21" i="1"/>
  <c r="G21" i="1"/>
  <c r="H21" i="1"/>
  <c r="D22" i="1"/>
  <c r="E22" i="1"/>
  <c r="F22" i="1"/>
  <c r="G22" i="1"/>
  <c r="H22" i="1"/>
  <c r="C22" i="1"/>
  <c r="C21" i="1"/>
  <c r="C20" i="1"/>
  <c r="D20" i="1"/>
  <c r="E20" i="1"/>
  <c r="F20" i="1"/>
  <c r="G20" i="1"/>
  <c r="H20" i="1"/>
  <c r="AB4" i="1"/>
  <c r="Y5" i="1"/>
  <c r="AA6" i="1"/>
  <c r="AB6" i="1"/>
  <c r="X8" i="1"/>
  <c r="Z8" i="1"/>
  <c r="AA8" i="1"/>
  <c r="AB10" i="1"/>
  <c r="Z12" i="1"/>
  <c r="Y17" i="1"/>
  <c r="X4" i="1"/>
  <c r="Y3" i="1"/>
  <c r="Z3" i="1" s="1"/>
  <c r="AA3" i="1" s="1"/>
  <c r="AB3" i="1" s="1"/>
  <c r="N5" i="1"/>
  <c r="O5" i="1"/>
  <c r="P5" i="1"/>
  <c r="Z5" i="1" s="1"/>
  <c r="Q5" i="1"/>
  <c r="AA5" i="1" s="1"/>
  <c r="R5" i="1"/>
  <c r="N6" i="1"/>
  <c r="O6" i="1"/>
  <c r="P6" i="1"/>
  <c r="Q6" i="1"/>
  <c r="R6" i="1"/>
  <c r="N7" i="1"/>
  <c r="O7" i="1"/>
  <c r="Y7" i="1" s="1"/>
  <c r="P7" i="1"/>
  <c r="Z7" i="1" s="1"/>
  <c r="Q7" i="1"/>
  <c r="R7" i="1"/>
  <c r="N8" i="1"/>
  <c r="O8" i="1"/>
  <c r="P8" i="1"/>
  <c r="Q8" i="1"/>
  <c r="R8" i="1"/>
  <c r="AB8" i="1" s="1"/>
  <c r="N9" i="1"/>
  <c r="O9" i="1"/>
  <c r="P9" i="1"/>
  <c r="Q9" i="1"/>
  <c r="AA9" i="1" s="1"/>
  <c r="R9" i="1"/>
  <c r="AB9" i="1" s="1"/>
  <c r="N10" i="1"/>
  <c r="X10" i="1" s="1"/>
  <c r="AC10" i="1" s="1"/>
  <c r="O10" i="1"/>
  <c r="Y10" i="1" s="1"/>
  <c r="P10" i="1"/>
  <c r="Z10" i="1" s="1"/>
  <c r="Q10" i="1"/>
  <c r="AA10" i="1" s="1"/>
  <c r="R10" i="1"/>
  <c r="N11" i="1"/>
  <c r="X11" i="1" s="1"/>
  <c r="O11" i="1"/>
  <c r="Y11" i="1" s="1"/>
  <c r="P11" i="1"/>
  <c r="Z11" i="1" s="1"/>
  <c r="Q11" i="1"/>
  <c r="AA11" i="1" s="1"/>
  <c r="R11" i="1"/>
  <c r="AB11" i="1" s="1"/>
  <c r="N12" i="1"/>
  <c r="X12" i="1" s="1"/>
  <c r="O12" i="1"/>
  <c r="Y12" i="1" s="1"/>
  <c r="P12" i="1"/>
  <c r="Q12" i="1"/>
  <c r="AA12" i="1" s="1"/>
  <c r="R12" i="1"/>
  <c r="AB12" i="1" s="1"/>
  <c r="N13" i="1"/>
  <c r="X13" i="1" s="1"/>
  <c r="O13" i="1"/>
  <c r="Y13" i="1" s="1"/>
  <c r="P13" i="1"/>
  <c r="Z13" i="1" s="1"/>
  <c r="Q13" i="1"/>
  <c r="AA13" i="1" s="1"/>
  <c r="R13" i="1"/>
  <c r="AB13" i="1" s="1"/>
  <c r="N14" i="1"/>
  <c r="O14" i="1"/>
  <c r="P14" i="1"/>
  <c r="Q14" i="1"/>
  <c r="AA14" i="1" s="1"/>
  <c r="R14" i="1"/>
  <c r="AB14" i="1" s="1"/>
  <c r="N15" i="1"/>
  <c r="O15" i="1"/>
  <c r="Y15" i="1" s="1"/>
  <c r="P15" i="1"/>
  <c r="Z15" i="1" s="1"/>
  <c r="Q15" i="1"/>
  <c r="R15" i="1"/>
  <c r="N16" i="1"/>
  <c r="O16" i="1"/>
  <c r="Y16" i="1" s="1"/>
  <c r="P16" i="1"/>
  <c r="Z16" i="1" s="1"/>
  <c r="Q16" i="1"/>
  <c r="AA16" i="1" s="1"/>
  <c r="R16" i="1"/>
  <c r="N17" i="1"/>
  <c r="X17" i="1" s="1"/>
  <c r="O17" i="1"/>
  <c r="P17" i="1"/>
  <c r="Z17" i="1" s="1"/>
  <c r="Q17" i="1"/>
  <c r="AA17" i="1" s="1"/>
  <c r="R17" i="1"/>
  <c r="AB17" i="1" s="1"/>
  <c r="N18" i="1"/>
  <c r="X18" i="1" s="1"/>
  <c r="O18" i="1"/>
  <c r="Y18" i="1" s="1"/>
  <c r="P18" i="1"/>
  <c r="Z18" i="1" s="1"/>
  <c r="Q18" i="1"/>
  <c r="AA18" i="1" s="1"/>
  <c r="R18" i="1"/>
  <c r="O4" i="1"/>
  <c r="P4" i="1"/>
  <c r="Q4" i="1"/>
  <c r="R4" i="1"/>
  <c r="N4" i="1"/>
  <c r="O3" i="1"/>
  <c r="P3" i="1" s="1"/>
  <c r="Q3" i="1" s="1"/>
  <c r="R3" i="1" s="1"/>
  <c r="W14" i="1"/>
  <c r="T15" i="1"/>
  <c r="S16" i="1"/>
  <c r="U4" i="1"/>
  <c r="Z4" i="1" s="1"/>
  <c r="V4" i="1"/>
  <c r="AA4" i="1" s="1"/>
  <c r="U3" i="1"/>
  <c r="V3" i="1" s="1"/>
  <c r="W3" i="1" s="1"/>
  <c r="T3" i="1"/>
  <c r="K4" i="1"/>
  <c r="K21" i="1" s="1"/>
  <c r="L4" i="1"/>
  <c r="L21" i="1" s="1"/>
  <c r="M4" i="1"/>
  <c r="W4" i="1" s="1"/>
  <c r="K5" i="1"/>
  <c r="U5" i="1" s="1"/>
  <c r="L5" i="1"/>
  <c r="V5" i="1" s="1"/>
  <c r="M5" i="1"/>
  <c r="W5" i="1" s="1"/>
  <c r="K6" i="1"/>
  <c r="U6" i="1" s="1"/>
  <c r="Z6" i="1" s="1"/>
  <c r="L6" i="1"/>
  <c r="V6" i="1" s="1"/>
  <c r="M6" i="1"/>
  <c r="W6" i="1" s="1"/>
  <c r="K7" i="1"/>
  <c r="U7" i="1" s="1"/>
  <c r="L7" i="1"/>
  <c r="V7" i="1" s="1"/>
  <c r="AA7" i="1" s="1"/>
  <c r="M7" i="1"/>
  <c r="W7" i="1" s="1"/>
  <c r="AB7" i="1" s="1"/>
  <c r="K8" i="1"/>
  <c r="U8" i="1" s="1"/>
  <c r="L8" i="1"/>
  <c r="V8" i="1" s="1"/>
  <c r="M8" i="1"/>
  <c r="W8" i="1" s="1"/>
  <c r="K9" i="1"/>
  <c r="U9" i="1" s="1"/>
  <c r="L9" i="1"/>
  <c r="V9" i="1" s="1"/>
  <c r="M9" i="1"/>
  <c r="W9" i="1" s="1"/>
  <c r="K10" i="1"/>
  <c r="U10" i="1" s="1"/>
  <c r="L10" i="1"/>
  <c r="V10" i="1" s="1"/>
  <c r="M10" i="1"/>
  <c r="W10" i="1" s="1"/>
  <c r="K11" i="1"/>
  <c r="U11" i="1" s="1"/>
  <c r="L11" i="1"/>
  <c r="V11" i="1" s="1"/>
  <c r="M11" i="1"/>
  <c r="W11" i="1" s="1"/>
  <c r="K12" i="1"/>
  <c r="U12" i="1" s="1"/>
  <c r="L12" i="1"/>
  <c r="V12" i="1" s="1"/>
  <c r="M12" i="1"/>
  <c r="W12" i="1" s="1"/>
  <c r="K13" i="1"/>
  <c r="U13" i="1" s="1"/>
  <c r="L13" i="1"/>
  <c r="V13" i="1" s="1"/>
  <c r="M13" i="1"/>
  <c r="W13" i="1" s="1"/>
  <c r="K14" i="1"/>
  <c r="U14" i="1" s="1"/>
  <c r="U20" i="1" s="1"/>
  <c r="L14" i="1"/>
  <c r="V14" i="1" s="1"/>
  <c r="M14" i="1"/>
  <c r="K15" i="1"/>
  <c r="U15" i="1" s="1"/>
  <c r="L15" i="1"/>
  <c r="V15" i="1" s="1"/>
  <c r="AA15" i="1" s="1"/>
  <c r="M15" i="1"/>
  <c r="W15" i="1" s="1"/>
  <c r="AB15" i="1" s="1"/>
  <c r="K16" i="1"/>
  <c r="U16" i="1" s="1"/>
  <c r="L16" i="1"/>
  <c r="V16" i="1" s="1"/>
  <c r="M16" i="1"/>
  <c r="W16" i="1" s="1"/>
  <c r="K17" i="1"/>
  <c r="U17" i="1" s="1"/>
  <c r="L17" i="1"/>
  <c r="V17" i="1" s="1"/>
  <c r="M17" i="1"/>
  <c r="W17" i="1" s="1"/>
  <c r="K18" i="1"/>
  <c r="U18" i="1" s="1"/>
  <c r="L18" i="1"/>
  <c r="V18" i="1" s="1"/>
  <c r="M18" i="1"/>
  <c r="W18" i="1" s="1"/>
  <c r="J5" i="1"/>
  <c r="T5" i="1" s="1"/>
  <c r="J6" i="1"/>
  <c r="T6" i="1" s="1"/>
  <c r="Y6" i="1" s="1"/>
  <c r="J7" i="1"/>
  <c r="T7" i="1" s="1"/>
  <c r="J8" i="1"/>
  <c r="T8" i="1" s="1"/>
  <c r="Y8" i="1" s="1"/>
  <c r="AC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J16" i="1"/>
  <c r="T16" i="1" s="1"/>
  <c r="J17" i="1"/>
  <c r="T17" i="1" s="1"/>
  <c r="J18" i="1"/>
  <c r="T18" i="1" s="1"/>
  <c r="J4" i="1"/>
  <c r="T4" i="1" s="1"/>
  <c r="Y4" i="1" s="1"/>
  <c r="I5" i="1"/>
  <c r="S5" i="1" s="1"/>
  <c r="I6" i="1"/>
  <c r="S6" i="1" s="1"/>
  <c r="X6" i="1" s="1"/>
  <c r="I7" i="1"/>
  <c r="S7" i="1" s="1"/>
  <c r="X7" i="1" s="1"/>
  <c r="AC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X15" i="1" s="1"/>
  <c r="AC15" i="1" s="1"/>
  <c r="I16" i="1"/>
  <c r="I17" i="1"/>
  <c r="S17" i="1" s="1"/>
  <c r="I18" i="1"/>
  <c r="S18" i="1" s="1"/>
  <c r="I4" i="1"/>
  <c r="S4" i="1" s="1"/>
  <c r="J3" i="1"/>
  <c r="K3" i="1" s="1"/>
  <c r="L3" i="1" s="1"/>
  <c r="M3" i="1" s="1"/>
  <c r="E3" i="1"/>
  <c r="F3" i="1" s="1"/>
  <c r="G3" i="1" s="1"/>
  <c r="H3" i="1" s="1"/>
  <c r="AC6" i="1" l="1"/>
  <c r="AC13" i="1"/>
  <c r="AC4" i="1"/>
  <c r="AC11" i="1"/>
  <c r="AC17" i="1"/>
  <c r="AC12" i="1"/>
  <c r="I20" i="1"/>
  <c r="P21" i="1"/>
  <c r="Z9" i="1"/>
  <c r="Z22" i="1" s="1"/>
  <c r="K20" i="1"/>
  <c r="I21" i="1"/>
  <c r="AB16" i="1"/>
  <c r="M22" i="1"/>
  <c r="L22" i="1"/>
  <c r="K22" i="1"/>
  <c r="M20" i="1"/>
  <c r="J22" i="1"/>
  <c r="M21" i="1"/>
  <c r="X16" i="1"/>
  <c r="P22" i="1"/>
  <c r="L20" i="1"/>
  <c r="I22" i="1"/>
  <c r="U22" i="1"/>
  <c r="AB18" i="1"/>
  <c r="AC18" i="1" s="1"/>
  <c r="X14" i="1"/>
  <c r="AC14" i="1" s="1"/>
  <c r="Y9" i="1"/>
  <c r="J20" i="1"/>
  <c r="J21" i="1"/>
  <c r="S20" i="1"/>
  <c r="AC16" i="1"/>
  <c r="T22" i="1"/>
  <c r="W21" i="1"/>
  <c r="W20" i="1"/>
  <c r="V22" i="1"/>
  <c r="O21" i="1"/>
  <c r="S22" i="1"/>
  <c r="V20" i="1"/>
  <c r="Z14" i="1"/>
  <c r="Z20" i="1"/>
  <c r="Y14" i="1"/>
  <c r="Y22" i="1" s="1"/>
  <c r="O22" i="1"/>
  <c r="R20" i="1"/>
  <c r="Q21" i="1"/>
  <c r="N22" i="1"/>
  <c r="T21" i="1"/>
  <c r="Q22" i="1"/>
  <c r="Y21" i="1"/>
  <c r="X9" i="1"/>
  <c r="AA22" i="1"/>
  <c r="Q20" i="1"/>
  <c r="W22" i="1"/>
  <c r="P20" i="1"/>
  <c r="O20" i="1"/>
  <c r="R22" i="1"/>
  <c r="U21" i="1"/>
  <c r="N20" i="1"/>
  <c r="AB5" i="1"/>
  <c r="T20" i="1"/>
  <c r="AA21" i="1"/>
  <c r="S21" i="1"/>
  <c r="AA20" i="1"/>
  <c r="Z21" i="1"/>
  <c r="R21" i="1"/>
  <c r="X5" i="1"/>
  <c r="V21" i="1"/>
  <c r="N21" i="1"/>
  <c r="AC9" i="1" l="1"/>
  <c r="Y20" i="1"/>
  <c r="AB22" i="1"/>
  <c r="AB20" i="1"/>
  <c r="AB21" i="1"/>
  <c r="X20" i="1"/>
  <c r="AC5" i="1"/>
  <c r="X22" i="1"/>
  <c r="X21" i="1"/>
  <c r="AC21" i="1" l="1"/>
  <c r="AC20" i="1"/>
  <c r="AC22" i="1"/>
</calcChain>
</file>

<file path=xl/sharedStrings.xml><?xml version="1.0" encoding="utf-8"?>
<sst xmlns="http://schemas.openxmlformats.org/spreadsheetml/2006/main" count="28" uniqueCount="28">
  <si>
    <t>Name</t>
  </si>
  <si>
    <t>Hourly Rate</t>
  </si>
  <si>
    <t>James Osewe</t>
  </si>
  <si>
    <t>Titus Togoch</t>
  </si>
  <si>
    <t>Grace Okech</t>
  </si>
  <si>
    <t>Juliet Cherera</t>
  </si>
  <si>
    <t>Francis Ombati</t>
  </si>
  <si>
    <t>Sharon Okinyi</t>
  </si>
  <si>
    <t>Fred Okuda</t>
  </si>
  <si>
    <t>Beatrice Aechi</t>
  </si>
  <si>
    <t>Webukala Omwami</t>
  </si>
  <si>
    <t>Christian Kiprop</t>
  </si>
  <si>
    <t>Moses Kinoti</t>
  </si>
  <si>
    <t>Maureeni Kimunya</t>
  </si>
  <si>
    <t>Munya Miguna</t>
  </si>
  <si>
    <t>Charles Kuria</t>
  </si>
  <si>
    <t>Mary Wambui</t>
  </si>
  <si>
    <t>OVERTIME HOURS</t>
  </si>
  <si>
    <t>HOURS WORKED</t>
  </si>
  <si>
    <t>TOTAL PAYMENTS</t>
  </si>
  <si>
    <t>PAYMENTS</t>
  </si>
  <si>
    <t>OVERTIME PAYMENTS</t>
  </si>
  <si>
    <t>TOTAL</t>
  </si>
  <si>
    <t>AVERAGE</t>
  </si>
  <si>
    <t>MAX</t>
  </si>
  <si>
    <t>MIN</t>
  </si>
  <si>
    <t>SESOFT TECHNOLOGIES
JANUARY 2023
PAYROLL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</si>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</sst>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5" fontId="0" fillId="0" borderId="0" xfId="0" applyNumberFormat="1"/>
    <xf numFmtId="0" fontId="1" fillId="5" borderId="1" xfId="0" applyFont="1" applyFill="1" applyBorder="1"/>
    <xf numFmtId="0" fontId="2" fillId="0" borderId="1" xfId="0" applyFont="1" applyBorder="1" applyAlignment="1">
      <alignment horizontal="center" wrapText="1"/>
    </xf>
    <xf numFmtId="0" fontId="3" fillId="4" borderId="1" xfId="0" applyFont="1" applyFill="1" applyBorder="1"/>
    <xf numFmtId="0" fontId="4" fillId="5" borderId="1" xfId="0" applyFont="1" applyFill="1" applyBorder="1"/>
    <xf numFmtId="165" fontId="4" fillId="5" borderId="1" xfId="0" applyNumberFormat="1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3" borderId="1" xfId="0" applyFont="1" applyFill="1" applyBorder="1"/>
    <xf numFmtId="0" fontId="4" fillId="8" borderId="1" xfId="0" applyFont="1" applyFill="1" applyBorder="1"/>
    <xf numFmtId="0" fontId="4" fillId="2" borderId="1" xfId="0" applyFont="1" applyFill="1" applyBorder="1"/>
    <xf numFmtId="0" fontId="6" fillId="5" borderId="1" xfId="0" applyFont="1" applyFill="1" applyBorder="1"/>
    <xf numFmtId="165" fontId="6" fillId="5" borderId="1" xfId="0" applyNumberFormat="1" applyFont="1" applyFill="1" applyBorder="1"/>
    <xf numFmtId="16" fontId="6" fillId="6" borderId="1" xfId="0" applyNumberFormat="1" applyFont="1" applyFill="1" applyBorder="1"/>
    <xf numFmtId="16" fontId="6" fillId="7" borderId="1" xfId="0" applyNumberFormat="1" applyFont="1" applyFill="1" applyBorder="1"/>
    <xf numFmtId="16" fontId="6" fillId="3" borderId="1" xfId="0" applyNumberFormat="1" applyFont="1" applyFill="1" applyBorder="1"/>
    <xf numFmtId="16" fontId="6" fillId="8" borderId="1" xfId="0" applyNumberFormat="1" applyFont="1" applyFill="1" applyBorder="1"/>
    <xf numFmtId="16" fontId="6" fillId="2" borderId="1" xfId="0" applyNumberFormat="1" applyFont="1" applyFill="1" applyBorder="1"/>
    <xf numFmtId="0" fontId="6" fillId="4" borderId="1" xfId="0" applyFont="1" applyFill="1" applyBorder="1"/>
    <xf numFmtId="0" fontId="7" fillId="0" borderId="0" xfId="0" applyFont="1"/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4" borderId="1" xfId="0" applyFont="1" applyFill="1" applyBorder="1"/>
    <xf numFmtId="0" fontId="9" fillId="0" borderId="0" xfId="0" applyFont="1"/>
    <xf numFmtId="0" fontId="10" fillId="5" borderId="1" xfId="0" applyFont="1" applyFill="1" applyBorder="1"/>
    <xf numFmtId="165" fontId="10" fillId="5" borderId="1" xfId="0" applyNumberFormat="1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165" fontId="10" fillId="3" borderId="1" xfId="0" applyNumberFormat="1" applyFont="1" applyFill="1" applyBorder="1"/>
    <xf numFmtId="165" fontId="10" fillId="8" borderId="1" xfId="0" applyNumberFormat="1" applyFont="1" applyFill="1" applyBorder="1"/>
    <xf numFmtId="165" fontId="10" fillId="2" borderId="1" xfId="0" applyNumberFormat="1" applyFont="1" applyFill="1" applyBorder="1"/>
    <xf numFmtId="165" fontId="5" fillId="4" borderId="1" xfId="0" applyNumberFormat="1" applyFont="1" applyFill="1" applyBorder="1"/>
    <xf numFmtId="1" fontId="6" fillId="6" borderId="1" xfId="0" applyNumberFormat="1" applyFont="1" applyFill="1" applyBorder="1"/>
    <xf numFmtId="1" fontId="6" fillId="7" borderId="1" xfId="0" applyNumberFormat="1" applyFont="1" applyFill="1" applyBorder="1"/>
    <xf numFmtId="165" fontId="6" fillId="3" borderId="1" xfId="0" applyNumberFormat="1" applyFont="1" applyFill="1" applyBorder="1"/>
    <xf numFmtId="165" fontId="6" fillId="8" borderId="1" xfId="0" applyNumberFormat="1" applyFont="1" applyFill="1" applyBorder="1"/>
    <xf numFmtId="165" fontId="6" fillId="2" borderId="1" xfId="0" applyNumberFormat="1" applyFont="1" applyFill="1" applyBorder="1"/>
    <xf numFmtId="165" fontId="6" fillId="4" borderId="1" xfId="0" applyNumberFormat="1" applyFon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DF8E-C839-45C0-A126-540C15D786AF}">
  <dimension ref="A1:AC22"/>
  <sheetViews>
    <sheetView tabSelected="1" topLeftCell="I1" zoomScale="69" zoomScaleNormal="69" workbookViewId="0">
      <selection activeCell="C21" sqref="C21"/>
    </sheetView>
  </sheetViews>
  <sheetFormatPr defaultRowHeight="14.5" x14ac:dyDescent="0.35"/>
  <cols>
    <col min="1" max="1" width="4.81640625" style="1" bestFit="1" customWidth="1"/>
    <col min="2" max="2" width="17.36328125" bestFit="1" customWidth="1"/>
    <col min="3" max="3" width="16.1796875" style="2" bestFit="1" customWidth="1"/>
    <col min="4" max="13" width="8.7265625" bestFit="1" customWidth="1"/>
    <col min="14" max="18" width="13.26953125" bestFit="1" customWidth="1"/>
    <col min="19" max="19" width="11.1796875" bestFit="1" customWidth="1"/>
    <col min="20" max="20" width="9.81640625" bestFit="1" customWidth="1"/>
    <col min="21" max="21" width="11.1796875" bestFit="1" customWidth="1"/>
    <col min="22" max="23" width="9.81640625" bestFit="1" customWidth="1"/>
    <col min="24" max="28" width="13.26953125" bestFit="1" customWidth="1"/>
    <col min="29" max="29" width="14.54296875" bestFit="1" customWidth="1"/>
  </cols>
  <sheetData>
    <row r="1" spans="1:29" s="1" customFormat="1" ht="73" customHeight="1" x14ac:dyDescent="0.5">
      <c r="A1" s="4" t="s">
        <v>26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s="28" customFormat="1" ht="21" x14ac:dyDescent="0.5">
      <c r="A2" s="43"/>
      <c r="B2" s="43"/>
      <c r="C2" s="43"/>
      <c r="D2" s="22" t="s">
        <v>18</v>
      </c>
      <c r="E2" s="22"/>
      <c r="F2" s="22"/>
      <c r="G2" s="22"/>
      <c r="H2" s="22"/>
      <c r="I2" s="23" t="s">
        <v>17</v>
      </c>
      <c r="J2" s="23"/>
      <c r="K2" s="23"/>
      <c r="L2" s="23"/>
      <c r="M2" s="23"/>
      <c r="N2" s="24" t="s">
        <v>20</v>
      </c>
      <c r="O2" s="24"/>
      <c r="P2" s="24"/>
      <c r="Q2" s="24"/>
      <c r="R2" s="24"/>
      <c r="S2" s="25" t="s">
        <v>21</v>
      </c>
      <c r="T2" s="25"/>
      <c r="U2" s="25"/>
      <c r="V2" s="25"/>
      <c r="W2" s="25"/>
      <c r="X2" s="26" t="s">
        <v>19</v>
      </c>
      <c r="Y2" s="26"/>
      <c r="Z2" s="26"/>
      <c r="AA2" s="26"/>
      <c r="AB2" s="26"/>
      <c r="AC2" s="27"/>
    </row>
    <row r="3" spans="1:29" s="21" customFormat="1" ht="18.5" x14ac:dyDescent="0.45">
      <c r="A3" s="44" t="s">
        <v>27</v>
      </c>
      <c r="B3" s="13" t="s">
        <v>0</v>
      </c>
      <c r="C3" s="14" t="s">
        <v>1</v>
      </c>
      <c r="D3" s="15">
        <v>44927</v>
      </c>
      <c r="E3" s="15">
        <f>D3+7</f>
        <v>44934</v>
      </c>
      <c r="F3" s="15">
        <f t="shared" ref="F3:H3" si="0">E3+7</f>
        <v>44941</v>
      </c>
      <c r="G3" s="15">
        <f t="shared" si="0"/>
        <v>44948</v>
      </c>
      <c r="H3" s="15">
        <f t="shared" si="0"/>
        <v>44955</v>
      </c>
      <c r="I3" s="16">
        <v>44927</v>
      </c>
      <c r="J3" s="16">
        <f>I3+7</f>
        <v>44934</v>
      </c>
      <c r="K3" s="16">
        <f t="shared" ref="K3:M3" si="1">J3+7</f>
        <v>44941</v>
      </c>
      <c r="L3" s="16">
        <f t="shared" si="1"/>
        <v>44948</v>
      </c>
      <c r="M3" s="16">
        <f t="shared" si="1"/>
        <v>44955</v>
      </c>
      <c r="N3" s="17">
        <v>44927</v>
      </c>
      <c r="O3" s="17">
        <f>N3+7</f>
        <v>44934</v>
      </c>
      <c r="P3" s="17">
        <f t="shared" ref="P3:R3" si="2">O3+7</f>
        <v>44941</v>
      </c>
      <c r="Q3" s="17">
        <f t="shared" si="2"/>
        <v>44948</v>
      </c>
      <c r="R3" s="17">
        <f t="shared" si="2"/>
        <v>44955</v>
      </c>
      <c r="S3" s="18">
        <v>44927</v>
      </c>
      <c r="T3" s="18">
        <f>S3+7</f>
        <v>44934</v>
      </c>
      <c r="U3" s="18">
        <f t="shared" ref="U3:W3" si="3">T3+7</f>
        <v>44941</v>
      </c>
      <c r="V3" s="18">
        <f t="shared" si="3"/>
        <v>44948</v>
      </c>
      <c r="W3" s="18">
        <f t="shared" si="3"/>
        <v>44955</v>
      </c>
      <c r="X3" s="19">
        <v>44927</v>
      </c>
      <c r="Y3" s="19">
        <f>X3+7</f>
        <v>44934</v>
      </c>
      <c r="Z3" s="19">
        <f t="shared" ref="Z3:AB3" si="4">Y3+7</f>
        <v>44941</v>
      </c>
      <c r="AA3" s="19">
        <f t="shared" si="4"/>
        <v>44948</v>
      </c>
      <c r="AB3" s="19">
        <f t="shared" si="4"/>
        <v>44955</v>
      </c>
      <c r="AC3" s="20" t="s">
        <v>22</v>
      </c>
    </row>
    <row r="4" spans="1:29" ht="15.5" x14ac:dyDescent="0.35">
      <c r="A4" s="3">
        <f>ROW()-3</f>
        <v>1</v>
      </c>
      <c r="B4" s="29" t="s">
        <v>2</v>
      </c>
      <c r="C4" s="30">
        <v>30</v>
      </c>
      <c r="D4" s="31">
        <v>42</v>
      </c>
      <c r="E4" s="31">
        <v>45</v>
      </c>
      <c r="F4" s="31">
        <v>32</v>
      </c>
      <c r="G4" s="31">
        <v>30</v>
      </c>
      <c r="H4" s="31">
        <v>43</v>
      </c>
      <c r="I4" s="32">
        <f>IF(D4&gt;40, D4-40, 0)</f>
        <v>2</v>
      </c>
      <c r="J4" s="32">
        <f>IF(E4&gt;40, E4-40, 0)</f>
        <v>5</v>
      </c>
      <c r="K4" s="32">
        <f t="shared" ref="K4:M18" si="5">IF(F4&gt;40, F4-40, 0)</f>
        <v>0</v>
      </c>
      <c r="L4" s="32">
        <f t="shared" si="5"/>
        <v>0</v>
      </c>
      <c r="M4" s="32">
        <f t="shared" si="5"/>
        <v>3</v>
      </c>
      <c r="N4" s="33">
        <f>$C4*D4</f>
        <v>1260</v>
      </c>
      <c r="O4" s="33">
        <f t="shared" ref="O4:R4" si="6">$C4*E4</f>
        <v>1350</v>
      </c>
      <c r="P4" s="33">
        <f t="shared" si="6"/>
        <v>960</v>
      </c>
      <c r="Q4" s="33">
        <f t="shared" si="6"/>
        <v>900</v>
      </c>
      <c r="R4" s="33">
        <f t="shared" si="6"/>
        <v>1290</v>
      </c>
      <c r="S4" s="34">
        <f>0.5*$C4*I4</f>
        <v>30</v>
      </c>
      <c r="T4" s="34">
        <f>0.5*$C4*J4</f>
        <v>75</v>
      </c>
      <c r="U4" s="34">
        <f>0.5*$C4*K4</f>
        <v>0</v>
      </c>
      <c r="V4" s="34">
        <f>0.5*$C4*L4</f>
        <v>0</v>
      </c>
      <c r="W4" s="34">
        <f>0.5*$C4*M4</f>
        <v>45</v>
      </c>
      <c r="X4" s="35">
        <f>N4+S4</f>
        <v>1290</v>
      </c>
      <c r="Y4" s="35">
        <f t="shared" ref="Y4:AA4" si="7">O4+T4</f>
        <v>1425</v>
      </c>
      <c r="Z4" s="35">
        <f t="shared" si="7"/>
        <v>960</v>
      </c>
      <c r="AA4" s="35">
        <f t="shared" si="7"/>
        <v>900</v>
      </c>
      <c r="AB4" s="35">
        <f t="shared" ref="AB4:AB18" si="8">R4+W4</f>
        <v>1335</v>
      </c>
      <c r="AC4" s="36">
        <f>SUM(X4:AB4)</f>
        <v>5910</v>
      </c>
    </row>
    <row r="5" spans="1:29" ht="15.5" x14ac:dyDescent="0.35">
      <c r="A5" s="3">
        <f t="shared" ref="A5:A18" si="9">ROW()-3</f>
        <v>2</v>
      </c>
      <c r="B5" s="29" t="s">
        <v>3</v>
      </c>
      <c r="C5" s="30">
        <v>15.72</v>
      </c>
      <c r="D5" s="31">
        <v>40</v>
      </c>
      <c r="E5" s="31">
        <v>37</v>
      </c>
      <c r="F5" s="31">
        <v>43</v>
      </c>
      <c r="G5" s="31">
        <v>32</v>
      </c>
      <c r="H5" s="31">
        <v>44</v>
      </c>
      <c r="I5" s="32">
        <f t="shared" ref="I5:I18" si="10">IF(D5&gt;40, D5-40, 0)</f>
        <v>0</v>
      </c>
      <c r="J5" s="32">
        <f t="shared" ref="J5:J18" si="11">IF(E5&gt;40, E5-40, 0)</f>
        <v>0</v>
      </c>
      <c r="K5" s="32">
        <f t="shared" si="5"/>
        <v>3</v>
      </c>
      <c r="L5" s="32">
        <f t="shared" si="5"/>
        <v>0</v>
      </c>
      <c r="M5" s="32">
        <f t="shared" si="5"/>
        <v>4</v>
      </c>
      <c r="N5" s="33">
        <f t="shared" ref="N5:N18" si="12">$C5*D5</f>
        <v>628.80000000000007</v>
      </c>
      <c r="O5" s="33">
        <f t="shared" ref="O5:O18" si="13">$C5*E5</f>
        <v>581.64</v>
      </c>
      <c r="P5" s="33">
        <f t="shared" ref="P5:P18" si="14">$C5*F5</f>
        <v>675.96</v>
      </c>
      <c r="Q5" s="33">
        <f t="shared" ref="Q5:Q18" si="15">$C5*G5</f>
        <v>503.04</v>
      </c>
      <c r="R5" s="33">
        <f t="shared" ref="R5:R18" si="16">$C5*H5</f>
        <v>691.68000000000006</v>
      </c>
      <c r="S5" s="34">
        <f t="shared" ref="S5:S18" si="17">0.5*$C5*I5</f>
        <v>0</v>
      </c>
      <c r="T5" s="34">
        <f t="shared" ref="T5:T18" si="18">0.5*$C5*J5</f>
        <v>0</v>
      </c>
      <c r="U5" s="34">
        <f t="shared" ref="U5:U18" si="19">0.5*$C5*K5</f>
        <v>23.580000000000002</v>
      </c>
      <c r="V5" s="34">
        <f t="shared" ref="V5:V18" si="20">0.5*$C5*L5</f>
        <v>0</v>
      </c>
      <c r="W5" s="34">
        <f t="shared" ref="W5:W18" si="21">0.5*$C5*M5</f>
        <v>31.44</v>
      </c>
      <c r="X5" s="35">
        <f t="shared" ref="X5:X18" si="22">N5+S5</f>
        <v>628.80000000000007</v>
      </c>
      <c r="Y5" s="35">
        <f t="shared" ref="Y5:Y18" si="23">O5+T5</f>
        <v>581.64</v>
      </c>
      <c r="Z5" s="35">
        <f t="shared" ref="Z5:Z18" si="24">P5+U5</f>
        <v>699.54000000000008</v>
      </c>
      <c r="AA5" s="35">
        <f t="shared" ref="AA5:AA18" si="25">Q5+V5</f>
        <v>503.04</v>
      </c>
      <c r="AB5" s="35">
        <f>R5+W5</f>
        <v>723.12000000000012</v>
      </c>
      <c r="AC5" s="36">
        <f t="shared" ref="AC5:AC18" si="26">SUM(X5:AB5)</f>
        <v>3136.1400000000003</v>
      </c>
    </row>
    <row r="6" spans="1:29" ht="15.5" x14ac:dyDescent="0.35">
      <c r="A6" s="3">
        <f t="shared" si="9"/>
        <v>3</v>
      </c>
      <c r="B6" s="29" t="s">
        <v>4</v>
      </c>
      <c r="C6" s="30">
        <v>34</v>
      </c>
      <c r="D6" s="31">
        <v>23</v>
      </c>
      <c r="E6" s="31">
        <v>38</v>
      </c>
      <c r="F6" s="31">
        <v>33</v>
      </c>
      <c r="G6" s="31">
        <v>31</v>
      </c>
      <c r="H6" s="31">
        <v>45</v>
      </c>
      <c r="I6" s="32">
        <f t="shared" si="10"/>
        <v>0</v>
      </c>
      <c r="J6" s="32">
        <f t="shared" si="11"/>
        <v>0</v>
      </c>
      <c r="K6" s="32">
        <f t="shared" si="5"/>
        <v>0</v>
      </c>
      <c r="L6" s="32">
        <f t="shared" si="5"/>
        <v>0</v>
      </c>
      <c r="M6" s="32">
        <f t="shared" si="5"/>
        <v>5</v>
      </c>
      <c r="N6" s="33">
        <f t="shared" si="12"/>
        <v>782</v>
      </c>
      <c r="O6" s="33">
        <f t="shared" si="13"/>
        <v>1292</v>
      </c>
      <c r="P6" s="33">
        <f t="shared" si="14"/>
        <v>1122</v>
      </c>
      <c r="Q6" s="33">
        <f t="shared" si="15"/>
        <v>1054</v>
      </c>
      <c r="R6" s="33">
        <f t="shared" si="16"/>
        <v>1530</v>
      </c>
      <c r="S6" s="34">
        <f t="shared" si="17"/>
        <v>0</v>
      </c>
      <c r="T6" s="34">
        <f t="shared" si="18"/>
        <v>0</v>
      </c>
      <c r="U6" s="34">
        <f t="shared" si="19"/>
        <v>0</v>
      </c>
      <c r="V6" s="34">
        <f t="shared" si="20"/>
        <v>0</v>
      </c>
      <c r="W6" s="34">
        <f t="shared" si="21"/>
        <v>85</v>
      </c>
      <c r="X6" s="35">
        <f t="shared" si="22"/>
        <v>782</v>
      </c>
      <c r="Y6" s="35">
        <f t="shared" si="23"/>
        <v>1292</v>
      </c>
      <c r="Z6" s="35">
        <f t="shared" si="24"/>
        <v>1122</v>
      </c>
      <c r="AA6" s="35">
        <f t="shared" si="25"/>
        <v>1054</v>
      </c>
      <c r="AB6" s="35">
        <f t="shared" si="8"/>
        <v>1615</v>
      </c>
      <c r="AC6" s="36">
        <f t="shared" si="26"/>
        <v>5865</v>
      </c>
    </row>
    <row r="7" spans="1:29" ht="15.5" x14ac:dyDescent="0.35">
      <c r="A7" s="3">
        <f t="shared" si="9"/>
        <v>4</v>
      </c>
      <c r="B7" s="29" t="s">
        <v>5</v>
      </c>
      <c r="C7" s="30">
        <v>45</v>
      </c>
      <c r="D7" s="31">
        <v>45</v>
      </c>
      <c r="E7" s="31">
        <v>40</v>
      </c>
      <c r="F7" s="31">
        <v>22</v>
      </c>
      <c r="G7" s="31">
        <v>33</v>
      </c>
      <c r="H7" s="31">
        <v>34</v>
      </c>
      <c r="I7" s="32">
        <f t="shared" si="10"/>
        <v>5</v>
      </c>
      <c r="J7" s="32">
        <f t="shared" si="11"/>
        <v>0</v>
      </c>
      <c r="K7" s="32">
        <f t="shared" si="5"/>
        <v>0</v>
      </c>
      <c r="L7" s="32">
        <f t="shared" si="5"/>
        <v>0</v>
      </c>
      <c r="M7" s="32">
        <f t="shared" si="5"/>
        <v>0</v>
      </c>
      <c r="N7" s="33">
        <f t="shared" si="12"/>
        <v>2025</v>
      </c>
      <c r="O7" s="33">
        <f t="shared" si="13"/>
        <v>1800</v>
      </c>
      <c r="P7" s="33">
        <f t="shared" si="14"/>
        <v>990</v>
      </c>
      <c r="Q7" s="33">
        <f t="shared" si="15"/>
        <v>1485</v>
      </c>
      <c r="R7" s="33">
        <f t="shared" si="16"/>
        <v>1530</v>
      </c>
      <c r="S7" s="34">
        <f t="shared" si="17"/>
        <v>112.5</v>
      </c>
      <c r="T7" s="34">
        <f t="shared" si="18"/>
        <v>0</v>
      </c>
      <c r="U7" s="34">
        <f t="shared" si="19"/>
        <v>0</v>
      </c>
      <c r="V7" s="34">
        <f t="shared" si="20"/>
        <v>0</v>
      </c>
      <c r="W7" s="34">
        <f t="shared" si="21"/>
        <v>0</v>
      </c>
      <c r="X7" s="35">
        <f t="shared" si="22"/>
        <v>2137.5</v>
      </c>
      <c r="Y7" s="35">
        <f t="shared" si="23"/>
        <v>1800</v>
      </c>
      <c r="Z7" s="35">
        <f t="shared" si="24"/>
        <v>990</v>
      </c>
      <c r="AA7" s="35">
        <f t="shared" si="25"/>
        <v>1485</v>
      </c>
      <c r="AB7" s="35">
        <f t="shared" si="8"/>
        <v>1530</v>
      </c>
      <c r="AC7" s="36">
        <f t="shared" si="26"/>
        <v>7942.5</v>
      </c>
    </row>
    <row r="8" spans="1:29" ht="15.5" x14ac:dyDescent="0.35">
      <c r="A8" s="3">
        <f t="shared" si="9"/>
        <v>5</v>
      </c>
      <c r="B8" s="29" t="s">
        <v>6</v>
      </c>
      <c r="C8" s="30">
        <v>6</v>
      </c>
      <c r="D8" s="31">
        <v>34</v>
      </c>
      <c r="E8" s="31">
        <v>46</v>
      </c>
      <c r="F8" s="31">
        <v>25</v>
      </c>
      <c r="G8" s="31">
        <v>45</v>
      </c>
      <c r="H8" s="31">
        <v>45</v>
      </c>
      <c r="I8" s="32">
        <f t="shared" si="10"/>
        <v>0</v>
      </c>
      <c r="J8" s="32">
        <f t="shared" si="11"/>
        <v>6</v>
      </c>
      <c r="K8" s="32">
        <f t="shared" si="5"/>
        <v>0</v>
      </c>
      <c r="L8" s="32">
        <f t="shared" si="5"/>
        <v>5</v>
      </c>
      <c r="M8" s="32">
        <f t="shared" si="5"/>
        <v>5</v>
      </c>
      <c r="N8" s="33">
        <f t="shared" si="12"/>
        <v>204</v>
      </c>
      <c r="O8" s="33">
        <f t="shared" si="13"/>
        <v>276</v>
      </c>
      <c r="P8" s="33">
        <f t="shared" si="14"/>
        <v>150</v>
      </c>
      <c r="Q8" s="33">
        <f t="shared" si="15"/>
        <v>270</v>
      </c>
      <c r="R8" s="33">
        <f t="shared" si="16"/>
        <v>270</v>
      </c>
      <c r="S8" s="34">
        <f t="shared" si="17"/>
        <v>0</v>
      </c>
      <c r="T8" s="34">
        <f t="shared" si="18"/>
        <v>18</v>
      </c>
      <c r="U8" s="34">
        <f t="shared" si="19"/>
        <v>0</v>
      </c>
      <c r="V8" s="34">
        <f t="shared" si="20"/>
        <v>15</v>
      </c>
      <c r="W8" s="34">
        <f t="shared" si="21"/>
        <v>15</v>
      </c>
      <c r="X8" s="35">
        <f t="shared" si="22"/>
        <v>204</v>
      </c>
      <c r="Y8" s="35">
        <f t="shared" si="23"/>
        <v>294</v>
      </c>
      <c r="Z8" s="35">
        <f t="shared" si="24"/>
        <v>150</v>
      </c>
      <c r="AA8" s="35">
        <f t="shared" si="25"/>
        <v>285</v>
      </c>
      <c r="AB8" s="35">
        <f t="shared" si="8"/>
        <v>285</v>
      </c>
      <c r="AC8" s="36">
        <f t="shared" si="26"/>
        <v>1218</v>
      </c>
    </row>
    <row r="9" spans="1:29" ht="15.5" x14ac:dyDescent="0.35">
      <c r="A9" s="3">
        <f t="shared" si="9"/>
        <v>6</v>
      </c>
      <c r="B9" s="29" t="s">
        <v>7</v>
      </c>
      <c r="C9" s="30">
        <v>7.95</v>
      </c>
      <c r="D9" s="31">
        <v>36</v>
      </c>
      <c r="E9" s="31">
        <v>43</v>
      </c>
      <c r="F9" s="31">
        <v>45</v>
      </c>
      <c r="G9" s="31">
        <v>46</v>
      </c>
      <c r="H9" s="31">
        <v>34</v>
      </c>
      <c r="I9" s="32">
        <f t="shared" si="10"/>
        <v>0</v>
      </c>
      <c r="J9" s="32">
        <f t="shared" si="11"/>
        <v>3</v>
      </c>
      <c r="K9" s="32">
        <f t="shared" si="5"/>
        <v>5</v>
      </c>
      <c r="L9" s="32">
        <f t="shared" si="5"/>
        <v>6</v>
      </c>
      <c r="M9" s="32">
        <f t="shared" si="5"/>
        <v>0</v>
      </c>
      <c r="N9" s="33">
        <f t="shared" si="12"/>
        <v>286.2</v>
      </c>
      <c r="O9" s="33">
        <f t="shared" si="13"/>
        <v>341.85</v>
      </c>
      <c r="P9" s="33">
        <f t="shared" si="14"/>
        <v>357.75</v>
      </c>
      <c r="Q9" s="33">
        <f t="shared" si="15"/>
        <v>365.7</v>
      </c>
      <c r="R9" s="33">
        <f t="shared" si="16"/>
        <v>270.3</v>
      </c>
      <c r="S9" s="34">
        <f t="shared" si="17"/>
        <v>0</v>
      </c>
      <c r="T9" s="34">
        <f t="shared" si="18"/>
        <v>11.925000000000001</v>
      </c>
      <c r="U9" s="34">
        <f t="shared" si="19"/>
        <v>19.875</v>
      </c>
      <c r="V9" s="34">
        <f t="shared" si="20"/>
        <v>23.85</v>
      </c>
      <c r="W9" s="34">
        <f t="shared" si="21"/>
        <v>0</v>
      </c>
      <c r="X9" s="35">
        <f t="shared" si="22"/>
        <v>286.2</v>
      </c>
      <c r="Y9" s="35">
        <f t="shared" si="23"/>
        <v>353.77500000000003</v>
      </c>
      <c r="Z9" s="35">
        <f t="shared" si="24"/>
        <v>377.625</v>
      </c>
      <c r="AA9" s="35">
        <f t="shared" si="25"/>
        <v>389.55</v>
      </c>
      <c r="AB9" s="35">
        <f t="shared" si="8"/>
        <v>270.3</v>
      </c>
      <c r="AC9" s="36">
        <f t="shared" si="26"/>
        <v>1677.45</v>
      </c>
    </row>
    <row r="10" spans="1:29" ht="15.5" x14ac:dyDescent="0.35">
      <c r="A10" s="3">
        <f t="shared" si="9"/>
        <v>7</v>
      </c>
      <c r="B10" s="29" t="s">
        <v>8</v>
      </c>
      <c r="C10" s="30">
        <v>20</v>
      </c>
      <c r="D10" s="31">
        <v>12</v>
      </c>
      <c r="E10" s="31">
        <v>44</v>
      </c>
      <c r="F10" s="31">
        <v>43</v>
      </c>
      <c r="G10" s="31">
        <v>45</v>
      </c>
      <c r="H10" s="31">
        <v>32</v>
      </c>
      <c r="I10" s="32">
        <f t="shared" si="10"/>
        <v>0</v>
      </c>
      <c r="J10" s="32">
        <f t="shared" si="11"/>
        <v>4</v>
      </c>
      <c r="K10" s="32">
        <f t="shared" si="5"/>
        <v>3</v>
      </c>
      <c r="L10" s="32">
        <f t="shared" si="5"/>
        <v>5</v>
      </c>
      <c r="M10" s="32">
        <f t="shared" si="5"/>
        <v>0</v>
      </c>
      <c r="N10" s="33">
        <f t="shared" si="12"/>
        <v>240</v>
      </c>
      <c r="O10" s="33">
        <f t="shared" si="13"/>
        <v>880</v>
      </c>
      <c r="P10" s="33">
        <f t="shared" si="14"/>
        <v>860</v>
      </c>
      <c r="Q10" s="33">
        <f t="shared" si="15"/>
        <v>900</v>
      </c>
      <c r="R10" s="33">
        <f t="shared" si="16"/>
        <v>640</v>
      </c>
      <c r="S10" s="34">
        <f t="shared" si="17"/>
        <v>0</v>
      </c>
      <c r="T10" s="34">
        <f t="shared" si="18"/>
        <v>40</v>
      </c>
      <c r="U10" s="34">
        <f t="shared" si="19"/>
        <v>30</v>
      </c>
      <c r="V10" s="34">
        <f t="shared" si="20"/>
        <v>50</v>
      </c>
      <c r="W10" s="34">
        <f t="shared" si="21"/>
        <v>0</v>
      </c>
      <c r="X10" s="35">
        <f t="shared" si="22"/>
        <v>240</v>
      </c>
      <c r="Y10" s="35">
        <f t="shared" si="23"/>
        <v>920</v>
      </c>
      <c r="Z10" s="35">
        <f t="shared" si="24"/>
        <v>890</v>
      </c>
      <c r="AA10" s="35">
        <f t="shared" si="25"/>
        <v>950</v>
      </c>
      <c r="AB10" s="35">
        <f t="shared" si="8"/>
        <v>640</v>
      </c>
      <c r="AC10" s="36">
        <f t="shared" si="26"/>
        <v>3640</v>
      </c>
    </row>
    <row r="11" spans="1:29" ht="15.5" x14ac:dyDescent="0.35">
      <c r="A11" s="3">
        <f t="shared" si="9"/>
        <v>8</v>
      </c>
      <c r="B11" s="29" t="s">
        <v>9</v>
      </c>
      <c r="C11" s="30">
        <v>22</v>
      </c>
      <c r="D11" s="31">
        <v>20</v>
      </c>
      <c r="E11" s="31">
        <v>45</v>
      </c>
      <c r="F11" s="31">
        <v>40</v>
      </c>
      <c r="G11" s="31">
        <v>42</v>
      </c>
      <c r="H11" s="31">
        <v>23</v>
      </c>
      <c r="I11" s="32">
        <f t="shared" si="10"/>
        <v>0</v>
      </c>
      <c r="J11" s="32">
        <f t="shared" si="11"/>
        <v>5</v>
      </c>
      <c r="K11" s="32">
        <f t="shared" si="5"/>
        <v>0</v>
      </c>
      <c r="L11" s="32">
        <f t="shared" si="5"/>
        <v>2</v>
      </c>
      <c r="M11" s="32">
        <f t="shared" si="5"/>
        <v>0</v>
      </c>
      <c r="N11" s="33">
        <f t="shared" si="12"/>
        <v>440</v>
      </c>
      <c r="O11" s="33">
        <f t="shared" si="13"/>
        <v>990</v>
      </c>
      <c r="P11" s="33">
        <f t="shared" si="14"/>
        <v>880</v>
      </c>
      <c r="Q11" s="33">
        <f t="shared" si="15"/>
        <v>924</v>
      </c>
      <c r="R11" s="33">
        <f t="shared" si="16"/>
        <v>506</v>
      </c>
      <c r="S11" s="34">
        <f t="shared" si="17"/>
        <v>0</v>
      </c>
      <c r="T11" s="34">
        <f t="shared" si="18"/>
        <v>55</v>
      </c>
      <c r="U11" s="34">
        <f t="shared" si="19"/>
        <v>0</v>
      </c>
      <c r="V11" s="34">
        <f t="shared" si="20"/>
        <v>22</v>
      </c>
      <c r="W11" s="34">
        <f t="shared" si="21"/>
        <v>0</v>
      </c>
      <c r="X11" s="35">
        <f t="shared" si="22"/>
        <v>440</v>
      </c>
      <c r="Y11" s="35">
        <f t="shared" si="23"/>
        <v>1045</v>
      </c>
      <c r="Z11" s="35">
        <f t="shared" si="24"/>
        <v>880</v>
      </c>
      <c r="AA11" s="35">
        <f t="shared" si="25"/>
        <v>946</v>
      </c>
      <c r="AB11" s="35">
        <f t="shared" si="8"/>
        <v>506</v>
      </c>
      <c r="AC11" s="36">
        <f t="shared" si="26"/>
        <v>3817</v>
      </c>
    </row>
    <row r="12" spans="1:29" ht="15.5" x14ac:dyDescent="0.35">
      <c r="A12" s="3">
        <f t="shared" si="9"/>
        <v>9</v>
      </c>
      <c r="B12" s="29" t="s">
        <v>10</v>
      </c>
      <c r="C12" s="30">
        <v>43</v>
      </c>
      <c r="D12" s="31">
        <v>46</v>
      </c>
      <c r="E12" s="31">
        <v>30</v>
      </c>
      <c r="F12" s="31">
        <v>20</v>
      </c>
      <c r="G12" s="31">
        <v>23</v>
      </c>
      <c r="H12" s="31">
        <v>33</v>
      </c>
      <c r="I12" s="32">
        <f t="shared" si="10"/>
        <v>6</v>
      </c>
      <c r="J12" s="32">
        <f t="shared" si="11"/>
        <v>0</v>
      </c>
      <c r="K12" s="32">
        <f t="shared" si="5"/>
        <v>0</v>
      </c>
      <c r="L12" s="32">
        <f t="shared" si="5"/>
        <v>0</v>
      </c>
      <c r="M12" s="32">
        <f t="shared" si="5"/>
        <v>0</v>
      </c>
      <c r="N12" s="33">
        <f t="shared" si="12"/>
        <v>1978</v>
      </c>
      <c r="O12" s="33">
        <f t="shared" si="13"/>
        <v>1290</v>
      </c>
      <c r="P12" s="33">
        <f t="shared" si="14"/>
        <v>860</v>
      </c>
      <c r="Q12" s="33">
        <f t="shared" si="15"/>
        <v>989</v>
      </c>
      <c r="R12" s="33">
        <f t="shared" si="16"/>
        <v>1419</v>
      </c>
      <c r="S12" s="34">
        <f t="shared" si="17"/>
        <v>129</v>
      </c>
      <c r="T12" s="34">
        <f t="shared" si="18"/>
        <v>0</v>
      </c>
      <c r="U12" s="34">
        <f t="shared" si="19"/>
        <v>0</v>
      </c>
      <c r="V12" s="34">
        <f t="shared" si="20"/>
        <v>0</v>
      </c>
      <c r="W12" s="34">
        <f t="shared" si="21"/>
        <v>0</v>
      </c>
      <c r="X12" s="35">
        <f t="shared" si="22"/>
        <v>2107</v>
      </c>
      <c r="Y12" s="35">
        <f t="shared" si="23"/>
        <v>1290</v>
      </c>
      <c r="Z12" s="35">
        <f t="shared" si="24"/>
        <v>860</v>
      </c>
      <c r="AA12" s="35">
        <f t="shared" si="25"/>
        <v>989</v>
      </c>
      <c r="AB12" s="35">
        <f t="shared" si="8"/>
        <v>1419</v>
      </c>
      <c r="AC12" s="36">
        <f t="shared" si="26"/>
        <v>6665</v>
      </c>
    </row>
    <row r="13" spans="1:29" ht="15.5" x14ac:dyDescent="0.35">
      <c r="A13" s="3">
        <f t="shared" si="9"/>
        <v>10</v>
      </c>
      <c r="B13" s="29" t="s">
        <v>11</v>
      </c>
      <c r="C13" s="30">
        <v>8</v>
      </c>
      <c r="D13" s="31">
        <v>38</v>
      </c>
      <c r="E13" s="31">
        <v>31</v>
      </c>
      <c r="F13" s="31">
        <v>33</v>
      </c>
      <c r="G13" s="31">
        <v>38</v>
      </c>
      <c r="H13" s="31">
        <v>32</v>
      </c>
      <c r="I13" s="32">
        <f t="shared" si="10"/>
        <v>0</v>
      </c>
      <c r="J13" s="32">
        <f t="shared" si="11"/>
        <v>0</v>
      </c>
      <c r="K13" s="32">
        <f t="shared" si="5"/>
        <v>0</v>
      </c>
      <c r="L13" s="32">
        <f t="shared" si="5"/>
        <v>0</v>
      </c>
      <c r="M13" s="32">
        <f t="shared" si="5"/>
        <v>0</v>
      </c>
      <c r="N13" s="33">
        <f t="shared" si="12"/>
        <v>304</v>
      </c>
      <c r="O13" s="33">
        <f t="shared" si="13"/>
        <v>248</v>
      </c>
      <c r="P13" s="33">
        <f t="shared" si="14"/>
        <v>264</v>
      </c>
      <c r="Q13" s="33">
        <f t="shared" si="15"/>
        <v>304</v>
      </c>
      <c r="R13" s="33">
        <f t="shared" si="16"/>
        <v>256</v>
      </c>
      <c r="S13" s="34">
        <f t="shared" si="17"/>
        <v>0</v>
      </c>
      <c r="T13" s="34">
        <f t="shared" si="18"/>
        <v>0</v>
      </c>
      <c r="U13" s="34">
        <f t="shared" si="19"/>
        <v>0</v>
      </c>
      <c r="V13" s="34">
        <f t="shared" si="20"/>
        <v>0</v>
      </c>
      <c r="W13" s="34">
        <f t="shared" si="21"/>
        <v>0</v>
      </c>
      <c r="X13" s="35">
        <f t="shared" si="22"/>
        <v>304</v>
      </c>
      <c r="Y13" s="35">
        <f t="shared" si="23"/>
        <v>248</v>
      </c>
      <c r="Z13" s="35">
        <f t="shared" si="24"/>
        <v>264</v>
      </c>
      <c r="AA13" s="35">
        <f t="shared" si="25"/>
        <v>304</v>
      </c>
      <c r="AB13" s="35">
        <f t="shared" si="8"/>
        <v>256</v>
      </c>
      <c r="AC13" s="36">
        <f t="shared" si="26"/>
        <v>1376</v>
      </c>
    </row>
    <row r="14" spans="1:29" ht="15.5" x14ac:dyDescent="0.35">
      <c r="A14" s="3">
        <f t="shared" si="9"/>
        <v>11</v>
      </c>
      <c r="B14" s="29" t="s">
        <v>12</v>
      </c>
      <c r="C14" s="30">
        <v>12.77</v>
      </c>
      <c r="D14" s="31">
        <v>39</v>
      </c>
      <c r="E14" s="31">
        <v>33</v>
      </c>
      <c r="F14" s="31">
        <v>43</v>
      </c>
      <c r="G14" s="31">
        <v>39</v>
      </c>
      <c r="H14" s="31">
        <v>45</v>
      </c>
      <c r="I14" s="32">
        <f t="shared" si="10"/>
        <v>0</v>
      </c>
      <c r="J14" s="32">
        <f t="shared" si="11"/>
        <v>0</v>
      </c>
      <c r="K14" s="32">
        <f t="shared" si="5"/>
        <v>3</v>
      </c>
      <c r="L14" s="32">
        <f t="shared" si="5"/>
        <v>0</v>
      </c>
      <c r="M14" s="32">
        <f t="shared" si="5"/>
        <v>5</v>
      </c>
      <c r="N14" s="33">
        <f t="shared" si="12"/>
        <v>498.03</v>
      </c>
      <c r="O14" s="33">
        <f t="shared" si="13"/>
        <v>421.40999999999997</v>
      </c>
      <c r="P14" s="33">
        <f t="shared" si="14"/>
        <v>549.11</v>
      </c>
      <c r="Q14" s="33">
        <f t="shared" si="15"/>
        <v>498.03</v>
      </c>
      <c r="R14" s="33">
        <f t="shared" si="16"/>
        <v>574.65</v>
      </c>
      <c r="S14" s="34">
        <f t="shared" si="17"/>
        <v>0</v>
      </c>
      <c r="T14" s="34">
        <f t="shared" si="18"/>
        <v>0</v>
      </c>
      <c r="U14" s="34">
        <f t="shared" si="19"/>
        <v>19.155000000000001</v>
      </c>
      <c r="V14" s="34">
        <f t="shared" si="20"/>
        <v>0</v>
      </c>
      <c r="W14" s="34">
        <f t="shared" si="21"/>
        <v>31.924999999999997</v>
      </c>
      <c r="X14" s="35">
        <f t="shared" si="22"/>
        <v>498.03</v>
      </c>
      <c r="Y14" s="35">
        <f t="shared" si="23"/>
        <v>421.40999999999997</v>
      </c>
      <c r="Z14" s="35">
        <f t="shared" si="24"/>
        <v>568.26499999999999</v>
      </c>
      <c r="AA14" s="35">
        <f t="shared" si="25"/>
        <v>498.03</v>
      </c>
      <c r="AB14" s="35">
        <f t="shared" si="8"/>
        <v>606.57499999999993</v>
      </c>
      <c r="AC14" s="36">
        <f t="shared" si="26"/>
        <v>2592.31</v>
      </c>
    </row>
    <row r="15" spans="1:29" ht="15.5" x14ac:dyDescent="0.35">
      <c r="A15" s="3">
        <f t="shared" si="9"/>
        <v>12</v>
      </c>
      <c r="B15" s="29" t="s">
        <v>13</v>
      </c>
      <c r="C15" s="30">
        <v>10</v>
      </c>
      <c r="D15" s="31">
        <v>30</v>
      </c>
      <c r="E15" s="31">
        <v>42</v>
      </c>
      <c r="F15" s="31">
        <v>45</v>
      </c>
      <c r="G15" s="31">
        <v>42</v>
      </c>
      <c r="H15" s="31">
        <v>43</v>
      </c>
      <c r="I15" s="32">
        <f t="shared" si="10"/>
        <v>0</v>
      </c>
      <c r="J15" s="32">
        <f t="shared" si="11"/>
        <v>2</v>
      </c>
      <c r="K15" s="32">
        <f t="shared" si="5"/>
        <v>5</v>
      </c>
      <c r="L15" s="32">
        <f t="shared" si="5"/>
        <v>2</v>
      </c>
      <c r="M15" s="32">
        <f t="shared" si="5"/>
        <v>3</v>
      </c>
      <c r="N15" s="33">
        <f t="shared" si="12"/>
        <v>300</v>
      </c>
      <c r="O15" s="33">
        <f t="shared" si="13"/>
        <v>420</v>
      </c>
      <c r="P15" s="33">
        <f t="shared" si="14"/>
        <v>450</v>
      </c>
      <c r="Q15" s="33">
        <f t="shared" si="15"/>
        <v>420</v>
      </c>
      <c r="R15" s="33">
        <f t="shared" si="16"/>
        <v>430</v>
      </c>
      <c r="S15" s="34">
        <f t="shared" si="17"/>
        <v>0</v>
      </c>
      <c r="T15" s="34">
        <f t="shared" si="18"/>
        <v>10</v>
      </c>
      <c r="U15" s="34">
        <f t="shared" si="19"/>
        <v>25</v>
      </c>
      <c r="V15" s="34">
        <f t="shared" si="20"/>
        <v>10</v>
      </c>
      <c r="W15" s="34">
        <f t="shared" si="21"/>
        <v>15</v>
      </c>
      <c r="X15" s="35">
        <f t="shared" si="22"/>
        <v>300</v>
      </c>
      <c r="Y15" s="35">
        <f t="shared" si="23"/>
        <v>430</v>
      </c>
      <c r="Z15" s="35">
        <f t="shared" si="24"/>
        <v>475</v>
      </c>
      <c r="AA15" s="35">
        <f t="shared" si="25"/>
        <v>430</v>
      </c>
      <c r="AB15" s="35">
        <f t="shared" si="8"/>
        <v>445</v>
      </c>
      <c r="AC15" s="36">
        <f t="shared" si="26"/>
        <v>2080</v>
      </c>
    </row>
    <row r="16" spans="1:29" ht="15.5" x14ac:dyDescent="0.35">
      <c r="A16" s="3">
        <f t="shared" si="9"/>
        <v>13</v>
      </c>
      <c r="B16" s="29" t="s">
        <v>14</v>
      </c>
      <c r="C16" s="30">
        <v>13.65</v>
      </c>
      <c r="D16" s="31">
        <v>32</v>
      </c>
      <c r="E16" s="31">
        <v>42</v>
      </c>
      <c r="F16" s="31">
        <v>47</v>
      </c>
      <c r="G16" s="31">
        <v>40</v>
      </c>
      <c r="H16" s="31">
        <v>42</v>
      </c>
      <c r="I16" s="32">
        <f t="shared" si="10"/>
        <v>0</v>
      </c>
      <c r="J16" s="32">
        <f t="shared" si="11"/>
        <v>2</v>
      </c>
      <c r="K16" s="32">
        <f t="shared" si="5"/>
        <v>7</v>
      </c>
      <c r="L16" s="32">
        <f t="shared" si="5"/>
        <v>0</v>
      </c>
      <c r="M16" s="32">
        <f t="shared" si="5"/>
        <v>2</v>
      </c>
      <c r="N16" s="33">
        <f t="shared" si="12"/>
        <v>436.8</v>
      </c>
      <c r="O16" s="33">
        <f t="shared" si="13"/>
        <v>573.30000000000007</v>
      </c>
      <c r="P16" s="33">
        <f t="shared" si="14"/>
        <v>641.55000000000007</v>
      </c>
      <c r="Q16" s="33">
        <f t="shared" si="15"/>
        <v>546</v>
      </c>
      <c r="R16" s="33">
        <f t="shared" si="16"/>
        <v>573.30000000000007</v>
      </c>
      <c r="S16" s="34">
        <f t="shared" si="17"/>
        <v>0</v>
      </c>
      <c r="T16" s="34">
        <f t="shared" si="18"/>
        <v>13.65</v>
      </c>
      <c r="U16" s="34">
        <f t="shared" si="19"/>
        <v>47.774999999999999</v>
      </c>
      <c r="V16" s="34">
        <f t="shared" si="20"/>
        <v>0</v>
      </c>
      <c r="W16" s="34">
        <f t="shared" si="21"/>
        <v>13.65</v>
      </c>
      <c r="X16" s="35">
        <f t="shared" si="22"/>
        <v>436.8</v>
      </c>
      <c r="Y16" s="35">
        <f t="shared" si="23"/>
        <v>586.95000000000005</v>
      </c>
      <c r="Z16" s="35">
        <f t="shared" si="24"/>
        <v>689.32500000000005</v>
      </c>
      <c r="AA16" s="35">
        <f t="shared" si="25"/>
        <v>546</v>
      </c>
      <c r="AB16" s="35">
        <f t="shared" si="8"/>
        <v>586.95000000000005</v>
      </c>
      <c r="AC16" s="36">
        <f t="shared" si="26"/>
        <v>2846.0249999999996</v>
      </c>
    </row>
    <row r="17" spans="1:29" ht="15.5" x14ac:dyDescent="0.35">
      <c r="A17" s="3">
        <f t="shared" si="9"/>
        <v>14</v>
      </c>
      <c r="B17" s="29" t="s">
        <v>15</v>
      </c>
      <c r="C17" s="30">
        <v>40</v>
      </c>
      <c r="D17" s="31">
        <v>43</v>
      </c>
      <c r="E17" s="31">
        <v>40</v>
      </c>
      <c r="F17" s="31">
        <v>46</v>
      </c>
      <c r="G17" s="31">
        <v>41</v>
      </c>
      <c r="H17" s="31">
        <v>40</v>
      </c>
      <c r="I17" s="32">
        <f t="shared" si="10"/>
        <v>3</v>
      </c>
      <c r="J17" s="32">
        <f t="shared" si="11"/>
        <v>0</v>
      </c>
      <c r="K17" s="32">
        <f t="shared" si="5"/>
        <v>6</v>
      </c>
      <c r="L17" s="32">
        <f t="shared" si="5"/>
        <v>1</v>
      </c>
      <c r="M17" s="32">
        <f t="shared" si="5"/>
        <v>0</v>
      </c>
      <c r="N17" s="33">
        <f t="shared" si="12"/>
        <v>1720</v>
      </c>
      <c r="O17" s="33">
        <f t="shared" si="13"/>
        <v>1600</v>
      </c>
      <c r="P17" s="33">
        <f t="shared" si="14"/>
        <v>1840</v>
      </c>
      <c r="Q17" s="33">
        <f t="shared" si="15"/>
        <v>1640</v>
      </c>
      <c r="R17" s="33">
        <f t="shared" si="16"/>
        <v>1600</v>
      </c>
      <c r="S17" s="34">
        <f t="shared" si="17"/>
        <v>60</v>
      </c>
      <c r="T17" s="34">
        <f t="shared" si="18"/>
        <v>0</v>
      </c>
      <c r="U17" s="34">
        <f t="shared" si="19"/>
        <v>120</v>
      </c>
      <c r="V17" s="34">
        <f t="shared" si="20"/>
        <v>20</v>
      </c>
      <c r="W17" s="34">
        <f t="shared" si="21"/>
        <v>0</v>
      </c>
      <c r="X17" s="35">
        <f t="shared" si="22"/>
        <v>1780</v>
      </c>
      <c r="Y17" s="35">
        <f t="shared" si="23"/>
        <v>1600</v>
      </c>
      <c r="Z17" s="35">
        <f t="shared" si="24"/>
        <v>1960</v>
      </c>
      <c r="AA17" s="35">
        <f t="shared" si="25"/>
        <v>1660</v>
      </c>
      <c r="AB17" s="35">
        <f t="shared" si="8"/>
        <v>1600</v>
      </c>
      <c r="AC17" s="36">
        <f t="shared" si="26"/>
        <v>8600</v>
      </c>
    </row>
    <row r="18" spans="1:29" ht="15.5" x14ac:dyDescent="0.35">
      <c r="A18" s="3">
        <f t="shared" si="9"/>
        <v>15</v>
      </c>
      <c r="B18" s="29" t="s">
        <v>16</v>
      </c>
      <c r="C18" s="30">
        <v>50.13</v>
      </c>
      <c r="D18" s="31">
        <v>41</v>
      </c>
      <c r="E18" s="31">
        <v>41</v>
      </c>
      <c r="F18" s="31">
        <v>42</v>
      </c>
      <c r="G18" s="31">
        <v>40</v>
      </c>
      <c r="H18" s="31">
        <v>41</v>
      </c>
      <c r="I18" s="32">
        <f t="shared" si="10"/>
        <v>1</v>
      </c>
      <c r="J18" s="32">
        <f t="shared" si="11"/>
        <v>1</v>
      </c>
      <c r="K18" s="32">
        <f t="shared" si="5"/>
        <v>2</v>
      </c>
      <c r="L18" s="32">
        <f t="shared" si="5"/>
        <v>0</v>
      </c>
      <c r="M18" s="32">
        <f t="shared" si="5"/>
        <v>1</v>
      </c>
      <c r="N18" s="33">
        <f t="shared" si="12"/>
        <v>2055.33</v>
      </c>
      <c r="O18" s="33">
        <f t="shared" si="13"/>
        <v>2055.33</v>
      </c>
      <c r="P18" s="33">
        <f t="shared" si="14"/>
        <v>2105.46</v>
      </c>
      <c r="Q18" s="33">
        <f t="shared" si="15"/>
        <v>2005.2</v>
      </c>
      <c r="R18" s="33">
        <f t="shared" si="16"/>
        <v>2055.33</v>
      </c>
      <c r="S18" s="34">
        <f t="shared" si="17"/>
        <v>25.065000000000001</v>
      </c>
      <c r="T18" s="34">
        <f t="shared" si="18"/>
        <v>25.065000000000001</v>
      </c>
      <c r="U18" s="34">
        <f t="shared" si="19"/>
        <v>50.13</v>
      </c>
      <c r="V18" s="34">
        <f t="shared" si="20"/>
        <v>0</v>
      </c>
      <c r="W18" s="34">
        <f t="shared" si="21"/>
        <v>25.065000000000001</v>
      </c>
      <c r="X18" s="35">
        <f t="shared" si="22"/>
        <v>2080.395</v>
      </c>
      <c r="Y18" s="35">
        <f t="shared" si="23"/>
        <v>2080.395</v>
      </c>
      <c r="Z18" s="35">
        <f t="shared" si="24"/>
        <v>2155.59</v>
      </c>
      <c r="AA18" s="35">
        <f t="shared" si="25"/>
        <v>2005.2</v>
      </c>
      <c r="AB18" s="35">
        <f t="shared" si="8"/>
        <v>2080.395</v>
      </c>
      <c r="AC18" s="36">
        <f t="shared" si="26"/>
        <v>10401.975</v>
      </c>
    </row>
    <row r="19" spans="1:29" x14ac:dyDescent="0.35">
      <c r="A19" s="45"/>
      <c r="B19" s="6"/>
      <c r="C19" s="7"/>
      <c r="D19" s="8"/>
      <c r="E19" s="8"/>
      <c r="F19" s="8"/>
      <c r="G19" s="8"/>
      <c r="H19" s="8"/>
      <c r="I19" s="9"/>
      <c r="J19" s="9"/>
      <c r="K19" s="9"/>
      <c r="L19" s="9"/>
      <c r="M19" s="9"/>
      <c r="N19" s="10"/>
      <c r="O19" s="10"/>
      <c r="P19" s="10"/>
      <c r="Q19" s="10"/>
      <c r="R19" s="10"/>
      <c r="S19" s="11"/>
      <c r="T19" s="11"/>
      <c r="U19" s="11"/>
      <c r="V19" s="11"/>
      <c r="W19" s="11"/>
      <c r="X19" s="12"/>
      <c r="Y19" s="12"/>
      <c r="Z19" s="12"/>
      <c r="AA19" s="12"/>
      <c r="AB19" s="12"/>
      <c r="AC19" s="5"/>
    </row>
    <row r="20" spans="1:29" ht="17.5" x14ac:dyDescent="0.35">
      <c r="A20" s="46"/>
      <c r="B20" s="13" t="s">
        <v>23</v>
      </c>
      <c r="C20" s="14">
        <f t="shared" ref="C20:AB20" si="27">AVERAGE(C4:C18)</f>
        <v>23.88133333333333</v>
      </c>
      <c r="D20" s="37">
        <f t="shared" si="27"/>
        <v>34.733333333333334</v>
      </c>
      <c r="E20" s="37">
        <f t="shared" si="27"/>
        <v>39.799999999999997</v>
      </c>
      <c r="F20" s="37">
        <f t="shared" si="27"/>
        <v>37.266666666666666</v>
      </c>
      <c r="G20" s="37">
        <f t="shared" si="27"/>
        <v>37.799999999999997</v>
      </c>
      <c r="H20" s="37">
        <f t="shared" si="27"/>
        <v>38.4</v>
      </c>
      <c r="I20" s="38">
        <f t="shared" si="27"/>
        <v>1.1333333333333333</v>
      </c>
      <c r="J20" s="38">
        <f t="shared" si="27"/>
        <v>1.8666666666666667</v>
      </c>
      <c r="K20" s="38">
        <f t="shared" si="27"/>
        <v>2.2666666666666666</v>
      </c>
      <c r="L20" s="38">
        <f t="shared" si="27"/>
        <v>1.4</v>
      </c>
      <c r="M20" s="38">
        <f t="shared" si="27"/>
        <v>1.8666666666666667</v>
      </c>
      <c r="N20" s="39">
        <f t="shared" si="27"/>
        <v>877.21066666666661</v>
      </c>
      <c r="O20" s="39">
        <f t="shared" si="27"/>
        <v>941.30199999999991</v>
      </c>
      <c r="P20" s="39">
        <f t="shared" si="27"/>
        <v>847.05533333333324</v>
      </c>
      <c r="Q20" s="39">
        <f t="shared" si="27"/>
        <v>853.59800000000007</v>
      </c>
      <c r="R20" s="39">
        <f t="shared" si="27"/>
        <v>909.08399999999995</v>
      </c>
      <c r="S20" s="40">
        <f t="shared" si="27"/>
        <v>23.771000000000001</v>
      </c>
      <c r="T20" s="40">
        <f t="shared" si="27"/>
        <v>16.576000000000001</v>
      </c>
      <c r="U20" s="40">
        <f t="shared" si="27"/>
        <v>22.367666666666665</v>
      </c>
      <c r="V20" s="40">
        <f t="shared" si="27"/>
        <v>9.3899999999999988</v>
      </c>
      <c r="W20" s="40">
        <f t="shared" si="27"/>
        <v>17.472000000000001</v>
      </c>
      <c r="X20" s="41">
        <f t="shared" si="27"/>
        <v>900.98166666666668</v>
      </c>
      <c r="Y20" s="41">
        <f t="shared" si="27"/>
        <v>957.87800000000004</v>
      </c>
      <c r="Z20" s="41">
        <f t="shared" si="27"/>
        <v>869.42300000000012</v>
      </c>
      <c r="AA20" s="41">
        <f t="shared" si="27"/>
        <v>862.98800000000006</v>
      </c>
      <c r="AB20" s="41">
        <f t="shared" si="27"/>
        <v>926.55600000000015</v>
      </c>
      <c r="AC20" s="42">
        <f>AVERAGE(AC4:AC18)</f>
        <v>4517.8266666666659</v>
      </c>
    </row>
    <row r="21" spans="1:29" ht="17.5" x14ac:dyDescent="0.35">
      <c r="A21" s="46"/>
      <c r="B21" s="13" t="s">
        <v>24</v>
      </c>
      <c r="C21" s="14">
        <f>MAX(C4:C18)</f>
        <v>50.13</v>
      </c>
      <c r="D21" s="37">
        <f t="shared" ref="D21:AC21" si="28">MAX(D4:D18)</f>
        <v>46</v>
      </c>
      <c r="E21" s="37">
        <f t="shared" si="28"/>
        <v>46</v>
      </c>
      <c r="F21" s="37">
        <f t="shared" si="28"/>
        <v>47</v>
      </c>
      <c r="G21" s="37">
        <f t="shared" si="28"/>
        <v>46</v>
      </c>
      <c r="H21" s="37">
        <f t="shared" si="28"/>
        <v>45</v>
      </c>
      <c r="I21" s="38">
        <f t="shared" si="28"/>
        <v>6</v>
      </c>
      <c r="J21" s="38">
        <f t="shared" si="28"/>
        <v>6</v>
      </c>
      <c r="K21" s="38">
        <f t="shared" si="28"/>
        <v>7</v>
      </c>
      <c r="L21" s="38">
        <f t="shared" si="28"/>
        <v>6</v>
      </c>
      <c r="M21" s="38">
        <f t="shared" si="28"/>
        <v>5</v>
      </c>
      <c r="N21" s="39">
        <f t="shared" si="28"/>
        <v>2055.33</v>
      </c>
      <c r="O21" s="39">
        <f t="shared" si="28"/>
        <v>2055.33</v>
      </c>
      <c r="P21" s="39">
        <f t="shared" si="28"/>
        <v>2105.46</v>
      </c>
      <c r="Q21" s="39">
        <f t="shared" si="28"/>
        <v>2005.2</v>
      </c>
      <c r="R21" s="39">
        <f t="shared" si="28"/>
        <v>2055.33</v>
      </c>
      <c r="S21" s="40">
        <f t="shared" si="28"/>
        <v>129</v>
      </c>
      <c r="T21" s="40">
        <f t="shared" si="28"/>
        <v>75</v>
      </c>
      <c r="U21" s="40">
        <f t="shared" si="28"/>
        <v>120</v>
      </c>
      <c r="V21" s="40">
        <f t="shared" si="28"/>
        <v>50</v>
      </c>
      <c r="W21" s="40">
        <f t="shared" si="28"/>
        <v>85</v>
      </c>
      <c r="X21" s="41">
        <f t="shared" si="28"/>
        <v>2137.5</v>
      </c>
      <c r="Y21" s="41">
        <f t="shared" si="28"/>
        <v>2080.395</v>
      </c>
      <c r="Z21" s="41">
        <f t="shared" si="28"/>
        <v>2155.59</v>
      </c>
      <c r="AA21" s="41">
        <f t="shared" si="28"/>
        <v>2005.2</v>
      </c>
      <c r="AB21" s="41">
        <f t="shared" si="28"/>
        <v>2080.395</v>
      </c>
      <c r="AC21" s="42">
        <f t="shared" si="28"/>
        <v>10401.975</v>
      </c>
    </row>
    <row r="22" spans="1:29" ht="17.5" x14ac:dyDescent="0.35">
      <c r="A22" s="47"/>
      <c r="B22" s="13" t="s">
        <v>25</v>
      </c>
      <c r="C22" s="14">
        <f>MIN(C4:C18)</f>
        <v>6</v>
      </c>
      <c r="D22" s="37">
        <f t="shared" ref="D22:AC22" si="29">MIN(D4:D18)</f>
        <v>12</v>
      </c>
      <c r="E22" s="37">
        <f t="shared" si="29"/>
        <v>30</v>
      </c>
      <c r="F22" s="37">
        <f t="shared" si="29"/>
        <v>20</v>
      </c>
      <c r="G22" s="37">
        <f t="shared" si="29"/>
        <v>23</v>
      </c>
      <c r="H22" s="37">
        <f t="shared" si="29"/>
        <v>23</v>
      </c>
      <c r="I22" s="38">
        <f t="shared" si="29"/>
        <v>0</v>
      </c>
      <c r="J22" s="38">
        <f t="shared" si="29"/>
        <v>0</v>
      </c>
      <c r="K22" s="38">
        <f t="shared" si="29"/>
        <v>0</v>
      </c>
      <c r="L22" s="38">
        <f t="shared" si="29"/>
        <v>0</v>
      </c>
      <c r="M22" s="38">
        <f t="shared" si="29"/>
        <v>0</v>
      </c>
      <c r="N22" s="39">
        <f t="shared" si="29"/>
        <v>204</v>
      </c>
      <c r="O22" s="39">
        <f t="shared" si="29"/>
        <v>248</v>
      </c>
      <c r="P22" s="39">
        <f t="shared" si="29"/>
        <v>150</v>
      </c>
      <c r="Q22" s="39">
        <f t="shared" si="29"/>
        <v>270</v>
      </c>
      <c r="R22" s="39">
        <f t="shared" si="29"/>
        <v>256</v>
      </c>
      <c r="S22" s="40">
        <f t="shared" si="29"/>
        <v>0</v>
      </c>
      <c r="T22" s="40">
        <f t="shared" si="29"/>
        <v>0</v>
      </c>
      <c r="U22" s="40">
        <f t="shared" si="29"/>
        <v>0</v>
      </c>
      <c r="V22" s="40">
        <f t="shared" si="29"/>
        <v>0</v>
      </c>
      <c r="W22" s="40">
        <f t="shared" si="29"/>
        <v>0</v>
      </c>
      <c r="X22" s="41">
        <f t="shared" si="29"/>
        <v>204</v>
      </c>
      <c r="Y22" s="41">
        <f t="shared" si="29"/>
        <v>248</v>
      </c>
      <c r="Z22" s="41">
        <f t="shared" si="29"/>
        <v>150</v>
      </c>
      <c r="AA22" s="41">
        <f t="shared" si="29"/>
        <v>285</v>
      </c>
      <c r="AB22" s="41">
        <f t="shared" si="29"/>
        <v>256</v>
      </c>
      <c r="AC22" s="42">
        <f t="shared" si="29"/>
        <v>1218</v>
      </c>
    </row>
  </sheetData>
  <mergeCells count="8">
    <mergeCell ref="A1:AC1"/>
    <mergeCell ref="A2:C2"/>
    <mergeCell ref="A19:A22"/>
    <mergeCell ref="I2:M2"/>
    <mergeCell ref="S2:W2"/>
    <mergeCell ref="D2:H2"/>
    <mergeCell ref="N2:R2"/>
    <mergeCell ref="X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2023-01-15T05:03:17Z</dcterms:created>
  <dcterms:modified xsi:type="dcterms:W3CDTF">2023-01-16T17:39:10Z</dcterms:modified>
</cp:coreProperties>
</file>