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jo\Desktop\experiment\E1_Tanaka\"/>
    </mc:Choice>
  </mc:AlternateContent>
  <bookViews>
    <workbookView xWindow="0" yWindow="0" windowWidth="20490" windowHeight="75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2" l="1"/>
  <c r="P28" i="2"/>
  <c r="P27" i="2"/>
  <c r="P26" i="2"/>
  <c r="P25" i="2"/>
  <c r="P24" i="2"/>
  <c r="P23" i="2"/>
  <c r="P22" i="2"/>
  <c r="P21" i="2"/>
  <c r="P20" i="2"/>
  <c r="P19" i="2"/>
  <c r="P18" i="2"/>
  <c r="P17" i="2"/>
  <c r="C21" i="2"/>
  <c r="C18" i="2"/>
  <c r="C17" i="2"/>
  <c r="I23" i="2"/>
  <c r="K23" i="2" s="1"/>
  <c r="I22" i="2"/>
  <c r="K22" i="2" s="1"/>
  <c r="I21" i="2"/>
  <c r="K21" i="2" s="1"/>
  <c r="I20" i="2"/>
  <c r="K20" i="2" s="1"/>
  <c r="I19" i="2"/>
  <c r="K19" i="2" s="1"/>
  <c r="I18" i="2"/>
  <c r="K18" i="2" s="1"/>
  <c r="I16" i="2"/>
  <c r="K16" i="2" s="1"/>
  <c r="I15" i="2"/>
  <c r="K15" i="2" s="1"/>
  <c r="I14" i="2"/>
  <c r="K14" i="2" s="1"/>
  <c r="I13" i="2"/>
  <c r="K13" i="2" s="1"/>
  <c r="P10" i="2"/>
  <c r="R10" i="2" s="1"/>
  <c r="I12" i="2"/>
  <c r="K12" i="2" s="1"/>
  <c r="I11" i="2"/>
  <c r="K11" i="2" s="1"/>
  <c r="P12" i="2"/>
  <c r="R12" i="2" s="1"/>
  <c r="P11" i="2"/>
  <c r="R11" i="2" s="1"/>
  <c r="I10" i="2"/>
  <c r="K10" i="2" s="1"/>
  <c r="K9" i="2"/>
  <c r="I9" i="2"/>
  <c r="I8" i="2"/>
  <c r="K8" i="2" s="1"/>
  <c r="I7" i="2"/>
  <c r="K7" i="2" s="1"/>
  <c r="Q7" i="2"/>
  <c r="K4" i="2"/>
  <c r="K3" i="2"/>
  <c r="K2" i="2"/>
  <c r="C8" i="2" l="1"/>
  <c r="A16" i="2"/>
  <c r="C16" i="2" s="1"/>
  <c r="A15" i="2"/>
  <c r="C15" i="2" s="1"/>
  <c r="A14" i="2"/>
  <c r="C14" i="2" s="1"/>
  <c r="C13" i="2"/>
  <c r="C12" i="2"/>
  <c r="C11" i="2"/>
  <c r="C10" i="2"/>
  <c r="C9" i="2"/>
  <c r="C7" i="2"/>
  <c r="C6" i="2"/>
  <c r="C5" i="2"/>
  <c r="C4" i="2"/>
  <c r="C3" i="2"/>
  <c r="C2" i="2"/>
  <c r="G34" i="1"/>
  <c r="G35" i="1"/>
  <c r="G36" i="1"/>
  <c r="G37" i="1"/>
  <c r="G33" i="1"/>
  <c r="G27" i="1"/>
  <c r="G28" i="1"/>
  <c r="G29" i="1"/>
  <c r="G30" i="1"/>
  <c r="G26" i="1"/>
  <c r="G20" i="1"/>
  <c r="G21" i="1"/>
  <c r="G22" i="1"/>
  <c r="G23" i="1"/>
  <c r="G19" i="1"/>
  <c r="G12" i="1"/>
  <c r="G13" i="1"/>
  <c r="G14" i="1"/>
  <c r="G15" i="1"/>
  <c r="G16" i="1"/>
  <c r="G11" i="1"/>
  <c r="G8" i="1"/>
  <c r="G5" i="1"/>
  <c r="G6" i="1"/>
  <c r="G7" i="1"/>
  <c r="G4" i="1"/>
  <c r="B5" i="1"/>
  <c r="B6" i="1"/>
  <c r="B7" i="1"/>
  <c r="B8" i="1"/>
  <c r="B9" i="1"/>
  <c r="B10" i="1"/>
  <c r="B11" i="1"/>
  <c r="B12" i="1"/>
  <c r="B13" i="1"/>
  <c r="B14" i="1"/>
  <c r="B15" i="1"/>
  <c r="B16" i="1"/>
  <c r="B4" i="1"/>
</calcChain>
</file>

<file path=xl/sharedStrings.xml><?xml version="1.0" encoding="utf-8"?>
<sst xmlns="http://schemas.openxmlformats.org/spreadsheetml/2006/main" count="27" uniqueCount="16">
  <si>
    <t>電圧(kV)</t>
    <rPh sb="0" eb="2">
      <t>デンアツ</t>
    </rPh>
    <phoneticPr fontId="1"/>
  </si>
  <si>
    <t>電流(mA)</t>
    <rPh sb="0" eb="2">
      <t>デンリュウ</t>
    </rPh>
    <phoneticPr fontId="1"/>
  </si>
  <si>
    <t>補正電圧(kV)</t>
    <rPh sb="0" eb="2">
      <t>ホセイ</t>
    </rPh>
    <rPh sb="2" eb="4">
      <t>デンアツ</t>
    </rPh>
    <phoneticPr fontId="1"/>
  </si>
  <si>
    <t>抵抗(kΩ)</t>
    <rPh sb="0" eb="2">
      <t>テイコウ</t>
    </rPh>
    <phoneticPr fontId="1"/>
  </si>
  <si>
    <t>6.5Pa</t>
    <phoneticPr fontId="1"/>
  </si>
  <si>
    <t>p[Torr]</t>
    <phoneticPr fontId="1"/>
  </si>
  <si>
    <t>d[mm]</t>
    <phoneticPr fontId="1"/>
  </si>
  <si>
    <t>pd[Torr*m]</t>
    <phoneticPr fontId="1"/>
  </si>
  <si>
    <t>V[kV]</t>
    <phoneticPr fontId="1"/>
  </si>
  <si>
    <t>参考値</t>
    <rPh sb="0" eb="2">
      <t>サンコウ</t>
    </rPh>
    <rPh sb="2" eb="3">
      <t>チ</t>
    </rPh>
    <phoneticPr fontId="1"/>
  </si>
  <si>
    <t>p[Pa]</t>
    <phoneticPr fontId="1"/>
  </si>
  <si>
    <t>理論値</t>
    <rPh sb="0" eb="3">
      <t>リロンチ</t>
    </rPh>
    <phoneticPr fontId="1"/>
  </si>
  <si>
    <t>pd</t>
    <phoneticPr fontId="1"/>
  </si>
  <si>
    <t>Vs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</si>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</sst>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6.5Pa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Sheet1!$C$4:$C$16</c:f>
              <c:numCache>
                <c:formatCode>General</c:formatCode>
                <c:ptCount val="13"/>
                <c:pt idx="0">
                  <c:v>0.25</c:v>
                </c:pt>
                <c:pt idx="1">
                  <c:v>0.52</c:v>
                </c:pt>
                <c:pt idx="2">
                  <c:v>0.75</c:v>
                </c:pt>
                <c:pt idx="3">
                  <c:v>1.05</c:v>
                </c:pt>
                <c:pt idx="4">
                  <c:v>0.6</c:v>
                </c:pt>
                <c:pt idx="5">
                  <c:v>0.66</c:v>
                </c:pt>
                <c:pt idx="6">
                  <c:v>0.70399999999999996</c:v>
                </c:pt>
                <c:pt idx="7">
                  <c:v>0.9</c:v>
                </c:pt>
                <c:pt idx="8">
                  <c:v>1.05</c:v>
                </c:pt>
                <c:pt idx="9">
                  <c:v>1.23</c:v>
                </c:pt>
                <c:pt idx="10">
                  <c:v>1.5</c:v>
                </c:pt>
                <c:pt idx="11">
                  <c:v>2.13</c:v>
                </c:pt>
                <c:pt idx="12">
                  <c:v>2.4500000000000002</c:v>
                </c:pt>
              </c:numCache>
            </c:numRef>
          </c:xVal>
          <c:yVal>
            <c:numRef>
              <c:f>Sheet1!$B$4:$B$16</c:f>
              <c:numCache>
                <c:formatCode>General</c:formatCode>
                <c:ptCount val="13"/>
                <c:pt idx="0">
                  <c:v>0.55499999999999994</c:v>
                </c:pt>
                <c:pt idx="1">
                  <c:v>0.59799999999999998</c:v>
                </c:pt>
                <c:pt idx="2">
                  <c:v>0.63500000000000001</c:v>
                </c:pt>
                <c:pt idx="3">
                  <c:v>0.65500000000000003</c:v>
                </c:pt>
                <c:pt idx="4">
                  <c:v>0.64999999999999991</c:v>
                </c:pt>
                <c:pt idx="5">
                  <c:v>0.76400000000000001</c:v>
                </c:pt>
                <c:pt idx="6">
                  <c:v>0.84960000000000002</c:v>
                </c:pt>
                <c:pt idx="7">
                  <c:v>1.02</c:v>
                </c:pt>
                <c:pt idx="8">
                  <c:v>1.2450000000000001</c:v>
                </c:pt>
                <c:pt idx="9">
                  <c:v>1.5069999999999999</c:v>
                </c:pt>
                <c:pt idx="10">
                  <c:v>1.75</c:v>
                </c:pt>
                <c:pt idx="11">
                  <c:v>1.907</c:v>
                </c:pt>
                <c:pt idx="12">
                  <c:v>1.9750000000000001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0-4232-90DA-4D8904046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57839"/>
        <c:axId val="947962831"/>
      </c:scatterChart>
      <c:valAx>
        <c:axId val="94795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7962831"/>
        <c:crosses val="autoZero"/>
        <c:crossBetween val="midCat"/>
      </c:valAx>
      <c:valAx>
        <c:axId val="94796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7957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553149606299209E-2"/>
          <c:y val="3.4509795396684785E-2"/>
          <c:w val="0.89022462817147852"/>
          <c:h val="0.8927113434710283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Sheet1!$F$4:$F$8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1.47</c:v>
                </c:pt>
                <c:pt idx="3">
                  <c:v>2</c:v>
                </c:pt>
                <c:pt idx="4">
                  <c:v>2.5099999999999998</c:v>
                </c:pt>
              </c:numCache>
            </c:numRef>
          </c:xVal>
          <c:yVal>
            <c:numRef>
              <c:f>Sheet1!$G$4:$G$8</c:f>
              <c:numCache>
                <c:formatCode>General</c:formatCode>
                <c:ptCount val="5"/>
                <c:pt idx="0">
                  <c:v>0.47000000000000003</c:v>
                </c:pt>
                <c:pt idx="1">
                  <c:v>0.48</c:v>
                </c:pt>
                <c:pt idx="2">
                  <c:v>0.48299999999999998</c:v>
                </c:pt>
                <c:pt idx="3">
                  <c:v>0.49999999999999994</c:v>
                </c:pt>
                <c:pt idx="4">
                  <c:v>0.50900000000000012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23-4962-B1B3-1C57B42CA3ED}"/>
            </c:ext>
          </c:extLst>
        </c:ser>
        <c:ser>
          <c:idx val="1"/>
          <c:order val="1"/>
          <c:tx>
            <c:strRef>
              <c:f>Sheet1!$E$10</c:f>
              <c:strCache>
                <c:ptCount val="1"/>
                <c:pt idx="0">
                  <c:v>280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Sheet1!$F$11:$F$16</c:f>
              <c:numCache>
                <c:formatCode>General</c:formatCode>
                <c:ptCount val="6"/>
                <c:pt idx="0">
                  <c:v>0.52</c:v>
                </c:pt>
                <c:pt idx="1">
                  <c:v>1.01</c:v>
                </c:pt>
                <c:pt idx="2">
                  <c:v>1.52</c:v>
                </c:pt>
                <c:pt idx="3">
                  <c:v>1.93</c:v>
                </c:pt>
                <c:pt idx="4">
                  <c:v>2.46</c:v>
                </c:pt>
                <c:pt idx="5">
                  <c:v>2.78</c:v>
                </c:pt>
              </c:numCache>
            </c:numRef>
          </c:xVal>
          <c:yVal>
            <c:numRef>
              <c:f>Sheet1!$G$11:$G$16</c:f>
              <c:numCache>
                <c:formatCode>General</c:formatCode>
                <c:ptCount val="6"/>
                <c:pt idx="0">
                  <c:v>0.78799999999999992</c:v>
                </c:pt>
                <c:pt idx="1">
                  <c:v>0.59899999999999998</c:v>
                </c:pt>
                <c:pt idx="2">
                  <c:v>0.57799999999999996</c:v>
                </c:pt>
                <c:pt idx="3">
                  <c:v>0.53699999999999992</c:v>
                </c:pt>
                <c:pt idx="4">
                  <c:v>0.54400000000000004</c:v>
                </c:pt>
                <c:pt idx="5">
                  <c:v>0.54199999999999993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23-4962-B1B3-1C57B42CA3ED}"/>
            </c:ext>
          </c:extLst>
        </c:ser>
        <c:ser>
          <c:idx val="2"/>
          <c:order val="2"/>
          <c:tx>
            <c:strRef>
              <c:f>Sheet1!$E$18</c:f>
              <c:strCache>
                <c:ptCount val="1"/>
                <c:pt idx="0">
                  <c:v>410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Sheet1!$F$19:$F$23</c:f>
              <c:numCache>
                <c:formatCode>General</c:formatCode>
                <c:ptCount val="5"/>
                <c:pt idx="0">
                  <c:v>1.02</c:v>
                </c:pt>
                <c:pt idx="1">
                  <c:v>1.32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2.71</c:v>
                </c:pt>
              </c:numCache>
            </c:numRef>
          </c:xVal>
          <c:yVal>
            <c:numRef>
              <c:f>Sheet1!$G$19:$G$23</c:f>
              <c:numCache>
                <c:formatCode>General</c:formatCode>
                <c:ptCount val="5"/>
                <c:pt idx="0">
                  <c:v>0.63800000000000001</c:v>
                </c:pt>
                <c:pt idx="1">
                  <c:v>0.628</c:v>
                </c:pt>
                <c:pt idx="2">
                  <c:v>0.60899999999999999</c:v>
                </c:pt>
                <c:pt idx="3">
                  <c:v>0.622</c:v>
                </c:pt>
                <c:pt idx="4">
                  <c:v>0.60899999999999999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23-4962-B1B3-1C57B42CA3ED}"/>
            </c:ext>
          </c:extLst>
        </c:ser>
        <c:ser>
          <c:idx val="3"/>
          <c:order val="3"/>
          <c:tx>
            <c:strRef>
              <c:f>Sheet1!$E$25</c:f>
              <c:strCache>
                <c:ptCount val="1"/>
                <c:pt idx="0">
                  <c:v>1400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Sheet1!$F$26:$F$30</c:f>
              <c:numCache>
                <c:formatCode>General</c:formatCode>
                <c:ptCount val="5"/>
                <c:pt idx="0">
                  <c:v>1.65</c:v>
                </c:pt>
                <c:pt idx="1">
                  <c:v>1.96</c:v>
                </c:pt>
                <c:pt idx="2">
                  <c:v>2.4</c:v>
                </c:pt>
                <c:pt idx="3">
                  <c:v>2.62</c:v>
                </c:pt>
                <c:pt idx="4">
                  <c:v>2.74</c:v>
                </c:pt>
              </c:numCache>
            </c:numRef>
          </c:xVal>
          <c:yVal>
            <c:numRef>
              <c:f>Sheet1!$G$26:$G$30</c:f>
              <c:numCache>
                <c:formatCode>General</c:formatCode>
                <c:ptCount val="5"/>
                <c:pt idx="0">
                  <c:v>1.5349999999999999</c:v>
                </c:pt>
                <c:pt idx="1">
                  <c:v>1.4040000000000001</c:v>
                </c:pt>
                <c:pt idx="2">
                  <c:v>1.35</c:v>
                </c:pt>
                <c:pt idx="3">
                  <c:v>1.3380000000000001</c:v>
                </c:pt>
                <c:pt idx="4">
                  <c:v>1.3260000000000001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23-4962-B1B3-1C57B42CA3ED}"/>
            </c:ext>
          </c:extLst>
        </c:ser>
        <c:ser>
          <c:idx val="4"/>
          <c:order val="4"/>
          <c:tx>
            <c:strRef>
              <c:f>Sheet1!$E$32</c:f>
              <c:strCache>
                <c:ptCount val="1"/>
                <c:pt idx="0">
                  <c:v>910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Sheet1!$F$33:$F$37</c:f>
              <c:numCache>
                <c:formatCode>General</c:formatCode>
                <c:ptCount val="5"/>
                <c:pt idx="0">
                  <c:v>1.43</c:v>
                </c:pt>
                <c:pt idx="1">
                  <c:v>1.76</c:v>
                </c:pt>
                <c:pt idx="2">
                  <c:v>2.0499999999999998</c:v>
                </c:pt>
                <c:pt idx="3">
                  <c:v>2.37</c:v>
                </c:pt>
                <c:pt idx="4">
                  <c:v>2.79</c:v>
                </c:pt>
              </c:numCache>
            </c:numRef>
          </c:xVal>
          <c:yVal>
            <c:numRef>
              <c:f>Sheet1!$G$33:$G$37</c:f>
              <c:numCache>
                <c:formatCode>General</c:formatCode>
                <c:ptCount val="5"/>
                <c:pt idx="0">
                  <c:v>1.127</c:v>
                </c:pt>
                <c:pt idx="1">
                  <c:v>1.054</c:v>
                </c:pt>
                <c:pt idx="2">
                  <c:v>1.0350000000000001</c:v>
                </c:pt>
                <c:pt idx="3">
                  <c:v>1.0129999999999999</c:v>
                </c:pt>
                <c:pt idx="4">
                  <c:v>1.0009999999999999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23-4962-B1B3-1C57B42CA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960751"/>
        <c:axId val="947958255"/>
      </c:scatterChart>
      <c:valAx>
        <c:axId val="94796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電流</a:t>
                </a:r>
                <a:endParaRPr lang="en-US" alt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7958255"/>
        <c:crosses val="autoZero"/>
        <c:crossBetween val="midCat"/>
      </c:valAx>
      <c:valAx>
        <c:axId val="947958255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補正電圧</a:t>
                </a:r>
                <a:endParaRPr lang="en-US" alt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796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パッシェン効果をみたいなぁ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Sheet2!$C$2:$C$19</c:f>
              <c:numCache>
                <c:formatCode>General</c:formatCode>
                <c:ptCount val="18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0.05</c:v>
                </c:pt>
                <c:pt idx="4">
                  <c:v>0.15</c:v>
                </c:pt>
                <c:pt idx="5">
                  <c:v>0.25</c:v>
                </c:pt>
                <c:pt idx="6">
                  <c:v>0.105</c:v>
                </c:pt>
                <c:pt idx="7">
                  <c:v>0.315</c:v>
                </c:pt>
                <c:pt idx="8">
                  <c:v>0.52500000000000002</c:v>
                </c:pt>
                <c:pt idx="9">
                  <c:v>0.20400000000000001</c:v>
                </c:pt>
                <c:pt idx="10">
                  <c:v>0.61199999999999999</c:v>
                </c:pt>
                <c:pt idx="11">
                  <c:v>1.02</c:v>
                </c:pt>
                <c:pt idx="12">
                  <c:v>0.501</c:v>
                </c:pt>
                <c:pt idx="13">
                  <c:v>1.5030000000000001</c:v>
                </c:pt>
                <c:pt idx="14">
                  <c:v>2.5049999999999999</c:v>
                </c:pt>
                <c:pt idx="15">
                  <c:v>2.274</c:v>
                </c:pt>
                <c:pt idx="16">
                  <c:v>3.79</c:v>
                </c:pt>
              </c:numCache>
            </c:numRef>
          </c:xVal>
          <c:yVal>
            <c:numRef>
              <c:f>Sheet2!$D$2:$D$19</c:f>
              <c:numCache>
                <c:formatCode>General</c:formatCode>
                <c:ptCount val="18"/>
                <c:pt idx="0">
                  <c:v>0.41</c:v>
                </c:pt>
                <c:pt idx="1">
                  <c:v>0.67</c:v>
                </c:pt>
                <c:pt idx="2">
                  <c:v>0.9</c:v>
                </c:pt>
                <c:pt idx="3">
                  <c:v>0.61</c:v>
                </c:pt>
                <c:pt idx="4">
                  <c:v>1.35</c:v>
                </c:pt>
                <c:pt idx="5">
                  <c:v>1.92</c:v>
                </c:pt>
                <c:pt idx="6">
                  <c:v>0.81</c:v>
                </c:pt>
                <c:pt idx="7">
                  <c:v>2.11</c:v>
                </c:pt>
                <c:pt idx="8">
                  <c:v>3.32</c:v>
                </c:pt>
                <c:pt idx="9">
                  <c:v>1.1100000000000001</c:v>
                </c:pt>
                <c:pt idx="10">
                  <c:v>3.42</c:v>
                </c:pt>
                <c:pt idx="11">
                  <c:v>5.37</c:v>
                </c:pt>
                <c:pt idx="12">
                  <c:v>1.83</c:v>
                </c:pt>
                <c:pt idx="13">
                  <c:v>6.08</c:v>
                </c:pt>
                <c:pt idx="14">
                  <c:v>10.8</c:v>
                </c:pt>
                <c:pt idx="15">
                  <c:v>8.08</c:v>
                </c:pt>
                <c:pt idx="16">
                  <c:v>15.21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7A-4EBE-900A-CF8207E2FE86}"/>
            </c:ext>
          </c:extLst>
        </c:ser>
        <c:ser>
          <c:idx val="1"/>
          <c:order val="1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Sheet2!$K$7:$K$13</c:f>
              <c:numCache>
                <c:formatCode>General</c:formatCode>
                <c:ptCount val="7"/>
                <c:pt idx="0">
                  <c:v>1.1879699248120301E-2</c:v>
                </c:pt>
                <c:pt idx="1">
                  <c:v>6.7669172932330827E-3</c:v>
                </c:pt>
                <c:pt idx="2">
                  <c:v>3.0075187969924809E-3</c:v>
                </c:pt>
                <c:pt idx="3">
                  <c:v>1.8045112781954887E-3</c:v>
                </c:pt>
                <c:pt idx="4">
                  <c:v>2.7067669172932329E-3</c:v>
                </c:pt>
                <c:pt idx="5">
                  <c:v>1.9548872180451126E-3</c:v>
                </c:pt>
                <c:pt idx="6">
                  <c:v>4.3609022556390974E-3</c:v>
                </c:pt>
              </c:numCache>
            </c:numRef>
          </c:xVal>
          <c:yVal>
            <c:numRef>
              <c:f>Sheet2!$L$7:$L$13</c:f>
              <c:numCache>
                <c:formatCode>General</c:formatCode>
                <c:ptCount val="7"/>
                <c:pt idx="0">
                  <c:v>0.48</c:v>
                </c:pt>
                <c:pt idx="1">
                  <c:v>0.43</c:v>
                </c:pt>
                <c:pt idx="2">
                  <c:v>0.46</c:v>
                </c:pt>
                <c:pt idx="3">
                  <c:v>0.82</c:v>
                </c:pt>
                <c:pt idx="4">
                  <c:v>0.49</c:v>
                </c:pt>
                <c:pt idx="5">
                  <c:v>0.68</c:v>
                </c:pt>
                <c:pt idx="6">
                  <c:v>0.39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74-4414-8FB5-119E99B49204}"/>
            </c:ext>
          </c:extLst>
        </c:ser>
        <c:ser>
          <c:idx val="2"/>
          <c:order val="2"/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Sheet2!$K$18:$K$23</c:f>
              <c:numCache>
                <c:formatCode>General</c:formatCode>
                <c:ptCount val="6"/>
                <c:pt idx="0">
                  <c:v>9.6240601503759394E-3</c:v>
                </c:pt>
                <c:pt idx="1">
                  <c:v>6.9172932330827074E-3</c:v>
                </c:pt>
                <c:pt idx="2">
                  <c:v>5.4135338345864658E-3</c:v>
                </c:pt>
                <c:pt idx="3">
                  <c:v>4.2105263157894736E-3</c:v>
                </c:pt>
                <c:pt idx="4">
                  <c:v>3.6090225563909775E-3</c:v>
                </c:pt>
                <c:pt idx="5">
                  <c:v>2.8571428571428571E-3</c:v>
                </c:pt>
              </c:numCache>
            </c:numRef>
          </c:xVal>
          <c:yVal>
            <c:numRef>
              <c:f>Sheet2!$L$18:$L$23</c:f>
              <c:numCache>
                <c:formatCode>General</c:formatCode>
                <c:ptCount val="6"/>
                <c:pt idx="0">
                  <c:v>0.43</c:v>
                </c:pt>
                <c:pt idx="1">
                  <c:v>0.41</c:v>
                </c:pt>
                <c:pt idx="2">
                  <c:v>0.4</c:v>
                </c:pt>
                <c:pt idx="3">
                  <c:v>0.44</c:v>
                </c:pt>
                <c:pt idx="4">
                  <c:v>0.46</c:v>
                </c:pt>
                <c:pt idx="5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74-4414-8FB5-119E99B49204}"/>
            </c:ext>
          </c:extLst>
        </c:ser>
        <c:ser>
          <c:idx val="3"/>
          <c:order val="3"/>
          <c:tx>
            <c:v>riron</c:v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Sheet2!$O$17:$O$29</c:f>
              <c:numCache>
                <c:formatCode>General</c:formatCode>
                <c:ptCount val="13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0.05</c:v>
                </c:pt>
                <c:pt idx="6">
                  <c:v>0.1</c:v>
                </c:pt>
                <c:pt idx="7">
                  <c:v>0.2</c:v>
                </c:pt>
                <c:pt idx="8">
                  <c:v>0.5</c:v>
                </c:pt>
                <c:pt idx="9">
                  <c:v>1</c:v>
                </c:pt>
                <c:pt idx="10">
                  <c:v>2</c:v>
                </c:pt>
                <c:pt idx="11">
                  <c:v>5</c:v>
                </c:pt>
                <c:pt idx="12">
                  <c:v>10</c:v>
                </c:pt>
              </c:numCache>
            </c:numRef>
          </c:xVal>
          <c:yVal>
            <c:numRef>
              <c:f>Sheet2!$P$17:$P$29</c:f>
              <c:numCache>
                <c:formatCode>General</c:formatCode>
                <c:ptCount val="13"/>
                <c:pt idx="0">
                  <c:v>9.1486074969798839E-3</c:v>
                </c:pt>
                <c:pt idx="1">
                  <c:v>1.6803176879033842E-2</c:v>
                </c:pt>
                <c:pt idx="2">
                  <c:v>3.7915340507172886E-2</c:v>
                </c:pt>
                <c:pt idx="3">
                  <c:v>7.0625656975166623E-2</c:v>
                </c:pt>
                <c:pt idx="4">
                  <c:v>0.1321785665213881</c:v>
                </c:pt>
                <c:pt idx="5">
                  <c:v>0.3045844311606255</c:v>
                </c:pt>
                <c:pt idx="6">
                  <c:v>0.5751193453690655</c:v>
                </c:pt>
                <c:pt idx="7">
                  <c:v>1.0893494607948147</c:v>
                </c:pt>
                <c:pt idx="8">
                  <c:v>2.5452618066863391</c:v>
                </c:pt>
                <c:pt idx="9">
                  <c:v>4.8505472443596016</c:v>
                </c:pt>
                <c:pt idx="10">
                  <c:v>9.2643562017764367</c:v>
                </c:pt>
                <c:pt idx="11">
                  <c:v>21.859949736783282</c:v>
                </c:pt>
                <c:pt idx="12">
                  <c:v>41.937925403790878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74-4414-8FB5-119E99B49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578271"/>
        <c:axId val="1006577023"/>
      </c:scatterChart>
      <c:valAx>
        <c:axId val="100657827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6577023"/>
        <c:crosses val="autoZero"/>
        <c:crossBetween val="midCat"/>
      </c:valAx>
      <c:valAx>
        <c:axId val="100657702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6578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Sheet2!$K$7:$K$13</c:f>
              <c:numCache>
                <c:formatCode>General</c:formatCode>
                <c:ptCount val="7"/>
                <c:pt idx="0">
                  <c:v>1.1879699248120301E-2</c:v>
                </c:pt>
                <c:pt idx="1">
                  <c:v>6.7669172932330827E-3</c:v>
                </c:pt>
                <c:pt idx="2">
                  <c:v>3.0075187969924809E-3</c:v>
                </c:pt>
                <c:pt idx="3">
                  <c:v>1.8045112781954887E-3</c:v>
                </c:pt>
                <c:pt idx="4">
                  <c:v>2.7067669172932329E-3</c:v>
                </c:pt>
                <c:pt idx="5">
                  <c:v>1.9548872180451126E-3</c:v>
                </c:pt>
                <c:pt idx="6">
                  <c:v>4.3609022556390974E-3</c:v>
                </c:pt>
              </c:numCache>
            </c:numRef>
          </c:xVal>
          <c:yVal>
            <c:numRef>
              <c:f>Sheet2!$L$7:$L$13</c:f>
              <c:numCache>
                <c:formatCode>General</c:formatCode>
                <c:ptCount val="7"/>
                <c:pt idx="0">
                  <c:v>0.48</c:v>
                </c:pt>
                <c:pt idx="1">
                  <c:v>0.43</c:v>
                </c:pt>
                <c:pt idx="2">
                  <c:v>0.46</c:v>
                </c:pt>
                <c:pt idx="3">
                  <c:v>0.82</c:v>
                </c:pt>
                <c:pt idx="4">
                  <c:v>0.49</c:v>
                </c:pt>
                <c:pt idx="5">
                  <c:v>0.68</c:v>
                </c:pt>
                <c:pt idx="6">
                  <c:v>0.39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62-4DB8-9C45-7E4787F8C27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Sheet2!$K$18:$K$24</c:f>
              <c:numCache>
                <c:formatCode>General</c:formatCode>
                <c:ptCount val="7"/>
                <c:pt idx="0">
                  <c:v>9.6240601503759394E-3</c:v>
                </c:pt>
                <c:pt idx="1">
                  <c:v>6.9172932330827074E-3</c:v>
                </c:pt>
                <c:pt idx="2">
                  <c:v>5.4135338345864658E-3</c:v>
                </c:pt>
                <c:pt idx="3">
                  <c:v>4.2105263157894736E-3</c:v>
                </c:pt>
                <c:pt idx="4">
                  <c:v>3.6090225563909775E-3</c:v>
                </c:pt>
                <c:pt idx="5">
                  <c:v>2.8571428571428571E-3</c:v>
                </c:pt>
              </c:numCache>
            </c:numRef>
          </c:xVal>
          <c:yVal>
            <c:numRef>
              <c:f>Sheet2!$L$18:$L$24</c:f>
              <c:numCache>
                <c:formatCode>General</c:formatCode>
                <c:ptCount val="7"/>
                <c:pt idx="0">
                  <c:v>0.43</c:v>
                </c:pt>
                <c:pt idx="1">
                  <c:v>0.41</c:v>
                </c:pt>
                <c:pt idx="2">
                  <c:v>0.4</c:v>
                </c:pt>
                <c:pt idx="3">
                  <c:v>0.44</c:v>
                </c:pt>
                <c:pt idx="4">
                  <c:v>0.46</c:v>
                </c:pt>
                <c:pt idx="5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62-4DB8-9C45-7E4787F8C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395023"/>
        <c:axId val="148339627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Sheet2!$K$14:$K$16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1.0150375939849625E-2</c:v>
                      </c:pt>
                      <c:pt idx="1">
                        <c:v>6.7669172932330827E-3</c:v>
                      </c:pt>
                      <c:pt idx="2">
                        <c:v>4.5112781954887212E-3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Sheet2!$L$14:$L$16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0.41</c:v>
                      </c:pt>
                      <c:pt idx="1">
                        <c:v>0.48</c:v>
                      </c:pt>
                      <c:pt idx="2">
                        <c:v>0.63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D62-4DB8-9C45-7E4787F8C273}"/>
                  </c:ext>
                </c:extLst>
              </c15:ser>
            </c15:filteredScatterSeries>
          </c:ext>
        </c:extLst>
      </c:scatterChart>
      <c:valAx>
        <c:axId val="148339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3396271"/>
        <c:crosses val="autoZero"/>
        <c:crossBetween val="midCat"/>
      </c:valAx>
      <c:valAx>
        <c:axId val="148339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3395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35</xdr:row>
      <xdr:rowOff>9525</xdr:rowOff>
    </xdr:from>
    <xdr:to>
      <xdr:col>15</xdr:col>
      <xdr:colOff>561975</xdr:colOff>
      <xdr:row>46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647700</xdr:colOff>
      <xdr:row>1</xdr:row>
      <xdr:rowOff>95249</xdr:rowOff>
    </xdr:from>
    <xdr:to>
      <xdr:col>14</xdr:col>
      <xdr:colOff>419100</xdr:colOff>
      <xdr:row>18</xdr:row>
      <xdr:rowOff>95250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66675</xdr:rowOff>
    </xdr:from>
    <xdr:to>
      <xdr:col>7</xdr:col>
      <xdr:colOff>114299</xdr:colOff>
      <xdr:row>18</xdr:row>
      <xdr:rowOff>104775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133351</xdr:colOff>
      <xdr:row>20</xdr:row>
      <xdr:rowOff>200025</xdr:rowOff>
    </xdr:from>
    <xdr:to>
      <xdr:col>9</xdr:col>
      <xdr:colOff>381000</xdr:colOff>
      <xdr:row>28</xdr:row>
      <xdr:rowOff>85724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" sqref="E3"/>
    </sheetView>
  </sheetViews>
  <sheetFormatPr defaultRowHeight="18.75" x14ac:dyDescent="0.4"/>
  <cols>
    <col min="2" max="2" width="11.75" customWidth="1"/>
    <col min="6" max="6" width="11.75" customWidth="1"/>
    <col min="7" max="7" width="11.625" customWidth="1"/>
  </cols>
  <sheetData>
    <row r="1" spans="1:7" x14ac:dyDescent="0.4">
      <c r="A1" t="s">
        <v>3</v>
      </c>
      <c r="B1">
        <v>100</v>
      </c>
    </row>
    <row r="2" spans="1:7" x14ac:dyDescent="0.4">
      <c r="A2" t="s">
        <v>4</v>
      </c>
      <c r="E2">
        <v>120</v>
      </c>
    </row>
    <row r="3" spans="1:7" x14ac:dyDescent="0.4">
      <c r="A3" t="s">
        <v>0</v>
      </c>
      <c r="B3" t="s">
        <v>2</v>
      </c>
      <c r="C3" t="s">
        <v>1</v>
      </c>
      <c r="E3" t="s">
        <v>0</v>
      </c>
      <c r="F3" t="s">
        <v>1</v>
      </c>
      <c r="G3" t="s">
        <v>2</v>
      </c>
    </row>
    <row r="4" spans="1:7" x14ac:dyDescent="0.4">
      <c r="A4">
        <v>0.57999999999999996</v>
      </c>
      <c r="B4">
        <f>A4-$B$1*C4/1000</f>
        <v>0.55499999999999994</v>
      </c>
      <c r="C4">
        <v>0.25</v>
      </c>
      <c r="E4">
        <v>0.52</v>
      </c>
      <c r="F4">
        <v>0.5</v>
      </c>
      <c r="G4">
        <f>E4-$B$1*F4/1000</f>
        <v>0.47000000000000003</v>
      </c>
    </row>
    <row r="5" spans="1:7" x14ac:dyDescent="0.4">
      <c r="A5">
        <v>0.65</v>
      </c>
      <c r="B5">
        <f t="shared" ref="B5:B16" si="0">A5-$B$1*C5/1000</f>
        <v>0.59799999999999998</v>
      </c>
      <c r="C5">
        <v>0.52</v>
      </c>
      <c r="E5">
        <v>0.57999999999999996</v>
      </c>
      <c r="F5">
        <v>1</v>
      </c>
      <c r="G5">
        <f t="shared" ref="G5:G7" si="1">E5-$B$1*F5/1000</f>
        <v>0.48</v>
      </c>
    </row>
    <row r="6" spans="1:7" x14ac:dyDescent="0.4">
      <c r="A6">
        <v>0.71</v>
      </c>
      <c r="B6">
        <f t="shared" si="0"/>
        <v>0.63500000000000001</v>
      </c>
      <c r="C6">
        <v>0.75</v>
      </c>
      <c r="E6">
        <v>0.63</v>
      </c>
      <c r="F6">
        <v>1.47</v>
      </c>
      <c r="G6">
        <f t="shared" si="1"/>
        <v>0.48299999999999998</v>
      </c>
    </row>
    <row r="7" spans="1:7" x14ac:dyDescent="0.4">
      <c r="A7">
        <v>0.76</v>
      </c>
      <c r="B7">
        <f t="shared" si="0"/>
        <v>0.65500000000000003</v>
      </c>
      <c r="C7">
        <v>1.05</v>
      </c>
      <c r="E7">
        <v>0.7</v>
      </c>
      <c r="F7">
        <v>2</v>
      </c>
      <c r="G7">
        <f t="shared" si="1"/>
        <v>0.49999999999999994</v>
      </c>
    </row>
    <row r="8" spans="1:7" x14ac:dyDescent="0.4">
      <c r="A8">
        <v>0.71</v>
      </c>
      <c r="B8">
        <f t="shared" si="0"/>
        <v>0.64999999999999991</v>
      </c>
      <c r="C8">
        <v>0.6</v>
      </c>
      <c r="E8">
        <v>0.76</v>
      </c>
      <c r="F8">
        <v>2.5099999999999998</v>
      </c>
      <c r="G8">
        <f>E8-$B$1*F8/1000</f>
        <v>0.50900000000000012</v>
      </c>
    </row>
    <row r="9" spans="1:7" x14ac:dyDescent="0.4">
      <c r="A9">
        <v>0.83</v>
      </c>
      <c r="B9">
        <f t="shared" si="0"/>
        <v>0.76400000000000001</v>
      </c>
      <c r="C9">
        <v>0.66</v>
      </c>
    </row>
    <row r="10" spans="1:7" x14ac:dyDescent="0.4">
      <c r="A10">
        <v>0.92</v>
      </c>
      <c r="B10">
        <f t="shared" si="0"/>
        <v>0.84960000000000002</v>
      </c>
      <c r="C10">
        <v>0.70399999999999996</v>
      </c>
      <c r="E10">
        <v>280</v>
      </c>
    </row>
    <row r="11" spans="1:7" x14ac:dyDescent="0.4">
      <c r="A11">
        <v>1.1100000000000001</v>
      </c>
      <c r="B11">
        <f t="shared" si="0"/>
        <v>1.02</v>
      </c>
      <c r="C11">
        <v>0.9</v>
      </c>
      <c r="E11">
        <v>0.84</v>
      </c>
      <c r="F11">
        <v>0.52</v>
      </c>
      <c r="G11">
        <f>E11-$B$1*F11/1000</f>
        <v>0.78799999999999992</v>
      </c>
    </row>
    <row r="12" spans="1:7" x14ac:dyDescent="0.4">
      <c r="A12">
        <v>1.35</v>
      </c>
      <c r="B12">
        <f t="shared" si="0"/>
        <v>1.2450000000000001</v>
      </c>
      <c r="C12">
        <v>1.05</v>
      </c>
      <c r="E12">
        <v>0.7</v>
      </c>
      <c r="F12">
        <v>1.01</v>
      </c>
      <c r="G12">
        <f t="shared" ref="G12:G16" si="2">E12-$B$1*F12/1000</f>
        <v>0.59899999999999998</v>
      </c>
    </row>
    <row r="13" spans="1:7" x14ac:dyDescent="0.4">
      <c r="A13">
        <v>1.63</v>
      </c>
      <c r="B13">
        <f t="shared" si="0"/>
        <v>1.5069999999999999</v>
      </c>
      <c r="C13">
        <v>1.23</v>
      </c>
      <c r="E13">
        <v>0.73</v>
      </c>
      <c r="F13">
        <v>1.52</v>
      </c>
      <c r="G13">
        <f t="shared" si="2"/>
        <v>0.57799999999999996</v>
      </c>
    </row>
    <row r="14" spans="1:7" x14ac:dyDescent="0.4">
      <c r="A14">
        <v>1.9</v>
      </c>
      <c r="B14">
        <f t="shared" si="0"/>
        <v>1.75</v>
      </c>
      <c r="C14">
        <v>1.5</v>
      </c>
      <c r="E14">
        <v>0.73</v>
      </c>
      <c r="F14">
        <v>1.93</v>
      </c>
      <c r="G14">
        <f t="shared" si="2"/>
        <v>0.53699999999999992</v>
      </c>
    </row>
    <row r="15" spans="1:7" x14ac:dyDescent="0.4">
      <c r="A15">
        <v>2.12</v>
      </c>
      <c r="B15">
        <f t="shared" si="0"/>
        <v>1.907</v>
      </c>
      <c r="C15">
        <v>2.13</v>
      </c>
      <c r="E15">
        <v>0.79</v>
      </c>
      <c r="F15">
        <v>2.46</v>
      </c>
      <c r="G15">
        <f t="shared" si="2"/>
        <v>0.54400000000000004</v>
      </c>
    </row>
    <row r="16" spans="1:7" x14ac:dyDescent="0.4">
      <c r="A16">
        <v>2.2200000000000002</v>
      </c>
      <c r="B16">
        <f t="shared" si="0"/>
        <v>1.9750000000000001</v>
      </c>
      <c r="C16">
        <v>2.4500000000000002</v>
      </c>
      <c r="E16">
        <v>0.82</v>
      </c>
      <c r="F16">
        <v>2.78</v>
      </c>
      <c r="G16">
        <f t="shared" si="2"/>
        <v>0.54199999999999993</v>
      </c>
    </row>
    <row r="18" spans="5:7" x14ac:dyDescent="0.4">
      <c r="E18">
        <v>410</v>
      </c>
    </row>
    <row r="19" spans="5:7" x14ac:dyDescent="0.4">
      <c r="E19">
        <v>0.74</v>
      </c>
      <c r="F19">
        <v>1.02</v>
      </c>
      <c r="G19">
        <f t="shared" ref="G19:G23" si="3">E19-$B$1*F19/1000</f>
        <v>0.63800000000000001</v>
      </c>
    </row>
    <row r="20" spans="5:7" x14ac:dyDescent="0.4">
      <c r="E20">
        <v>0.76</v>
      </c>
      <c r="F20">
        <v>1.32</v>
      </c>
      <c r="G20">
        <f t="shared" si="3"/>
        <v>0.628</v>
      </c>
    </row>
    <row r="21" spans="5:7" x14ac:dyDescent="0.4">
      <c r="E21">
        <v>0.79</v>
      </c>
      <c r="F21">
        <v>1.81</v>
      </c>
      <c r="G21">
        <f t="shared" si="3"/>
        <v>0.60899999999999999</v>
      </c>
    </row>
    <row r="22" spans="5:7" x14ac:dyDescent="0.4">
      <c r="E22">
        <v>0.85</v>
      </c>
      <c r="F22">
        <v>2.2799999999999998</v>
      </c>
      <c r="G22">
        <f t="shared" si="3"/>
        <v>0.622</v>
      </c>
    </row>
    <row r="23" spans="5:7" x14ac:dyDescent="0.4">
      <c r="E23">
        <v>0.88</v>
      </c>
      <c r="F23">
        <v>2.71</v>
      </c>
      <c r="G23">
        <f t="shared" si="3"/>
        <v>0.60899999999999999</v>
      </c>
    </row>
    <row r="25" spans="5:7" x14ac:dyDescent="0.4">
      <c r="E25">
        <v>1400</v>
      </c>
    </row>
    <row r="26" spans="5:7" x14ac:dyDescent="0.4">
      <c r="E26">
        <v>1.7</v>
      </c>
      <c r="F26">
        <v>1.65</v>
      </c>
      <c r="G26">
        <f t="shared" ref="G26:G30" si="4">E26-$B$1*F26/1000</f>
        <v>1.5349999999999999</v>
      </c>
    </row>
    <row r="27" spans="5:7" x14ac:dyDescent="0.4">
      <c r="E27">
        <v>1.6</v>
      </c>
      <c r="F27">
        <v>1.96</v>
      </c>
      <c r="G27">
        <f t="shared" si="4"/>
        <v>1.4040000000000001</v>
      </c>
    </row>
    <row r="28" spans="5:7" x14ac:dyDescent="0.4">
      <c r="E28">
        <v>1.59</v>
      </c>
      <c r="F28">
        <v>2.4</v>
      </c>
      <c r="G28">
        <f t="shared" si="4"/>
        <v>1.35</v>
      </c>
    </row>
    <row r="29" spans="5:7" x14ac:dyDescent="0.4">
      <c r="E29">
        <v>1.6</v>
      </c>
      <c r="F29">
        <v>2.62</v>
      </c>
      <c r="G29">
        <f t="shared" si="4"/>
        <v>1.3380000000000001</v>
      </c>
    </row>
    <row r="30" spans="5:7" x14ac:dyDescent="0.4">
      <c r="E30">
        <v>1.6</v>
      </c>
      <c r="F30">
        <v>2.74</v>
      </c>
      <c r="G30">
        <f t="shared" si="4"/>
        <v>1.3260000000000001</v>
      </c>
    </row>
    <row r="32" spans="5:7" x14ac:dyDescent="0.4">
      <c r="E32">
        <v>910</v>
      </c>
    </row>
    <row r="33" spans="5:7" x14ac:dyDescent="0.4">
      <c r="E33">
        <v>1.27</v>
      </c>
      <c r="F33">
        <v>1.43</v>
      </c>
      <c r="G33">
        <f t="shared" ref="G33:G37" si="5">E33-$B$1*F33/1000</f>
        <v>1.127</v>
      </c>
    </row>
    <row r="34" spans="5:7" x14ac:dyDescent="0.4">
      <c r="E34">
        <v>1.23</v>
      </c>
      <c r="F34">
        <v>1.76</v>
      </c>
      <c r="G34">
        <f t="shared" si="5"/>
        <v>1.054</v>
      </c>
    </row>
    <row r="35" spans="5:7" x14ac:dyDescent="0.4">
      <c r="E35">
        <v>1.24</v>
      </c>
      <c r="F35">
        <v>2.0499999999999998</v>
      </c>
      <c r="G35">
        <f t="shared" si="5"/>
        <v>1.0350000000000001</v>
      </c>
    </row>
    <row r="36" spans="5:7" x14ac:dyDescent="0.4">
      <c r="E36">
        <v>1.25</v>
      </c>
      <c r="F36">
        <v>2.37</v>
      </c>
      <c r="G36">
        <f t="shared" si="5"/>
        <v>1.0129999999999999</v>
      </c>
    </row>
    <row r="37" spans="5:7" x14ac:dyDescent="0.4">
      <c r="E37">
        <v>1.28</v>
      </c>
      <c r="F37">
        <v>2.79</v>
      </c>
      <c r="G37">
        <f t="shared" si="5"/>
        <v>1.0009999999999999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P15" sqref="P15"/>
    </sheetView>
  </sheetViews>
  <sheetFormatPr defaultRowHeight="18.75" x14ac:dyDescent="0.4"/>
  <cols>
    <col min="3" max="3" width="12" customWidth="1"/>
  </cols>
  <sheetData>
    <row r="1" spans="1:19" x14ac:dyDescent="0.4">
      <c r="A1" t="s">
        <v>5</v>
      </c>
      <c r="B1" t="s">
        <v>6</v>
      </c>
      <c r="C1" t="s">
        <v>7</v>
      </c>
      <c r="D1" t="s">
        <v>8</v>
      </c>
      <c r="I1" t="s">
        <v>5</v>
      </c>
      <c r="J1" t="s">
        <v>6</v>
      </c>
      <c r="K1" t="s">
        <v>7</v>
      </c>
      <c r="L1" t="s">
        <v>8</v>
      </c>
    </row>
    <row r="2" spans="1:19" x14ac:dyDescent="0.4">
      <c r="A2">
        <v>10</v>
      </c>
      <c r="B2">
        <v>1</v>
      </c>
      <c r="C2">
        <f>A2*B2*0.001</f>
        <v>0.01</v>
      </c>
      <c r="D2">
        <v>0.41</v>
      </c>
      <c r="I2">
        <v>12</v>
      </c>
      <c r="J2">
        <v>0.1</v>
      </c>
      <c r="K2">
        <f>I2*J2*0.001</f>
        <v>1.2000000000000001E-3</v>
      </c>
      <c r="L2">
        <v>0.37</v>
      </c>
    </row>
    <row r="3" spans="1:19" x14ac:dyDescent="0.4">
      <c r="A3">
        <v>10</v>
      </c>
      <c r="B3">
        <v>3</v>
      </c>
      <c r="C3">
        <f t="shared" ref="C3:C18" si="0">A3*B3*0.001</f>
        <v>0.03</v>
      </c>
      <c r="D3">
        <v>0.67</v>
      </c>
      <c r="I3">
        <v>12</v>
      </c>
      <c r="J3">
        <v>0.5</v>
      </c>
      <c r="K3">
        <f t="shared" ref="K3:K14" si="1">I3*J3*0.001</f>
        <v>6.0000000000000001E-3</v>
      </c>
      <c r="L3">
        <v>0.4</v>
      </c>
    </row>
    <row r="4" spans="1:19" x14ac:dyDescent="0.4">
      <c r="A4">
        <v>10</v>
      </c>
      <c r="B4">
        <v>5</v>
      </c>
      <c r="C4">
        <f t="shared" si="0"/>
        <v>0.05</v>
      </c>
      <c r="D4">
        <v>0.9</v>
      </c>
      <c r="I4">
        <v>12</v>
      </c>
      <c r="J4">
        <v>1</v>
      </c>
      <c r="K4">
        <f t="shared" si="1"/>
        <v>1.2E-2</v>
      </c>
      <c r="L4">
        <v>0.49</v>
      </c>
    </row>
    <row r="5" spans="1:19" x14ac:dyDescent="0.4">
      <c r="A5">
        <v>50</v>
      </c>
      <c r="B5">
        <v>1</v>
      </c>
      <c r="C5">
        <f t="shared" si="0"/>
        <v>0.05</v>
      </c>
      <c r="D5">
        <v>0.61</v>
      </c>
    </row>
    <row r="6" spans="1:19" x14ac:dyDescent="0.4">
      <c r="A6">
        <v>50</v>
      </c>
      <c r="B6">
        <v>3</v>
      </c>
      <c r="C6">
        <f t="shared" si="0"/>
        <v>0.15</v>
      </c>
      <c r="D6">
        <v>1.35</v>
      </c>
      <c r="H6" t="s">
        <v>10</v>
      </c>
      <c r="I6" t="s">
        <v>5</v>
      </c>
      <c r="J6" t="s">
        <v>6</v>
      </c>
      <c r="K6" t="s">
        <v>7</v>
      </c>
      <c r="L6" t="s">
        <v>8</v>
      </c>
    </row>
    <row r="7" spans="1:19" x14ac:dyDescent="0.4">
      <c r="A7">
        <v>50</v>
      </c>
      <c r="B7">
        <v>5</v>
      </c>
      <c r="C7">
        <f t="shared" si="0"/>
        <v>0.25</v>
      </c>
      <c r="D7">
        <v>1.92</v>
      </c>
      <c r="H7">
        <v>790</v>
      </c>
      <c r="I7">
        <f>H7/133</f>
        <v>5.9398496240601499</v>
      </c>
      <c r="J7">
        <v>2</v>
      </c>
      <c r="K7">
        <f t="shared" si="1"/>
        <v>1.1879699248120301E-2</v>
      </c>
      <c r="L7">
        <v>0.48</v>
      </c>
      <c r="O7">
        <v>100</v>
      </c>
      <c r="P7">
        <v>2</v>
      </c>
      <c r="Q7">
        <f>O7*P7*0.001</f>
        <v>0.2</v>
      </c>
      <c r="R7">
        <v>1.64</v>
      </c>
      <c r="S7" t="s">
        <v>9</v>
      </c>
    </row>
    <row r="8" spans="1:19" x14ac:dyDescent="0.4">
      <c r="A8">
        <v>105</v>
      </c>
      <c r="B8">
        <v>1</v>
      </c>
      <c r="C8">
        <f t="shared" si="0"/>
        <v>0.105</v>
      </c>
      <c r="D8">
        <v>0.81</v>
      </c>
      <c r="H8">
        <v>450</v>
      </c>
      <c r="I8">
        <f>H8/133</f>
        <v>3.3834586466165413</v>
      </c>
      <c r="J8">
        <v>2</v>
      </c>
      <c r="K8">
        <f t="shared" si="1"/>
        <v>6.7669172932330827E-3</v>
      </c>
      <c r="L8">
        <v>0.43</v>
      </c>
    </row>
    <row r="9" spans="1:19" x14ac:dyDescent="0.4">
      <c r="A9">
        <v>105</v>
      </c>
      <c r="B9">
        <v>3</v>
      </c>
      <c r="C9">
        <f t="shared" si="0"/>
        <v>0.315</v>
      </c>
      <c r="D9">
        <v>2.11</v>
      </c>
      <c r="H9">
        <v>200</v>
      </c>
      <c r="I9">
        <f>H9/133</f>
        <v>1.5037593984962405</v>
      </c>
      <c r="J9">
        <v>2</v>
      </c>
      <c r="K9">
        <f t="shared" si="1"/>
        <v>3.0075187969924809E-3</v>
      </c>
      <c r="L9">
        <v>0.46</v>
      </c>
    </row>
    <row r="10" spans="1:19" x14ac:dyDescent="0.4">
      <c r="A10">
        <v>105</v>
      </c>
      <c r="B10">
        <v>5</v>
      </c>
      <c r="C10">
        <f t="shared" si="0"/>
        <v>0.52500000000000002</v>
      </c>
      <c r="D10">
        <v>3.32</v>
      </c>
      <c r="H10">
        <v>120</v>
      </c>
      <c r="I10">
        <f>H10/133</f>
        <v>0.90225563909774431</v>
      </c>
      <c r="J10">
        <v>2</v>
      </c>
      <c r="K10">
        <f t="shared" si="1"/>
        <v>1.8045112781954887E-3</v>
      </c>
      <c r="L10">
        <v>0.82</v>
      </c>
      <c r="O10">
        <v>90</v>
      </c>
      <c r="P10">
        <f>O10/133</f>
        <v>0.67669172932330823</v>
      </c>
      <c r="Q10">
        <v>2</v>
      </c>
      <c r="R10">
        <f>P10*Q10*0.001</f>
        <v>1.3533834586466164E-3</v>
      </c>
      <c r="S10">
        <v>0.76</v>
      </c>
    </row>
    <row r="11" spans="1:19" x14ac:dyDescent="0.4">
      <c r="A11">
        <v>204</v>
      </c>
      <c r="B11">
        <v>1</v>
      </c>
      <c r="C11">
        <f t="shared" si="0"/>
        <v>0.20400000000000001</v>
      </c>
      <c r="D11">
        <v>1.1100000000000001</v>
      </c>
      <c r="H11">
        <v>180</v>
      </c>
      <c r="I11">
        <f t="shared" ref="I11:I23" si="2">H11/133</f>
        <v>1.3533834586466165</v>
      </c>
      <c r="J11">
        <v>2</v>
      </c>
      <c r="K11">
        <f t="shared" si="1"/>
        <v>2.7067669172932329E-3</v>
      </c>
      <c r="L11">
        <v>0.49</v>
      </c>
      <c r="O11">
        <v>82</v>
      </c>
      <c r="P11">
        <f>O11/133</f>
        <v>0.61654135338345861</v>
      </c>
      <c r="Q11">
        <v>2</v>
      </c>
      <c r="R11">
        <f>P11*Q11*0.001</f>
        <v>1.2330827067669173E-3</v>
      </c>
      <c r="S11">
        <v>0.67</v>
      </c>
    </row>
    <row r="12" spans="1:19" x14ac:dyDescent="0.4">
      <c r="A12">
        <v>204</v>
      </c>
      <c r="B12">
        <v>3</v>
      </c>
      <c r="C12">
        <f t="shared" si="0"/>
        <v>0.61199999999999999</v>
      </c>
      <c r="D12">
        <v>3.42</v>
      </c>
      <c r="H12">
        <v>130</v>
      </c>
      <c r="I12">
        <f t="shared" si="2"/>
        <v>0.97744360902255634</v>
      </c>
      <c r="J12">
        <v>2</v>
      </c>
      <c r="K12">
        <f t="shared" si="1"/>
        <v>1.9548872180451126E-3</v>
      </c>
      <c r="L12">
        <v>0.68</v>
      </c>
      <c r="O12">
        <v>53</v>
      </c>
      <c r="P12">
        <f>O12/133</f>
        <v>0.39849624060150374</v>
      </c>
      <c r="Q12">
        <v>2</v>
      </c>
      <c r="R12">
        <f>P12*Q12*0.001</f>
        <v>7.9699248120300751E-4</v>
      </c>
      <c r="S12">
        <v>0.54</v>
      </c>
    </row>
    <row r="13" spans="1:19" x14ac:dyDescent="0.4">
      <c r="A13">
        <v>204</v>
      </c>
      <c r="B13">
        <v>5</v>
      </c>
      <c r="C13">
        <f t="shared" si="0"/>
        <v>1.02</v>
      </c>
      <c r="D13">
        <v>5.37</v>
      </c>
      <c r="H13">
        <v>290</v>
      </c>
      <c r="I13">
        <f t="shared" si="2"/>
        <v>2.1804511278195489</v>
      </c>
      <c r="J13">
        <v>2</v>
      </c>
      <c r="K13">
        <f t="shared" si="1"/>
        <v>4.3609022556390974E-3</v>
      </c>
      <c r="L13">
        <v>0.39</v>
      </c>
      <c r="O13" t="s">
        <v>14</v>
      </c>
      <c r="P13">
        <v>30.973800000000001</v>
      </c>
    </row>
    <row r="14" spans="1:19" x14ac:dyDescent="0.4">
      <c r="A14">
        <f>758-257</f>
        <v>501</v>
      </c>
      <c r="B14">
        <v>1</v>
      </c>
      <c r="C14">
        <f t="shared" si="0"/>
        <v>0.501</v>
      </c>
      <c r="D14">
        <v>1.83</v>
      </c>
      <c r="H14">
        <v>270</v>
      </c>
      <c r="I14">
        <f t="shared" si="2"/>
        <v>2.030075187969925</v>
      </c>
      <c r="J14">
        <v>5</v>
      </c>
      <c r="K14">
        <f t="shared" si="1"/>
        <v>1.0150375939849625E-2</v>
      </c>
      <c r="L14">
        <v>0.41</v>
      </c>
      <c r="O14" t="s">
        <v>15</v>
      </c>
      <c r="P14">
        <v>6.3856299999999999</v>
      </c>
    </row>
    <row r="15" spans="1:19" x14ac:dyDescent="0.4">
      <c r="A15">
        <f t="shared" ref="A15:A16" si="3">758-257</f>
        <v>501</v>
      </c>
      <c r="B15">
        <v>3</v>
      </c>
      <c r="C15">
        <f t="shared" si="0"/>
        <v>1.5030000000000001</v>
      </c>
      <c r="D15">
        <v>6.08</v>
      </c>
      <c r="H15">
        <v>180</v>
      </c>
      <c r="I15">
        <f t="shared" si="2"/>
        <v>1.3533834586466165</v>
      </c>
      <c r="J15">
        <v>5</v>
      </c>
      <c r="K15">
        <f t="shared" ref="K15" si="4">I15*J15*0.001</f>
        <v>6.7669172932330827E-3</v>
      </c>
      <c r="L15">
        <v>0.48</v>
      </c>
      <c r="O15" t="s">
        <v>11</v>
      </c>
    </row>
    <row r="16" spans="1:19" x14ac:dyDescent="0.4">
      <c r="A16">
        <f t="shared" si="3"/>
        <v>501</v>
      </c>
      <c r="B16">
        <v>5</v>
      </c>
      <c r="C16">
        <f t="shared" si="0"/>
        <v>2.5049999999999999</v>
      </c>
      <c r="D16">
        <v>10.8</v>
      </c>
      <c r="H16">
        <v>120</v>
      </c>
      <c r="I16">
        <f t="shared" si="2"/>
        <v>0.90225563909774431</v>
      </c>
      <c r="J16">
        <v>5</v>
      </c>
      <c r="K16">
        <f t="shared" ref="K16:K20" si="5">I16*J16*0.001</f>
        <v>4.5112781954887212E-3</v>
      </c>
      <c r="L16">
        <v>0.63</v>
      </c>
      <c r="O16" t="s">
        <v>12</v>
      </c>
      <c r="P16" t="s">
        <v>13</v>
      </c>
    </row>
    <row r="17" spans="1:16" x14ac:dyDescent="0.4">
      <c r="A17">
        <v>758</v>
      </c>
      <c r="B17">
        <v>3</v>
      </c>
      <c r="C17">
        <f t="shared" si="0"/>
        <v>2.274</v>
      </c>
      <c r="D17">
        <v>8.08</v>
      </c>
      <c r="O17">
        <v>1E-3</v>
      </c>
      <c r="P17">
        <f>$P$13*O17/(LOG(O17)+$P$14)</f>
        <v>9.1486074969798839E-3</v>
      </c>
    </row>
    <row r="18" spans="1:16" x14ac:dyDescent="0.4">
      <c r="A18">
        <v>758</v>
      </c>
      <c r="B18">
        <v>5</v>
      </c>
      <c r="C18">
        <f t="shared" si="0"/>
        <v>3.79</v>
      </c>
      <c r="D18">
        <v>15.21</v>
      </c>
      <c r="H18">
        <v>320</v>
      </c>
      <c r="I18">
        <f t="shared" si="2"/>
        <v>2.4060150375939848</v>
      </c>
      <c r="J18">
        <v>4</v>
      </c>
      <c r="K18">
        <f t="shared" si="5"/>
        <v>9.6240601503759394E-3</v>
      </c>
      <c r="L18">
        <v>0.43</v>
      </c>
      <c r="O18">
        <v>2E-3</v>
      </c>
      <c r="P18">
        <f t="shared" ref="P18:P29" si="6">$P$13*O18/(LOG(O18)+$P$14)</f>
        <v>1.6803176879033842E-2</v>
      </c>
    </row>
    <row r="19" spans="1:16" x14ac:dyDescent="0.4">
      <c r="H19">
        <v>230</v>
      </c>
      <c r="I19">
        <f t="shared" si="2"/>
        <v>1.7293233082706767</v>
      </c>
      <c r="J19">
        <v>4</v>
      </c>
      <c r="K19">
        <f t="shared" si="5"/>
        <v>6.9172932330827074E-3</v>
      </c>
      <c r="L19">
        <v>0.41</v>
      </c>
      <c r="O19">
        <v>5.0000000000000001E-3</v>
      </c>
      <c r="P19">
        <f t="shared" si="6"/>
        <v>3.7915340507172886E-2</v>
      </c>
    </row>
    <row r="20" spans="1:16" x14ac:dyDescent="0.4">
      <c r="H20">
        <v>180</v>
      </c>
      <c r="I20">
        <f t="shared" si="2"/>
        <v>1.3533834586466165</v>
      </c>
      <c r="J20">
        <v>4</v>
      </c>
      <c r="K20">
        <f t="shared" si="5"/>
        <v>5.4135338345864658E-3</v>
      </c>
      <c r="L20">
        <v>0.4</v>
      </c>
      <c r="O20">
        <v>0.01</v>
      </c>
      <c r="P20">
        <f t="shared" si="6"/>
        <v>7.0625656975166623E-2</v>
      </c>
    </row>
    <row r="21" spans="1:16" x14ac:dyDescent="0.4">
      <c r="A21">
        <v>758</v>
      </c>
      <c r="B21">
        <v>1</v>
      </c>
      <c r="C21">
        <f t="shared" ref="C21" si="7">A21*B21*0.001</f>
        <v>0.75800000000000001</v>
      </c>
      <c r="D21">
        <v>1.19</v>
      </c>
      <c r="H21">
        <v>140</v>
      </c>
      <c r="I21">
        <f t="shared" si="2"/>
        <v>1.0526315789473684</v>
      </c>
      <c r="J21">
        <v>4</v>
      </c>
      <c r="K21">
        <f t="shared" ref="K21:K22" si="8">I21*J21*0.001</f>
        <v>4.2105263157894736E-3</v>
      </c>
      <c r="L21">
        <v>0.44</v>
      </c>
      <c r="O21">
        <v>0.02</v>
      </c>
      <c r="P21">
        <f t="shared" si="6"/>
        <v>0.1321785665213881</v>
      </c>
    </row>
    <row r="22" spans="1:16" x14ac:dyDescent="0.4">
      <c r="H22">
        <v>120</v>
      </c>
      <c r="I22">
        <f t="shared" si="2"/>
        <v>0.90225563909774431</v>
      </c>
      <c r="J22">
        <v>4</v>
      </c>
      <c r="K22">
        <f t="shared" si="8"/>
        <v>3.6090225563909775E-3</v>
      </c>
      <c r="L22">
        <v>0.46</v>
      </c>
      <c r="O22">
        <v>0.05</v>
      </c>
      <c r="P22">
        <f t="shared" si="6"/>
        <v>0.3045844311606255</v>
      </c>
    </row>
    <row r="23" spans="1:16" x14ac:dyDescent="0.4">
      <c r="H23">
        <v>95</v>
      </c>
      <c r="I23">
        <f t="shared" si="2"/>
        <v>0.7142857142857143</v>
      </c>
      <c r="J23">
        <v>4</v>
      </c>
      <c r="K23">
        <f t="shared" ref="K23" si="9">I23*J23*0.001</f>
        <v>2.8571428571428571E-3</v>
      </c>
      <c r="L23">
        <v>0.57999999999999996</v>
      </c>
      <c r="O23">
        <v>0.1</v>
      </c>
      <c r="P23">
        <f t="shared" si="6"/>
        <v>0.5751193453690655</v>
      </c>
    </row>
    <row r="24" spans="1:16" x14ac:dyDescent="0.4">
      <c r="O24">
        <v>0.2</v>
      </c>
      <c r="P24">
        <f t="shared" si="6"/>
        <v>1.0893494607948147</v>
      </c>
    </row>
    <row r="25" spans="1:16" x14ac:dyDescent="0.4">
      <c r="O25">
        <v>0.5</v>
      </c>
      <c r="P25">
        <f t="shared" si="6"/>
        <v>2.5452618066863391</v>
      </c>
    </row>
    <row r="26" spans="1:16" x14ac:dyDescent="0.4">
      <c r="O26">
        <v>1</v>
      </c>
      <c r="P26">
        <f t="shared" si="6"/>
        <v>4.8505472443596016</v>
      </c>
    </row>
    <row r="27" spans="1:16" x14ac:dyDescent="0.4">
      <c r="O27">
        <v>2</v>
      </c>
      <c r="P27">
        <f t="shared" si="6"/>
        <v>9.2643562017764367</v>
      </c>
    </row>
    <row r="28" spans="1:16" x14ac:dyDescent="0.4">
      <c r="O28">
        <v>5</v>
      </c>
      <c r="P28">
        <f t="shared" si="6"/>
        <v>21.859949736783282</v>
      </c>
    </row>
    <row r="29" spans="1:16" x14ac:dyDescent="0.4">
      <c r="O29">
        <v>10</v>
      </c>
      <c r="P29">
        <f t="shared" si="6"/>
        <v>41.937925403790878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denjo</dc:creator>
  <cp:lastModifiedBy>denjo</cp:lastModifiedBy>
  <dcterms:created xsi:type="dcterms:W3CDTF">2016-06-07T04:24:47Z</dcterms:created>
  <dcterms:modified xsi:type="dcterms:W3CDTF">2016-06-09T07:36:49Z</dcterms:modified>
</cp:coreProperties>
</file>