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0" i="1" l="1"/>
  <c r="S4" i="1"/>
  <c r="S5" i="1"/>
  <c r="S6" i="1"/>
  <c r="T6" i="1" s="1"/>
  <c r="U6" i="1" s="1"/>
  <c r="V6" i="1" s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T55" i="1" s="1"/>
  <c r="U55" i="1" s="1"/>
  <c r="V55" i="1" s="1"/>
  <c r="S56" i="1"/>
  <c r="S57" i="1"/>
  <c r="S58" i="1"/>
  <c r="S59" i="1"/>
  <c r="S60" i="1"/>
  <c r="S61" i="1"/>
  <c r="S62" i="1"/>
  <c r="S63" i="1"/>
  <c r="S64" i="1"/>
  <c r="S65" i="1"/>
  <c r="S66" i="1"/>
  <c r="S3" i="1"/>
  <c r="T3" i="1" s="1"/>
  <c r="U3" i="1" s="1"/>
  <c r="V3" i="1" s="1"/>
  <c r="U8" i="1"/>
  <c r="V8" i="1" s="1"/>
  <c r="U10" i="1"/>
  <c r="V10" i="1" s="1"/>
  <c r="U16" i="1"/>
  <c r="V16" i="1" s="1"/>
  <c r="U18" i="1"/>
  <c r="V18" i="1" s="1"/>
  <c r="U24" i="1"/>
  <c r="V24" i="1" s="1"/>
  <c r="U26" i="1"/>
  <c r="V26" i="1" s="1"/>
  <c r="U32" i="1"/>
  <c r="V32" i="1" s="1"/>
  <c r="U34" i="1"/>
  <c r="V34" i="1" s="1"/>
  <c r="U40" i="1"/>
  <c r="V40" i="1" s="1"/>
  <c r="U42" i="1"/>
  <c r="V42" i="1" s="1"/>
  <c r="U48" i="1"/>
  <c r="V48" i="1" s="1"/>
  <c r="U50" i="1"/>
  <c r="V50" i="1" s="1"/>
  <c r="U56" i="1"/>
  <c r="V56" i="1" s="1"/>
  <c r="U58" i="1"/>
  <c r="V58" i="1" s="1"/>
  <c r="U64" i="1"/>
  <c r="V64" i="1" s="1"/>
  <c r="U66" i="1"/>
  <c r="V66" i="1" s="1"/>
  <c r="T4" i="1"/>
  <c r="U4" i="1" s="1"/>
  <c r="V4" i="1" s="1"/>
  <c r="T5" i="1"/>
  <c r="U5" i="1" s="1"/>
  <c r="V5" i="1" s="1"/>
  <c r="T7" i="1"/>
  <c r="U7" i="1" s="1"/>
  <c r="V7" i="1" s="1"/>
  <c r="T8" i="1"/>
  <c r="T9" i="1"/>
  <c r="U9" i="1" s="1"/>
  <c r="V9" i="1" s="1"/>
  <c r="T10" i="1"/>
  <c r="T11" i="1"/>
  <c r="U11" i="1" s="1"/>
  <c r="V11" i="1" s="1"/>
  <c r="T12" i="1"/>
  <c r="U12" i="1" s="1"/>
  <c r="V12" i="1" s="1"/>
  <c r="T13" i="1"/>
  <c r="U13" i="1" s="1"/>
  <c r="V13" i="1" s="1"/>
  <c r="T14" i="1"/>
  <c r="U14" i="1" s="1"/>
  <c r="V14" i="1" s="1"/>
  <c r="T15" i="1"/>
  <c r="U15" i="1" s="1"/>
  <c r="V15" i="1" s="1"/>
  <c r="T16" i="1"/>
  <c r="T17" i="1"/>
  <c r="U17" i="1" s="1"/>
  <c r="V17" i="1" s="1"/>
  <c r="T18" i="1"/>
  <c r="T19" i="1"/>
  <c r="U19" i="1" s="1"/>
  <c r="V19" i="1" s="1"/>
  <c r="T20" i="1"/>
  <c r="U20" i="1" s="1"/>
  <c r="V20" i="1" s="1"/>
  <c r="T21" i="1"/>
  <c r="U21" i="1" s="1"/>
  <c r="V21" i="1" s="1"/>
  <c r="T22" i="1"/>
  <c r="U22" i="1" s="1"/>
  <c r="V22" i="1" s="1"/>
  <c r="T23" i="1"/>
  <c r="U23" i="1" s="1"/>
  <c r="V23" i="1" s="1"/>
  <c r="T24" i="1"/>
  <c r="T25" i="1"/>
  <c r="U25" i="1" s="1"/>
  <c r="V25" i="1" s="1"/>
  <c r="T26" i="1"/>
  <c r="T27" i="1"/>
  <c r="U27" i="1" s="1"/>
  <c r="V27" i="1" s="1"/>
  <c r="T28" i="1"/>
  <c r="U28" i="1" s="1"/>
  <c r="V28" i="1" s="1"/>
  <c r="T29" i="1"/>
  <c r="U29" i="1" s="1"/>
  <c r="V29" i="1" s="1"/>
  <c r="T30" i="1"/>
  <c r="U30" i="1" s="1"/>
  <c r="V30" i="1" s="1"/>
  <c r="T31" i="1"/>
  <c r="U31" i="1" s="1"/>
  <c r="V31" i="1" s="1"/>
  <c r="T32" i="1"/>
  <c r="T33" i="1"/>
  <c r="U33" i="1" s="1"/>
  <c r="V33" i="1" s="1"/>
  <c r="T34" i="1"/>
  <c r="T35" i="1"/>
  <c r="U35" i="1" s="1"/>
  <c r="V35" i="1" s="1"/>
  <c r="T36" i="1"/>
  <c r="U36" i="1" s="1"/>
  <c r="V36" i="1" s="1"/>
  <c r="T37" i="1"/>
  <c r="U37" i="1" s="1"/>
  <c r="V37" i="1" s="1"/>
  <c r="T38" i="1"/>
  <c r="U38" i="1" s="1"/>
  <c r="V38" i="1" s="1"/>
  <c r="T39" i="1"/>
  <c r="U39" i="1" s="1"/>
  <c r="V39" i="1" s="1"/>
  <c r="T40" i="1"/>
  <c r="T41" i="1"/>
  <c r="U41" i="1" s="1"/>
  <c r="V41" i="1" s="1"/>
  <c r="T42" i="1"/>
  <c r="T43" i="1"/>
  <c r="U43" i="1" s="1"/>
  <c r="V43" i="1" s="1"/>
  <c r="T44" i="1"/>
  <c r="U44" i="1" s="1"/>
  <c r="V44" i="1" s="1"/>
  <c r="T45" i="1"/>
  <c r="U45" i="1" s="1"/>
  <c r="V45" i="1" s="1"/>
  <c r="T46" i="1"/>
  <c r="U46" i="1" s="1"/>
  <c r="V46" i="1" s="1"/>
  <c r="T47" i="1"/>
  <c r="U47" i="1" s="1"/>
  <c r="V47" i="1" s="1"/>
  <c r="T48" i="1"/>
  <c r="T49" i="1"/>
  <c r="U49" i="1" s="1"/>
  <c r="V49" i="1" s="1"/>
  <c r="T50" i="1"/>
  <c r="T51" i="1"/>
  <c r="U51" i="1" s="1"/>
  <c r="V51" i="1" s="1"/>
  <c r="T52" i="1"/>
  <c r="U52" i="1" s="1"/>
  <c r="V52" i="1" s="1"/>
  <c r="T53" i="1"/>
  <c r="U53" i="1" s="1"/>
  <c r="V53" i="1" s="1"/>
  <c r="T54" i="1"/>
  <c r="U54" i="1" s="1"/>
  <c r="V54" i="1" s="1"/>
  <c r="T56" i="1"/>
  <c r="T57" i="1"/>
  <c r="U57" i="1" s="1"/>
  <c r="V57" i="1" s="1"/>
  <c r="T58" i="1"/>
  <c r="T59" i="1"/>
  <c r="U59" i="1" s="1"/>
  <c r="V59" i="1" s="1"/>
  <c r="T60" i="1"/>
  <c r="U60" i="1" s="1"/>
  <c r="V60" i="1" s="1"/>
  <c r="T61" i="1"/>
  <c r="U61" i="1" s="1"/>
  <c r="V61" i="1" s="1"/>
  <c r="T62" i="1"/>
  <c r="U62" i="1" s="1"/>
  <c r="V62" i="1" s="1"/>
  <c r="T63" i="1"/>
  <c r="U63" i="1" s="1"/>
  <c r="V63" i="1" s="1"/>
  <c r="T64" i="1"/>
  <c r="T65" i="1"/>
  <c r="U65" i="1" s="1"/>
  <c r="V65" i="1" s="1"/>
  <c r="T66" i="1"/>
  <c r="Q70" i="1"/>
  <c r="Q67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3" i="1"/>
  <c r="W65" i="1" l="1"/>
  <c r="Y65" i="1"/>
  <c r="W61" i="1"/>
  <c r="Y61" i="1"/>
  <c r="W57" i="1"/>
  <c r="Y57" i="1"/>
  <c r="W45" i="1"/>
  <c r="Y45" i="1"/>
  <c r="W41" i="1"/>
  <c r="Y41" i="1"/>
  <c r="W37" i="1"/>
  <c r="Y37" i="1"/>
  <c r="W33" i="1"/>
  <c r="Y33" i="1"/>
  <c r="W29" i="1"/>
  <c r="Y29" i="1"/>
  <c r="W25" i="1"/>
  <c r="Y25" i="1"/>
  <c r="W21" i="1"/>
  <c r="Y21" i="1"/>
  <c r="W17" i="1"/>
  <c r="Y17" i="1"/>
  <c r="W13" i="1"/>
  <c r="Y13" i="1"/>
  <c r="W9" i="1"/>
  <c r="Y9" i="1"/>
  <c r="W5" i="1"/>
  <c r="Y5" i="1"/>
  <c r="W62" i="1"/>
  <c r="Y62" i="1"/>
  <c r="W54" i="1"/>
  <c r="Y54" i="1"/>
  <c r="W46" i="1"/>
  <c r="Y46" i="1"/>
  <c r="W38" i="1"/>
  <c r="Y38" i="1"/>
  <c r="W30" i="1"/>
  <c r="Y30" i="1"/>
  <c r="W22" i="1"/>
  <c r="Y22" i="1"/>
  <c r="W14" i="1"/>
  <c r="Y14" i="1"/>
  <c r="W6" i="1"/>
  <c r="Y6" i="1"/>
  <c r="Y60" i="1"/>
  <c r="W60" i="1"/>
  <c r="Y52" i="1"/>
  <c r="W52" i="1"/>
  <c r="Y44" i="1"/>
  <c r="W44" i="1"/>
  <c r="Y36" i="1"/>
  <c r="W36" i="1"/>
  <c r="Y28" i="1"/>
  <c r="W28" i="1"/>
  <c r="Y20" i="1"/>
  <c r="W20" i="1"/>
  <c r="Y12" i="1"/>
  <c r="W12" i="1"/>
  <c r="Y4" i="1"/>
  <c r="W4" i="1"/>
  <c r="W53" i="1"/>
  <c r="Y53" i="1"/>
  <c r="Y63" i="1"/>
  <c r="W63" i="1"/>
  <c r="Y55" i="1"/>
  <c r="W55" i="1"/>
  <c r="Y47" i="1"/>
  <c r="W47" i="1"/>
  <c r="Y39" i="1"/>
  <c r="W39" i="1"/>
  <c r="Y31" i="1"/>
  <c r="W31" i="1"/>
  <c r="Y27" i="1"/>
  <c r="W27" i="1"/>
  <c r="Y19" i="1"/>
  <c r="W19" i="1"/>
  <c r="Y15" i="1"/>
  <c r="W15" i="1"/>
  <c r="Y11" i="1"/>
  <c r="W11" i="1"/>
  <c r="Y7" i="1"/>
  <c r="W7" i="1"/>
  <c r="W66" i="1"/>
  <c r="Y66" i="1"/>
  <c r="W58" i="1"/>
  <c r="Y58" i="1"/>
  <c r="W50" i="1"/>
  <c r="Y50" i="1"/>
  <c r="W42" i="1"/>
  <c r="Y42" i="1"/>
  <c r="W34" i="1"/>
  <c r="Y34" i="1"/>
  <c r="W26" i="1"/>
  <c r="Y26" i="1"/>
  <c r="W18" i="1"/>
  <c r="Y18" i="1"/>
  <c r="W10" i="1"/>
  <c r="Y10" i="1"/>
  <c r="W49" i="1"/>
  <c r="Y49" i="1"/>
  <c r="Y59" i="1"/>
  <c r="W59" i="1"/>
  <c r="Y51" i="1"/>
  <c r="W51" i="1"/>
  <c r="Y43" i="1"/>
  <c r="W43" i="1"/>
  <c r="Y35" i="1"/>
  <c r="W35" i="1"/>
  <c r="Y23" i="1"/>
  <c r="W23" i="1"/>
  <c r="Y64" i="1"/>
  <c r="W64" i="1"/>
  <c r="Y56" i="1"/>
  <c r="W56" i="1"/>
  <c r="Y48" i="1"/>
  <c r="W48" i="1"/>
  <c r="Y40" i="1"/>
  <c r="W40" i="1"/>
  <c r="Y32" i="1"/>
  <c r="W32" i="1"/>
  <c r="Y24" i="1"/>
  <c r="W24" i="1"/>
  <c r="Y16" i="1"/>
  <c r="W16" i="1"/>
  <c r="Y8" i="1"/>
  <c r="W8" i="1"/>
  <c r="W3" i="1"/>
  <c r="Y3" i="1"/>
  <c r="L72" i="1"/>
  <c r="K70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3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4" i="1"/>
  <c r="N5" i="1"/>
  <c r="N6" i="1"/>
  <c r="N7" i="1"/>
  <c r="N8" i="1"/>
  <c r="N9" i="1"/>
  <c r="N10" i="1"/>
  <c r="N11" i="1"/>
  <c r="N12" i="1"/>
  <c r="N13" i="1"/>
  <c r="N14" i="1"/>
  <c r="N15" i="1"/>
  <c r="N3" i="1"/>
  <c r="Y67" i="1" l="1"/>
  <c r="Y71" i="1" s="1"/>
  <c r="W67" i="1"/>
  <c r="W70" i="1" s="1"/>
  <c r="W71" i="1" s="1"/>
  <c r="W72" i="1" s="1"/>
  <c r="L70" i="1"/>
  <c r="M70" i="1" s="1"/>
  <c r="N70" i="1" s="1"/>
  <c r="L11" i="1"/>
  <c r="L12" i="1" s="1"/>
  <c r="L13" i="1" s="1"/>
  <c r="L14" i="1" s="1"/>
  <c r="L15" i="1" s="1"/>
  <c r="L16" i="1" s="1"/>
  <c r="L17" i="1" s="1"/>
  <c r="L18" i="1" s="1"/>
  <c r="L19" i="1" s="1"/>
  <c r="L20" i="1" s="1"/>
  <c r="L21" i="1" s="1"/>
  <c r="L22" i="1" s="1"/>
  <c r="L23" i="1" s="1"/>
  <c r="L24" i="1" s="1"/>
  <c r="L25" i="1" s="1"/>
  <c r="L26" i="1" s="1"/>
  <c r="L27" i="1" s="1"/>
  <c r="L28" i="1" s="1"/>
  <c r="L29" i="1" s="1"/>
  <c r="L30" i="1" s="1"/>
  <c r="L31" i="1" s="1"/>
  <c r="L32" i="1" s="1"/>
  <c r="L33" i="1" s="1"/>
  <c r="L34" i="1" s="1"/>
  <c r="L35" i="1" s="1"/>
  <c r="L36" i="1" s="1"/>
  <c r="L37" i="1" s="1"/>
  <c r="L38" i="1" s="1"/>
  <c r="L39" i="1" s="1"/>
  <c r="L40" i="1" s="1"/>
  <c r="L41" i="1" s="1"/>
  <c r="L42" i="1" s="1"/>
  <c r="L43" i="1" s="1"/>
  <c r="L44" i="1" s="1"/>
  <c r="L45" i="1" s="1"/>
  <c r="L46" i="1" s="1"/>
  <c r="L47" i="1" s="1"/>
  <c r="L48" i="1" s="1"/>
  <c r="L49" i="1" s="1"/>
  <c r="L50" i="1" s="1"/>
  <c r="L51" i="1" s="1"/>
  <c r="L52" i="1" s="1"/>
  <c r="L53" i="1" s="1"/>
  <c r="L54" i="1" s="1"/>
  <c r="L55" i="1" s="1"/>
  <c r="L56" i="1" s="1"/>
  <c r="L57" i="1" s="1"/>
  <c r="L58" i="1" s="1"/>
  <c r="L59" i="1" s="1"/>
  <c r="L60" i="1" s="1"/>
  <c r="L61" i="1" s="1"/>
  <c r="L62" i="1" s="1"/>
  <c r="L63" i="1" s="1"/>
  <c r="L64" i="1" s="1"/>
  <c r="L65" i="1" s="1"/>
  <c r="L66" i="1" s="1"/>
  <c r="L5" i="1"/>
  <c r="L6" i="1"/>
  <c r="L7" i="1" s="1"/>
  <c r="L8" i="1" s="1"/>
  <c r="L9" i="1" s="1"/>
  <c r="L10" i="1" s="1"/>
  <c r="L4" i="1"/>
  <c r="L3" i="1"/>
  <c r="K13" i="1"/>
  <c r="K14" i="1" s="1"/>
  <c r="K15" i="1" s="1"/>
  <c r="K16" i="1" s="1"/>
  <c r="K17" i="1" s="1"/>
  <c r="K18" i="1" s="1"/>
  <c r="K19" i="1" s="1"/>
  <c r="K20" i="1" s="1"/>
  <c r="K21" i="1" s="1"/>
  <c r="K22" i="1" s="1"/>
  <c r="K23" i="1" s="1"/>
  <c r="K24" i="1" s="1"/>
  <c r="K25" i="1" s="1"/>
  <c r="K26" i="1" s="1"/>
  <c r="K27" i="1" s="1"/>
  <c r="K28" i="1" s="1"/>
  <c r="K29" i="1" s="1"/>
  <c r="K30" i="1" s="1"/>
  <c r="K31" i="1" s="1"/>
  <c r="K32" i="1" s="1"/>
  <c r="K33" i="1" s="1"/>
  <c r="K34" i="1" s="1"/>
  <c r="K35" i="1" s="1"/>
  <c r="K36" i="1" s="1"/>
  <c r="K37" i="1" s="1"/>
  <c r="K38" i="1" s="1"/>
  <c r="K39" i="1" s="1"/>
  <c r="K40" i="1" s="1"/>
  <c r="K41" i="1" s="1"/>
  <c r="K42" i="1" s="1"/>
  <c r="K43" i="1" s="1"/>
  <c r="K44" i="1" s="1"/>
  <c r="K45" i="1" s="1"/>
  <c r="K46" i="1" s="1"/>
  <c r="K47" i="1" s="1"/>
  <c r="K48" i="1" s="1"/>
  <c r="K49" i="1" s="1"/>
  <c r="K50" i="1" s="1"/>
  <c r="K51" i="1" s="1"/>
  <c r="K52" i="1" s="1"/>
  <c r="K53" i="1" s="1"/>
  <c r="K54" i="1" s="1"/>
  <c r="K55" i="1" s="1"/>
  <c r="K56" i="1" s="1"/>
  <c r="K57" i="1" s="1"/>
  <c r="K58" i="1" s="1"/>
  <c r="K59" i="1" s="1"/>
  <c r="K60" i="1" s="1"/>
  <c r="K61" i="1" s="1"/>
  <c r="K62" i="1" s="1"/>
  <c r="K63" i="1" s="1"/>
  <c r="K64" i="1" s="1"/>
  <c r="K65" i="1" s="1"/>
  <c r="K66" i="1" s="1"/>
  <c r="K4" i="1"/>
  <c r="K5" i="1" s="1"/>
  <c r="K6" i="1" s="1"/>
  <c r="K7" i="1" s="1"/>
  <c r="K8" i="1" s="1"/>
  <c r="K9" i="1" s="1"/>
  <c r="K10" i="1" s="1"/>
  <c r="K11" i="1" s="1"/>
  <c r="K12" i="1" s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3" i="1"/>
  <c r="E66" i="1"/>
  <c r="E3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4" i="1"/>
</calcChain>
</file>

<file path=xl/sharedStrings.xml><?xml version="1.0" encoding="utf-8"?>
<sst xmlns="http://schemas.openxmlformats.org/spreadsheetml/2006/main" count="7" uniqueCount="7">
  <si>
    <t>RMS</t>
  </si>
  <si>
    <t>V1</t>
  </si>
  <si>
    <t>V2</t>
  </si>
  <si>
    <t>Mean</t>
  </si>
  <si>
    <t>P</t>
  </si>
  <si>
    <t>I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</si>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</sst>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0" fontId="0" fillId="2" borderId="0" xfId="0" applyFill="1"/>
    <xf numFmtId="0" fontId="0" fillId="2" borderId="0" xfId="0" applyFont="1" applyFill="1"/>
    <xf numFmtId="1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Sheet1!$V$3:$V$66</c:f>
              <c:numCache>
                <c:formatCode>0</c:formatCode>
                <c:ptCount val="64"/>
                <c:pt idx="0">
                  <c:v>0</c:v>
                </c:pt>
                <c:pt idx="1">
                  <c:v>16.31319598625862</c:v>
                </c:pt>
                <c:pt idx="2">
                  <c:v>32.46426410178924</c:v>
                </c:pt>
                <c:pt idx="3">
                  <c:v>48.292687775482591</c:v>
                </c:pt>
                <c:pt idx="4">
                  <c:v>63.641157021645995</c:v>
                </c:pt>
                <c:pt idx="5">
                  <c:v>78.357131857316745</c:v>
                </c:pt>
                <c:pt idx="6">
                  <c:v>92.294358313143903</c:v>
                </c:pt>
                <c:pt idx="7">
                  <c:v>105.31432197104255</c:v>
                </c:pt>
                <c:pt idx="8">
                  <c:v>117.28762458271228</c:v>
                </c:pt>
                <c:pt idx="9">
                  <c:v>128.09527008756208</c:v>
                </c:pt>
                <c:pt idx="10">
                  <c:v>137.6298472490223</c:v>
                </c:pt>
                <c:pt idx="11">
                  <c:v>145.79659715567107</c:v>
                </c:pt>
                <c:pt idx="12">
                  <c:v>152.51435497786645</c:v>
                </c:pt>
                <c:pt idx="13">
                  <c:v>157.71635662029007</c:v>
                </c:pt>
                <c:pt idx="14">
                  <c:v>161.35090225352019</c:v>
                </c:pt>
                <c:pt idx="15">
                  <c:v>163.38187013016454</c:v>
                </c:pt>
                <c:pt idx="16">
                  <c:v>163.7890755790138</c:v>
                </c:pt>
                <c:pt idx="17">
                  <c:v>162.56847160937218</c:v>
                </c:pt>
                <c:pt idx="18">
                  <c:v>159.73218913186997</c:v>
                </c:pt>
                <c:pt idx="19">
                  <c:v>155.30841639602284</c:v>
                </c:pt>
                <c:pt idx="20">
                  <c:v>149.34111884274455</c:v>
                </c:pt>
                <c:pt idx="21">
                  <c:v>141.88960215604243</c:v>
                </c:pt>
                <c:pt idx="22">
                  <c:v>133.02792285648593</c:v>
                </c:pt>
                <c:pt idx="23">
                  <c:v>122.8441522942336</c:v>
                </c:pt>
                <c:pt idx="24">
                  <c:v>111.43950135638738</c:v>
                </c:pt>
                <c:pt idx="25">
                  <c:v>98.927314587726187</c:v>
                </c:pt>
                <c:pt idx="26">
                  <c:v>85.431943721697053</c:v>
                </c:pt>
                <c:pt idx="27">
                  <c:v>71.087511817020754</c:v>
                </c:pt>
                <c:pt idx="28">
                  <c:v>56.03658028247753</c:v>
                </c:pt>
                <c:pt idx="29">
                  <c:v>40.428732037577674</c:v>
                </c:pt>
                <c:pt idx="30">
                  <c:v>24.419084890304362</c:v>
                </c:pt>
                <c:pt idx="31">
                  <c:v>8.1667499066486471</c:v>
                </c:pt>
                <c:pt idx="32">
                  <c:v>-8.1667499066485902</c:v>
                </c:pt>
                <c:pt idx="33">
                  <c:v>-24.419084890304362</c:v>
                </c:pt>
                <c:pt idx="34">
                  <c:v>-40.428732037577731</c:v>
                </c:pt>
                <c:pt idx="35">
                  <c:v>-56.03658028247753</c:v>
                </c:pt>
                <c:pt idx="36">
                  <c:v>-71.087511817020754</c:v>
                </c:pt>
                <c:pt idx="37">
                  <c:v>-85.431943721696996</c:v>
                </c:pt>
                <c:pt idx="38">
                  <c:v>-98.927314587726244</c:v>
                </c:pt>
                <c:pt idx="39">
                  <c:v>-111.43950135638744</c:v>
                </c:pt>
                <c:pt idx="40">
                  <c:v>-122.8441522942336</c:v>
                </c:pt>
                <c:pt idx="41">
                  <c:v>-133.02792285648593</c:v>
                </c:pt>
                <c:pt idx="42">
                  <c:v>-141.88960215604249</c:v>
                </c:pt>
                <c:pt idx="43">
                  <c:v>-149.34111884274455</c:v>
                </c:pt>
                <c:pt idx="44">
                  <c:v>-155.30841639602289</c:v>
                </c:pt>
                <c:pt idx="45">
                  <c:v>-159.73218913187003</c:v>
                </c:pt>
                <c:pt idx="46">
                  <c:v>-162.56847160937218</c:v>
                </c:pt>
                <c:pt idx="47">
                  <c:v>-163.78907557901374</c:v>
                </c:pt>
                <c:pt idx="48">
                  <c:v>-163.38187013016454</c:v>
                </c:pt>
                <c:pt idx="49">
                  <c:v>-161.35090225352013</c:v>
                </c:pt>
                <c:pt idx="50">
                  <c:v>-157.71635662028996</c:v>
                </c:pt>
                <c:pt idx="51">
                  <c:v>-152.51435497786645</c:v>
                </c:pt>
                <c:pt idx="52">
                  <c:v>-145.79659715567107</c:v>
                </c:pt>
                <c:pt idx="53">
                  <c:v>-137.62984724902236</c:v>
                </c:pt>
                <c:pt idx="54">
                  <c:v>-128.09527008756203</c:v>
                </c:pt>
                <c:pt idx="55">
                  <c:v>-117.28762458271228</c:v>
                </c:pt>
                <c:pt idx="56">
                  <c:v>-105.31432197104255</c:v>
                </c:pt>
                <c:pt idx="57">
                  <c:v>-92.294358313143846</c:v>
                </c:pt>
                <c:pt idx="58">
                  <c:v>-78.357131857316745</c:v>
                </c:pt>
                <c:pt idx="59">
                  <c:v>-63.641157021645995</c:v>
                </c:pt>
                <c:pt idx="60">
                  <c:v>-48.292687775482477</c:v>
                </c:pt>
                <c:pt idx="61">
                  <c:v>-32.464264101789297</c:v>
                </c:pt>
                <c:pt idx="62">
                  <c:v>-16.31319598625862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372-45B7-A95C-CD86FF5B896F}"/>
            </c:ext>
          </c:extLst>
        </c:ser>
        <c:ser>
          <c:idx val="1"/>
          <c:order val="1"/>
          <c:tx>
            <c:v>f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Sheet1!$N$3:$N$66</c:f>
              <c:numCache>
                <c:formatCode>0</c:formatCode>
                <c:ptCount val="64"/>
                <c:pt idx="0">
                  <c:v>0</c:v>
                </c:pt>
                <c:pt idx="1">
                  <c:v>50.570907557401597</c:v>
                </c:pt>
                <c:pt idx="2">
                  <c:v>100.6392187155468</c:v>
                </c:pt>
                <c:pt idx="3">
                  <c:v>149.7073321039959</c:v>
                </c:pt>
                <c:pt idx="4">
                  <c:v>197.28758676710254</c:v>
                </c:pt>
                <c:pt idx="5">
                  <c:v>242.90710875768195</c:v>
                </c:pt>
                <c:pt idx="6">
                  <c:v>286.11251077074598</c:v>
                </c:pt>
                <c:pt idx="7">
                  <c:v>326.47439811023219</c:v>
                </c:pt>
                <c:pt idx="8">
                  <c:v>363.59163620640788</c:v>
                </c:pt>
                <c:pt idx="9">
                  <c:v>397.0953372714423</c:v>
                </c:pt>
                <c:pt idx="10">
                  <c:v>426.6525264719694</c:v>
                </c:pt>
                <c:pt idx="11">
                  <c:v>451.96945118258009</c:v>
                </c:pt>
                <c:pt idx="12">
                  <c:v>472.79450043138604</c:v>
                </c:pt>
                <c:pt idx="13">
                  <c:v>488.92070552289874</c:v>
                </c:pt>
                <c:pt idx="14">
                  <c:v>500.18779698591266</c:v>
                </c:pt>
                <c:pt idx="15">
                  <c:v>506.48379740351015</c:v>
                </c:pt>
                <c:pt idx="16">
                  <c:v>507.74613429494252</c:v>
                </c:pt>
                <c:pt idx="17">
                  <c:v>503.9622619890539</c:v>
                </c:pt>
                <c:pt idx="18">
                  <c:v>495.16978630879692</c:v>
                </c:pt>
                <c:pt idx="19">
                  <c:v>481.45609082767078</c:v>
                </c:pt>
                <c:pt idx="20">
                  <c:v>462.95746841250798</c:v>
                </c:pt>
                <c:pt idx="21">
                  <c:v>439.85776668373148</c:v>
                </c:pt>
                <c:pt idx="22">
                  <c:v>412.38656085510627</c:v>
                </c:pt>
                <c:pt idx="23">
                  <c:v>380.81687211212409</c:v>
                </c:pt>
                <c:pt idx="24">
                  <c:v>345.46245420480102</c:v>
                </c:pt>
                <c:pt idx="25">
                  <c:v>306.67467522195125</c:v>
                </c:pt>
                <c:pt idx="26">
                  <c:v>264.83902553726057</c:v>
                </c:pt>
                <c:pt idx="27">
                  <c:v>220.3712866327644</c:v>
                </c:pt>
                <c:pt idx="28">
                  <c:v>173.71339887568024</c:v>
                </c:pt>
                <c:pt idx="29">
                  <c:v>125.32906931649075</c:v>
                </c:pt>
                <c:pt idx="30">
                  <c:v>75.699163159943623</c:v>
                </c:pt>
                <c:pt idx="31">
                  <c:v>25.316924710610692</c:v>
                </c:pt>
                <c:pt idx="32">
                  <c:v>-25.316924710610806</c:v>
                </c:pt>
                <c:pt idx="33">
                  <c:v>-75.69916315994368</c:v>
                </c:pt>
                <c:pt idx="34">
                  <c:v>-125.32906931649086</c:v>
                </c:pt>
                <c:pt idx="35">
                  <c:v>-173.71339887568035</c:v>
                </c:pt>
                <c:pt idx="36">
                  <c:v>-220.37128663276422</c:v>
                </c:pt>
                <c:pt idx="37">
                  <c:v>-264.83902553726068</c:v>
                </c:pt>
                <c:pt idx="38">
                  <c:v>-306.6746752219513</c:v>
                </c:pt>
                <c:pt idx="39">
                  <c:v>-345.46245420480108</c:v>
                </c:pt>
                <c:pt idx="40">
                  <c:v>-380.81687211212409</c:v>
                </c:pt>
                <c:pt idx="41">
                  <c:v>-412.38656085510638</c:v>
                </c:pt>
                <c:pt idx="42">
                  <c:v>-439.85776668373165</c:v>
                </c:pt>
                <c:pt idx="43">
                  <c:v>-462.95746841250809</c:v>
                </c:pt>
                <c:pt idx="44">
                  <c:v>-481.45609082767089</c:v>
                </c:pt>
                <c:pt idx="45">
                  <c:v>-495.16978630879692</c:v>
                </c:pt>
                <c:pt idx="46">
                  <c:v>-503.96226198905379</c:v>
                </c:pt>
                <c:pt idx="47">
                  <c:v>-507.74613429494258</c:v>
                </c:pt>
                <c:pt idx="48">
                  <c:v>-506.4837974035101</c:v>
                </c:pt>
                <c:pt idx="49">
                  <c:v>-500.18779698591254</c:v>
                </c:pt>
                <c:pt idx="50">
                  <c:v>-488.92070552289886</c:v>
                </c:pt>
                <c:pt idx="51">
                  <c:v>-472.79450043138587</c:v>
                </c:pt>
                <c:pt idx="52">
                  <c:v>-451.9694511825802</c:v>
                </c:pt>
                <c:pt idx="53">
                  <c:v>-426.65252647196928</c:v>
                </c:pt>
                <c:pt idx="54">
                  <c:v>-397.09533727144225</c:v>
                </c:pt>
                <c:pt idx="55">
                  <c:v>-363.591636206408</c:v>
                </c:pt>
                <c:pt idx="56">
                  <c:v>-326.47439811023185</c:v>
                </c:pt>
                <c:pt idx="57">
                  <c:v>-286.11251077074587</c:v>
                </c:pt>
                <c:pt idx="58">
                  <c:v>-242.90710875768178</c:v>
                </c:pt>
                <c:pt idx="59">
                  <c:v>-197.28758676710254</c:v>
                </c:pt>
                <c:pt idx="60">
                  <c:v>-149.70733210399572</c:v>
                </c:pt>
                <c:pt idx="61">
                  <c:v>-100.63921871554686</c:v>
                </c:pt>
                <c:pt idx="62">
                  <c:v>-50.57090755740154</c:v>
                </c:pt>
                <c:pt idx="6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372-45B7-A95C-CD86FF5B89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1151024"/>
        <c:axId val="491153936"/>
      </c:lineChart>
      <c:catAx>
        <c:axId val="491151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53936"/>
        <c:crosses val="autoZero"/>
        <c:auto val="1"/>
        <c:lblAlgn val="ctr"/>
        <c:lblOffset val="100"/>
        <c:noMultiLvlLbl val="0"/>
      </c:catAx>
      <c:valAx>
        <c:axId val="49115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11510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352425</xdr:colOff>
      <xdr:row>3</xdr:row>
      <xdr:rowOff>161925</xdr:rowOff>
    </xdr:from>
    <xdr:to>
      <xdr:col>12</xdr:col>
      <xdr:colOff>428625</xdr:colOff>
      <xdr:row>18</xdr:row>
      <xdr:rowOff>47625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74"/>
  <sheetViews>
    <sheetView tabSelected="1" topLeftCell="F52" workbookViewId="0">
      <selection activeCell="L70" sqref="L70"/>
    </sheetView>
  </sheetViews>
  <sheetFormatPr defaultRowHeight="15" x14ac:dyDescent="0.25"/>
  <cols>
    <col min="10" max="10" width="12.5703125" bestFit="1" customWidth="1"/>
  </cols>
  <sheetData>
    <row r="2" spans="1:25" x14ac:dyDescent="0.25">
      <c r="K2" t="s">
        <v>1</v>
      </c>
      <c r="L2" t="s">
        <v>2</v>
      </c>
      <c r="N2" s="5" t="s">
        <v>6</v>
      </c>
      <c r="V2" s="5" t="s">
        <v>5</v>
      </c>
      <c r="Y2" t="s">
        <v>4</v>
      </c>
    </row>
    <row r="3" spans="1:25" x14ac:dyDescent="0.25">
      <c r="A3">
        <v>0</v>
      </c>
      <c r="B3">
        <v>0</v>
      </c>
      <c r="E3">
        <f>(SIN(2*PI()/63*B3)*310)</f>
        <v>0</v>
      </c>
      <c r="G3">
        <f>E3/125 + 2.5</f>
        <v>2.5</v>
      </c>
      <c r="I3" s="1">
        <f>G3*1024/5</f>
        <v>512</v>
      </c>
      <c r="J3" s="1"/>
      <c r="K3">
        <v>512</v>
      </c>
      <c r="L3">
        <f>512*512</f>
        <v>262144</v>
      </c>
      <c r="M3" s="1"/>
      <c r="N3" s="4">
        <f>I3-512</f>
        <v>0</v>
      </c>
      <c r="O3" s="1">
        <f>ABS(N3)</f>
        <v>0</v>
      </c>
      <c r="Q3" s="1">
        <f>N3*N3</f>
        <v>0</v>
      </c>
      <c r="S3">
        <f>(SIN(2*PI()/63*A3)*5)</f>
        <v>0</v>
      </c>
      <c r="T3">
        <f>S3*0.16+2.5</f>
        <v>2.5</v>
      </c>
      <c r="U3" s="1">
        <f>T3*1024/5</f>
        <v>512</v>
      </c>
      <c r="V3" s="4">
        <f>U3-512</f>
        <v>0</v>
      </c>
      <c r="W3" s="1">
        <f>V3*V3</f>
        <v>0</v>
      </c>
      <c r="Y3">
        <f>V3*N3</f>
        <v>0</v>
      </c>
    </row>
    <row r="4" spans="1:25" x14ac:dyDescent="0.25">
      <c r="A4">
        <v>1</v>
      </c>
      <c r="B4">
        <v>1</v>
      </c>
      <c r="E4">
        <f>(SIN(2*PI()/63*B4)*310)</f>
        <v>30.866032444703166</v>
      </c>
      <c r="G4">
        <f t="shared" ref="G4:G66" si="0">E4/125 + 2.5</f>
        <v>2.7469282595576252</v>
      </c>
      <c r="I4" s="1">
        <f t="shared" ref="I4:I66" si="1">G4*1024/5</f>
        <v>562.5709075574016</v>
      </c>
      <c r="J4" s="1"/>
      <c r="K4" s="1">
        <f>K3+I4</f>
        <v>1074.5709075574016</v>
      </c>
      <c r="L4">
        <f>L3+I4*I4</f>
        <v>578630.02602995851</v>
      </c>
      <c r="M4" s="1"/>
      <c r="N4" s="4">
        <f t="shared" ref="N4:N66" si="2">I4-512</f>
        <v>50.570907557401597</v>
      </c>
      <c r="O4" s="1">
        <f t="shared" ref="O4:O66" si="3">ABS(N4)</f>
        <v>50.570907557401597</v>
      </c>
      <c r="Q4" s="1">
        <f t="shared" ref="Q4:Q66" si="4">N4*N4</f>
        <v>2557.4166911792581</v>
      </c>
      <c r="S4">
        <f t="shared" ref="S4:S66" si="5">(SIN(2*PI()/63*A4)*5)</f>
        <v>0.49783923297908328</v>
      </c>
      <c r="T4">
        <f t="shared" ref="T4:T66" si="6">S4*0.16+2.5</f>
        <v>2.5796542772766533</v>
      </c>
      <c r="U4" s="1">
        <f t="shared" ref="U4:U66" si="7">T4*1024/5</f>
        <v>528.31319598625862</v>
      </c>
      <c r="V4" s="4">
        <f t="shared" ref="V4:V66" si="8">U4-512</f>
        <v>16.31319598625862</v>
      </c>
      <c r="W4" s="1">
        <f t="shared" ref="W4:W66" si="9">V4*V4</f>
        <v>266.12036328608434</v>
      </c>
      <c r="Y4">
        <f t="shared" ref="Y4:Y66" si="10">V4*N4</f>
        <v>824.97312618685942</v>
      </c>
    </row>
    <row r="5" spans="1:25" x14ac:dyDescent="0.25">
      <c r="A5">
        <v>2</v>
      </c>
      <c r="B5">
        <v>2</v>
      </c>
      <c r="E5">
        <f t="shared" ref="E5:E65" si="11">(SIN(2*PI()/63*B5)*310)</f>
        <v>61.425304391813249</v>
      </c>
      <c r="G5">
        <f t="shared" si="0"/>
        <v>2.9914024351345061</v>
      </c>
      <c r="I5" s="1">
        <f t="shared" si="1"/>
        <v>612.6392187155468</v>
      </c>
      <c r="J5" s="1"/>
      <c r="K5" s="1">
        <f t="shared" ref="K5:K66" si="12">K4+I5</f>
        <v>1687.2101262729484</v>
      </c>
      <c r="L5">
        <f t="shared" ref="L5:L66" si="13">L4+I5*I5</f>
        <v>953956.83833835414</v>
      </c>
      <c r="M5" s="1"/>
      <c r="N5" s="4">
        <f t="shared" si="2"/>
        <v>100.6392187155468</v>
      </c>
      <c r="O5" s="1">
        <f t="shared" si="3"/>
        <v>100.6392187155468</v>
      </c>
      <c r="Q5" s="1">
        <f t="shared" si="4"/>
        <v>10128.252343675666</v>
      </c>
      <c r="S5">
        <f t="shared" si="5"/>
        <v>0.99073071599698792</v>
      </c>
      <c r="T5">
        <f t="shared" si="6"/>
        <v>2.658516914559518</v>
      </c>
      <c r="U5" s="1">
        <f t="shared" si="7"/>
        <v>544.46426410178924</v>
      </c>
      <c r="V5" s="4">
        <f t="shared" si="8"/>
        <v>32.46426410178924</v>
      </c>
      <c r="W5" s="1">
        <f t="shared" si="9"/>
        <v>1053.9284436707214</v>
      </c>
      <c r="Y5">
        <f t="shared" si="10"/>
        <v>3267.178175379242</v>
      </c>
    </row>
    <row r="6" spans="1:25" x14ac:dyDescent="0.25">
      <c r="A6">
        <v>3</v>
      </c>
      <c r="B6">
        <v>3</v>
      </c>
      <c r="E6">
        <f t="shared" si="11"/>
        <v>91.374104067380301</v>
      </c>
      <c r="G6">
        <f t="shared" si="0"/>
        <v>3.2309928325390427</v>
      </c>
      <c r="I6" s="1">
        <f t="shared" si="1"/>
        <v>661.7073321039959</v>
      </c>
      <c r="J6" s="1"/>
      <c r="K6" s="1">
        <f t="shared" si="12"/>
        <v>2348.9174583769445</v>
      </c>
      <c r="L6">
        <f t="shared" si="13"/>
        <v>1391813.4316985421</v>
      </c>
      <c r="M6" s="1"/>
      <c r="N6" s="4">
        <f t="shared" si="2"/>
        <v>149.7073321039959</v>
      </c>
      <c r="O6" s="1">
        <f t="shared" si="3"/>
        <v>149.7073321039959</v>
      </c>
      <c r="Q6" s="1">
        <f t="shared" si="4"/>
        <v>22412.285285696122</v>
      </c>
      <c r="S6">
        <f t="shared" si="5"/>
        <v>1.4737758720545211</v>
      </c>
      <c r="T6">
        <f t="shared" si="6"/>
        <v>2.7358041395287236</v>
      </c>
      <c r="U6" s="1">
        <f t="shared" si="7"/>
        <v>560.29268777548259</v>
      </c>
      <c r="V6" s="4">
        <f t="shared" si="8"/>
        <v>48.292687775482591</v>
      </c>
      <c r="W6" s="1">
        <f t="shared" si="9"/>
        <v>2332.1836925802459</v>
      </c>
      <c r="Y6">
        <f t="shared" si="10"/>
        <v>7229.7694469987546</v>
      </c>
    </row>
    <row r="7" spans="1:25" x14ac:dyDescent="0.25">
      <c r="A7">
        <v>4</v>
      </c>
      <c r="B7">
        <v>4</v>
      </c>
      <c r="E7">
        <f t="shared" si="11"/>
        <v>120.41478684515536</v>
      </c>
      <c r="G7">
        <f t="shared" si="0"/>
        <v>3.4633182947612431</v>
      </c>
      <c r="I7" s="1">
        <f t="shared" si="1"/>
        <v>709.28758676710254</v>
      </c>
      <c r="J7" s="1"/>
      <c r="K7" s="1">
        <f t="shared" si="12"/>
        <v>3058.2050451440473</v>
      </c>
      <c r="L7">
        <f t="shared" si="13"/>
        <v>1894902.3124404422</v>
      </c>
      <c r="M7" s="1"/>
      <c r="N7" s="4">
        <f t="shared" si="2"/>
        <v>197.28758676710254</v>
      </c>
      <c r="O7" s="1">
        <f t="shared" si="3"/>
        <v>197.28758676710254</v>
      </c>
      <c r="Q7" s="1">
        <f t="shared" si="4"/>
        <v>38922.391892387015</v>
      </c>
      <c r="S7">
        <f t="shared" si="5"/>
        <v>1.9421739813734737</v>
      </c>
      <c r="T7">
        <f t="shared" si="6"/>
        <v>2.8107478370197558</v>
      </c>
      <c r="U7" s="1">
        <f t="shared" si="7"/>
        <v>575.64115702164599</v>
      </c>
      <c r="V7" s="4">
        <f t="shared" si="8"/>
        <v>63.641157021645995</v>
      </c>
      <c r="W7" s="1">
        <f t="shared" si="9"/>
        <v>4050.1968670538013</v>
      </c>
      <c r="Y7">
        <f t="shared" si="10"/>
        <v>12555.610287866781</v>
      </c>
    </row>
    <row r="8" spans="1:25" x14ac:dyDescent="0.25">
      <c r="A8">
        <v>5</v>
      </c>
      <c r="B8">
        <v>5</v>
      </c>
      <c r="E8">
        <f t="shared" si="11"/>
        <v>148.25873337260865</v>
      </c>
      <c r="G8">
        <f t="shared" si="0"/>
        <v>3.6860698669808691</v>
      </c>
      <c r="I8" s="1">
        <f t="shared" si="1"/>
        <v>754.90710875768195</v>
      </c>
      <c r="J8" s="1"/>
      <c r="K8" s="1">
        <f t="shared" si="12"/>
        <v>3813.1121539017295</v>
      </c>
      <c r="L8">
        <f t="shared" si="13"/>
        <v>2464787.0552933249</v>
      </c>
      <c r="M8" s="1"/>
      <c r="N8" s="4">
        <f t="shared" si="2"/>
        <v>242.90710875768195</v>
      </c>
      <c r="O8" s="1">
        <f t="shared" si="3"/>
        <v>242.90710875768195</v>
      </c>
      <c r="Q8" s="1">
        <f t="shared" si="4"/>
        <v>59003.863485016329</v>
      </c>
      <c r="S8">
        <f t="shared" si="5"/>
        <v>2.3912698931065912</v>
      </c>
      <c r="T8">
        <f t="shared" si="6"/>
        <v>2.8826031828970544</v>
      </c>
      <c r="U8" s="1">
        <f t="shared" si="7"/>
        <v>590.35713185731674</v>
      </c>
      <c r="V8" s="4">
        <f t="shared" si="8"/>
        <v>78.357131857316745</v>
      </c>
      <c r="W8" s="1">
        <f t="shared" si="9"/>
        <v>6139.8401129049225</v>
      </c>
      <c r="Y8">
        <f t="shared" si="10"/>
        <v>19033.504350005263</v>
      </c>
    </row>
    <row r="9" spans="1:25" x14ac:dyDescent="0.25">
      <c r="A9">
        <v>6</v>
      </c>
      <c r="B9">
        <v>6</v>
      </c>
      <c r="E9">
        <f t="shared" si="11"/>
        <v>174.62921799972284</v>
      </c>
      <c r="G9">
        <f t="shared" si="0"/>
        <v>3.8970337439977829</v>
      </c>
      <c r="I9" s="1">
        <f t="shared" si="1"/>
        <v>798.11251077074598</v>
      </c>
      <c r="J9" s="1"/>
      <c r="K9" s="1">
        <f t="shared" si="12"/>
        <v>4611.2246646724752</v>
      </c>
      <c r="L9">
        <f t="shared" si="13"/>
        <v>3101770.6351421089</v>
      </c>
      <c r="M9" s="1"/>
      <c r="N9" s="4">
        <f t="shared" si="2"/>
        <v>286.11251077074598</v>
      </c>
      <c r="O9" s="1">
        <f t="shared" si="3"/>
        <v>286.11251077074598</v>
      </c>
      <c r="Q9" s="1">
        <f t="shared" si="4"/>
        <v>81860.368819540236</v>
      </c>
      <c r="S9">
        <f t="shared" si="5"/>
        <v>2.8166002903181102</v>
      </c>
      <c r="T9">
        <f t="shared" si="6"/>
        <v>2.9506560464508977</v>
      </c>
      <c r="U9" s="1">
        <f t="shared" si="7"/>
        <v>604.2943583131439</v>
      </c>
      <c r="V9" s="4">
        <f t="shared" si="8"/>
        <v>92.294358313143903</v>
      </c>
      <c r="W9" s="1">
        <f t="shared" si="9"/>
        <v>8518.2485764349949</v>
      </c>
      <c r="Y9">
        <f t="shared" si="10"/>
        <v>26406.570586948474</v>
      </c>
    </row>
    <row r="10" spans="1:25" x14ac:dyDescent="0.25">
      <c r="A10">
        <v>7</v>
      </c>
      <c r="B10">
        <v>7</v>
      </c>
      <c r="E10">
        <f t="shared" si="11"/>
        <v>199.2641590028272</v>
      </c>
      <c r="G10">
        <f t="shared" si="0"/>
        <v>4.0941132720226179</v>
      </c>
      <c r="I10" s="1">
        <f t="shared" si="1"/>
        <v>838.47439811023219</v>
      </c>
      <c r="J10" s="1"/>
      <c r="K10" s="1">
        <f t="shared" si="12"/>
        <v>5449.6990627827072</v>
      </c>
      <c r="L10">
        <f t="shared" si="13"/>
        <v>3804809.951428425</v>
      </c>
      <c r="M10" s="1"/>
      <c r="N10" s="4">
        <f t="shared" si="2"/>
        <v>326.47439811023219</v>
      </c>
      <c r="O10" s="1">
        <f t="shared" si="3"/>
        <v>326.47439811023219</v>
      </c>
      <c r="Q10" s="1">
        <f t="shared" si="4"/>
        <v>106585.53262143838</v>
      </c>
      <c r="S10">
        <f t="shared" si="5"/>
        <v>3.2139380484326967</v>
      </c>
      <c r="T10">
        <f t="shared" si="6"/>
        <v>3.0142300877492314</v>
      </c>
      <c r="U10" s="1">
        <f t="shared" si="7"/>
        <v>617.31432197104255</v>
      </c>
      <c r="V10" s="4">
        <f t="shared" si="8"/>
        <v>105.31432197104255</v>
      </c>
      <c r="W10" s="1">
        <f t="shared" si="9"/>
        <v>11091.106412220415</v>
      </c>
      <c r="Y10">
        <f t="shared" si="10"/>
        <v>34382.429877883318</v>
      </c>
    </row>
    <row r="11" spans="1:25" x14ac:dyDescent="0.25">
      <c r="A11">
        <v>8</v>
      </c>
      <c r="B11">
        <v>8</v>
      </c>
      <c r="E11">
        <f t="shared" si="11"/>
        <v>221.91872327051271</v>
      </c>
      <c r="G11">
        <f t="shared" si="0"/>
        <v>4.2753497861641012</v>
      </c>
      <c r="I11" s="1">
        <f t="shared" si="1"/>
        <v>875.59163620640788</v>
      </c>
      <c r="J11" s="1"/>
      <c r="K11" s="1">
        <f t="shared" si="12"/>
        <v>6325.2906989891153</v>
      </c>
      <c r="L11">
        <f t="shared" si="13"/>
        <v>4571470.6648230394</v>
      </c>
      <c r="M11" s="1"/>
      <c r="N11" s="4">
        <f t="shared" si="2"/>
        <v>363.59163620640788</v>
      </c>
      <c r="O11" s="1">
        <f t="shared" si="3"/>
        <v>363.59163620640788</v>
      </c>
      <c r="Q11" s="1">
        <f t="shared" si="4"/>
        <v>132198.87791925285</v>
      </c>
      <c r="S11">
        <f t="shared" si="5"/>
        <v>3.5793342462985924</v>
      </c>
      <c r="T11">
        <f t="shared" si="6"/>
        <v>3.0726934794077749</v>
      </c>
      <c r="U11" s="1">
        <f t="shared" si="7"/>
        <v>629.28762458271228</v>
      </c>
      <c r="V11" s="4">
        <f t="shared" si="8"/>
        <v>117.28762458271228</v>
      </c>
      <c r="W11" s="1">
        <f t="shared" si="9"/>
        <v>13756.386880255255</v>
      </c>
      <c r="Y11">
        <f t="shared" si="10"/>
        <v>42644.799328791269</v>
      </c>
    </row>
    <row r="12" spans="1:25" x14ac:dyDescent="0.25">
      <c r="A12">
        <v>9</v>
      </c>
      <c r="B12">
        <v>9</v>
      </c>
      <c r="E12">
        <f t="shared" si="11"/>
        <v>242.36775956508924</v>
      </c>
      <c r="G12">
        <f t="shared" si="0"/>
        <v>4.4389420765207142</v>
      </c>
      <c r="I12" s="1">
        <f t="shared" si="1"/>
        <v>909.0953372714423</v>
      </c>
      <c r="J12" s="1"/>
      <c r="K12" s="1">
        <f t="shared" si="12"/>
        <v>7234.3860362605574</v>
      </c>
      <c r="L12">
        <f t="shared" si="13"/>
        <v>5397924.9970717169</v>
      </c>
      <c r="M12" s="1"/>
      <c r="N12" s="4">
        <f t="shared" si="2"/>
        <v>397.0953372714423</v>
      </c>
      <c r="O12" s="1">
        <f t="shared" si="3"/>
        <v>397.0953372714423</v>
      </c>
      <c r="Q12" s="1">
        <f t="shared" si="4"/>
        <v>157684.70688272052</v>
      </c>
      <c r="S12">
        <f t="shared" si="5"/>
        <v>3.9091574123401491</v>
      </c>
      <c r="T12">
        <f t="shared" si="6"/>
        <v>3.125465185974424</v>
      </c>
      <c r="U12" s="1">
        <f t="shared" si="7"/>
        <v>640.09527008756208</v>
      </c>
      <c r="V12" s="4">
        <f t="shared" si="8"/>
        <v>128.09527008756208</v>
      </c>
      <c r="W12" s="1">
        <f t="shared" si="9"/>
        <v>16408.398218805476</v>
      </c>
      <c r="Y12">
        <f t="shared" si="10"/>
        <v>50866.034478296962</v>
      </c>
    </row>
    <row r="13" spans="1:25" x14ac:dyDescent="0.25">
      <c r="A13">
        <v>10</v>
      </c>
      <c r="B13">
        <v>10</v>
      </c>
      <c r="E13">
        <f t="shared" si="11"/>
        <v>260.40803617673913</v>
      </c>
      <c r="G13">
        <f t="shared" si="0"/>
        <v>4.5832642894139131</v>
      </c>
      <c r="I13" s="1">
        <f t="shared" si="1"/>
        <v>938.6525264719694</v>
      </c>
      <c r="J13" s="1"/>
      <c r="K13" s="1">
        <f t="shared" si="12"/>
        <v>8173.0385627325268</v>
      </c>
      <c r="L13">
        <f t="shared" si="13"/>
        <v>6278993.5625239285</v>
      </c>
      <c r="M13" s="1"/>
      <c r="N13" s="4">
        <f t="shared" si="2"/>
        <v>426.6525264719694</v>
      </c>
      <c r="O13" s="1">
        <f t="shared" si="3"/>
        <v>426.6525264719694</v>
      </c>
      <c r="Q13" s="1">
        <f t="shared" si="4"/>
        <v>182032.37834491456</v>
      </c>
      <c r="S13">
        <f t="shared" si="5"/>
        <v>4.2001296157538572</v>
      </c>
      <c r="T13">
        <f t="shared" si="6"/>
        <v>3.1720207385206169</v>
      </c>
      <c r="U13" s="1">
        <f t="shared" si="7"/>
        <v>649.6298472490223</v>
      </c>
      <c r="V13" s="4">
        <f t="shared" si="8"/>
        <v>137.6298472490223</v>
      </c>
      <c r="W13" s="1">
        <f t="shared" si="9"/>
        <v>18941.974853789212</v>
      </c>
      <c r="Y13">
        <f t="shared" si="10"/>
        <v>58720.12204674659</v>
      </c>
    </row>
    <row r="14" spans="1:25" x14ac:dyDescent="0.25">
      <c r="A14">
        <v>11</v>
      </c>
      <c r="B14">
        <v>11</v>
      </c>
      <c r="E14">
        <f t="shared" si="11"/>
        <v>275.86026073155529</v>
      </c>
      <c r="G14">
        <f t="shared" si="0"/>
        <v>4.7068820858524418</v>
      </c>
      <c r="I14" s="1">
        <f t="shared" si="1"/>
        <v>963.96945118258009</v>
      </c>
      <c r="J14" s="1"/>
      <c r="K14" s="1">
        <f t="shared" si="12"/>
        <v>9137.0080139151069</v>
      </c>
      <c r="L14">
        <f t="shared" si="13"/>
        <v>7208230.6653371733</v>
      </c>
      <c r="M14" s="1"/>
      <c r="N14" s="4">
        <f t="shared" si="2"/>
        <v>451.96945118258009</v>
      </c>
      <c r="O14" s="1">
        <f t="shared" si="3"/>
        <v>451.96945118258009</v>
      </c>
      <c r="Q14" s="1">
        <f t="shared" si="4"/>
        <v>204276.38480228264</v>
      </c>
      <c r="S14">
        <f t="shared" si="5"/>
        <v>4.4493590440573429</v>
      </c>
      <c r="T14">
        <f t="shared" si="6"/>
        <v>3.211897447049175</v>
      </c>
      <c r="U14" s="1">
        <f t="shared" si="7"/>
        <v>657.79659715567107</v>
      </c>
      <c r="V14" s="4">
        <f t="shared" si="8"/>
        <v>145.79659715567107</v>
      </c>
      <c r="W14" s="1">
        <f t="shared" si="9"/>
        <v>21256.647742173031</v>
      </c>
      <c r="Y14">
        <f t="shared" si="10"/>
        <v>65895.608000736363</v>
      </c>
    </row>
    <row r="15" spans="1:25" x14ac:dyDescent="0.25">
      <c r="A15">
        <v>12</v>
      </c>
      <c r="B15">
        <v>12</v>
      </c>
      <c r="E15">
        <f t="shared" si="11"/>
        <v>288.57086207970332</v>
      </c>
      <c r="G15">
        <f t="shared" si="0"/>
        <v>4.8085668966376272</v>
      </c>
      <c r="I15" s="1">
        <f t="shared" si="1"/>
        <v>984.79450043138604</v>
      </c>
      <c r="J15" s="1"/>
      <c r="K15" s="1">
        <f t="shared" si="12"/>
        <v>10121.802514346493</v>
      </c>
      <c r="L15">
        <f t="shared" si="13"/>
        <v>8178050.8734170767</v>
      </c>
      <c r="M15" s="1"/>
      <c r="N15" s="4">
        <f t="shared" si="2"/>
        <v>472.79450043138604</v>
      </c>
      <c r="O15" s="1">
        <f t="shared" si="3"/>
        <v>472.79450043138604</v>
      </c>
      <c r="Q15" s="1">
        <f t="shared" si="4"/>
        <v>223534.63963816391</v>
      </c>
      <c r="S15">
        <f t="shared" si="5"/>
        <v>4.6543687432210215</v>
      </c>
      <c r="T15">
        <f t="shared" si="6"/>
        <v>3.2446989989153634</v>
      </c>
      <c r="U15" s="1">
        <f t="shared" si="7"/>
        <v>664.51435497786645</v>
      </c>
      <c r="V15" s="4">
        <f t="shared" si="8"/>
        <v>152.51435497786645</v>
      </c>
      <c r="W15" s="1">
        <f t="shared" si="9"/>
        <v>23260.628474314657</v>
      </c>
      <c r="Y15">
        <f t="shared" si="10"/>
        <v>72107.948270375447</v>
      </c>
    </row>
    <row r="16" spans="1:25" x14ac:dyDescent="0.25">
      <c r="A16">
        <v>13</v>
      </c>
      <c r="B16">
        <v>13</v>
      </c>
      <c r="E16">
        <f t="shared" si="11"/>
        <v>298.4135165545037</v>
      </c>
      <c r="G16">
        <f t="shared" si="0"/>
        <v>4.8873081324360292</v>
      </c>
      <c r="I16" s="1">
        <f t="shared" si="1"/>
        <v>1000.9207055228987</v>
      </c>
      <c r="J16" s="1"/>
      <c r="K16" s="1">
        <f t="shared" si="12"/>
        <v>11122.723219869391</v>
      </c>
      <c r="L16">
        <f t="shared" si="13"/>
        <v>9179893.1321615335</v>
      </c>
      <c r="M16" s="1"/>
      <c r="N16" s="4">
        <f t="shared" si="2"/>
        <v>488.92070552289874</v>
      </c>
      <c r="O16" s="1">
        <f t="shared" si="3"/>
        <v>488.92070552289874</v>
      </c>
      <c r="Q16" s="1">
        <f t="shared" si="4"/>
        <v>239043.45628900907</v>
      </c>
      <c r="S16">
        <f t="shared" si="5"/>
        <v>4.81312123475006</v>
      </c>
      <c r="T16">
        <f t="shared" si="6"/>
        <v>3.2700993975600099</v>
      </c>
      <c r="U16" s="1">
        <f t="shared" si="7"/>
        <v>669.71635662029007</v>
      </c>
      <c r="V16" s="4">
        <f t="shared" si="8"/>
        <v>157.71635662029007</v>
      </c>
      <c r="W16" s="1">
        <f t="shared" si="9"/>
        <v>24874.449145578517</v>
      </c>
      <c r="Y16">
        <f t="shared" si="10"/>
        <v>77110.792351293319</v>
      </c>
    </row>
    <row r="17" spans="1:25" x14ac:dyDescent="0.25">
      <c r="A17">
        <v>14</v>
      </c>
      <c r="B17">
        <v>14</v>
      </c>
      <c r="E17">
        <f t="shared" si="11"/>
        <v>305.29040343378455</v>
      </c>
      <c r="G17">
        <f t="shared" si="0"/>
        <v>4.9423232274702764</v>
      </c>
      <c r="I17" s="1">
        <f t="shared" si="1"/>
        <v>1012.1877969859127</v>
      </c>
      <c r="J17" s="1"/>
      <c r="K17" s="1">
        <f t="shared" si="12"/>
        <v>12134.911016855303</v>
      </c>
      <c r="L17">
        <f t="shared" si="13"/>
        <v>10204417.268528728</v>
      </c>
      <c r="M17" s="1"/>
      <c r="N17" s="4">
        <f t="shared" si="2"/>
        <v>500.18779698591266</v>
      </c>
      <c r="O17" s="1">
        <f t="shared" si="3"/>
        <v>500.18779698591266</v>
      </c>
      <c r="Q17" s="1">
        <f t="shared" si="4"/>
        <v>250187.83225362058</v>
      </c>
      <c r="S17">
        <f t="shared" si="5"/>
        <v>4.9240387650610407</v>
      </c>
      <c r="T17">
        <f t="shared" si="6"/>
        <v>3.2878462024097663</v>
      </c>
      <c r="U17" s="1">
        <f t="shared" si="7"/>
        <v>673.35090225352019</v>
      </c>
      <c r="V17" s="4">
        <f t="shared" si="8"/>
        <v>161.35090225352019</v>
      </c>
      <c r="W17" s="1">
        <f t="shared" si="9"/>
        <v>26034.113658025028</v>
      </c>
      <c r="Y17">
        <f t="shared" si="10"/>
        <v>80705.752339877596</v>
      </c>
    </row>
    <row r="18" spans="1:25" x14ac:dyDescent="0.25">
      <c r="A18">
        <v>15</v>
      </c>
      <c r="B18">
        <v>15</v>
      </c>
      <c r="E18">
        <f t="shared" si="11"/>
        <v>309.13317712616583</v>
      </c>
      <c r="G18">
        <f t="shared" si="0"/>
        <v>4.9730654170093267</v>
      </c>
      <c r="I18" s="1">
        <f t="shared" si="1"/>
        <v>1018.4837974035102</v>
      </c>
      <c r="J18" s="1"/>
      <c r="K18" s="1">
        <f t="shared" si="12"/>
        <v>13153.394814258814</v>
      </c>
      <c r="L18">
        <f t="shared" si="13"/>
        <v>11241726.514102202</v>
      </c>
      <c r="M18" s="1"/>
      <c r="N18" s="4">
        <f t="shared" si="2"/>
        <v>506.48379740351015</v>
      </c>
      <c r="O18" s="1">
        <f t="shared" si="3"/>
        <v>506.48379740351015</v>
      </c>
      <c r="Q18" s="1">
        <f t="shared" si="4"/>
        <v>256525.83703227993</v>
      </c>
      <c r="S18">
        <f t="shared" si="5"/>
        <v>4.9860189859059005</v>
      </c>
      <c r="T18">
        <f t="shared" si="6"/>
        <v>3.2977630377449438</v>
      </c>
      <c r="U18" s="1">
        <f t="shared" si="7"/>
        <v>675.38187013016454</v>
      </c>
      <c r="V18" s="4">
        <f t="shared" si="8"/>
        <v>163.38187013016454</v>
      </c>
      <c r="W18" s="1">
        <f t="shared" si="9"/>
        <v>26693.635487229953</v>
      </c>
      <c r="Y18">
        <f t="shared" si="10"/>
        <v>82750.27001041286</v>
      </c>
    </row>
    <row r="19" spans="1:25" x14ac:dyDescent="0.25">
      <c r="A19">
        <v>16</v>
      </c>
      <c r="B19">
        <v>16</v>
      </c>
      <c r="E19">
        <f t="shared" si="11"/>
        <v>309.90364642025304</v>
      </c>
      <c r="G19">
        <f t="shared" si="0"/>
        <v>4.9792291713620243</v>
      </c>
      <c r="I19" s="1">
        <f t="shared" si="1"/>
        <v>1019.7461342949425</v>
      </c>
      <c r="J19" s="1"/>
      <c r="K19" s="1">
        <f t="shared" si="12"/>
        <v>14173.140948553757</v>
      </c>
      <c r="L19">
        <f t="shared" si="13"/>
        <v>12281608.692511681</v>
      </c>
      <c r="M19" s="1"/>
      <c r="N19" s="4">
        <f t="shared" si="2"/>
        <v>507.74613429494252</v>
      </c>
      <c r="O19" s="1">
        <f t="shared" si="3"/>
        <v>507.74613429494252</v>
      </c>
      <c r="Q19" s="1">
        <f t="shared" si="4"/>
        <v>257806.13689145781</v>
      </c>
      <c r="S19">
        <f t="shared" si="5"/>
        <v>4.9984459100040812</v>
      </c>
      <c r="T19">
        <f t="shared" si="6"/>
        <v>3.2997513456006531</v>
      </c>
      <c r="U19" s="1">
        <f t="shared" si="7"/>
        <v>675.7890755790138</v>
      </c>
      <c r="V19" s="4">
        <f t="shared" si="8"/>
        <v>163.7890755790138</v>
      </c>
      <c r="W19" s="1">
        <f t="shared" si="9"/>
        <v>26826.861279027893</v>
      </c>
      <c r="Y19">
        <f t="shared" si="10"/>
        <v>83163.269964986437</v>
      </c>
    </row>
    <row r="20" spans="1:25" x14ac:dyDescent="0.25">
      <c r="A20">
        <v>17</v>
      </c>
      <c r="B20">
        <v>17</v>
      </c>
      <c r="E20">
        <f t="shared" si="11"/>
        <v>307.59415404605335</v>
      </c>
      <c r="G20">
        <f t="shared" si="0"/>
        <v>4.9607532323684271</v>
      </c>
      <c r="I20" s="1">
        <f t="shared" si="1"/>
        <v>1015.9622619890539</v>
      </c>
      <c r="J20" s="1"/>
      <c r="K20" s="1">
        <f t="shared" si="12"/>
        <v>15189.103210542811</v>
      </c>
      <c r="L20">
        <f t="shared" si="13"/>
        <v>13313788.010297596</v>
      </c>
      <c r="M20" s="1"/>
      <c r="N20" s="4">
        <f t="shared" si="2"/>
        <v>503.9622619890539</v>
      </c>
      <c r="O20" s="1">
        <f t="shared" si="3"/>
        <v>503.9622619890539</v>
      </c>
      <c r="Q20" s="1">
        <f t="shared" si="4"/>
        <v>253977.96150912379</v>
      </c>
      <c r="S20">
        <f t="shared" si="5"/>
        <v>4.96119603300086</v>
      </c>
      <c r="T20">
        <f t="shared" si="6"/>
        <v>3.2937913652801374</v>
      </c>
      <c r="U20" s="1">
        <f t="shared" si="7"/>
        <v>674.56847160937218</v>
      </c>
      <c r="V20" s="4">
        <f t="shared" si="8"/>
        <v>162.56847160937218</v>
      </c>
      <c r="W20" s="1">
        <f t="shared" si="9"/>
        <v>26428.507961407249</v>
      </c>
      <c r="Y20">
        <f t="shared" si="10"/>
        <v>81928.374680362496</v>
      </c>
    </row>
    <row r="21" spans="1:25" x14ac:dyDescent="0.25">
      <c r="A21">
        <v>18</v>
      </c>
      <c r="B21">
        <v>18</v>
      </c>
      <c r="E21">
        <f t="shared" si="11"/>
        <v>302.22765277636535</v>
      </c>
      <c r="G21">
        <f t="shared" si="0"/>
        <v>4.9178212222109225</v>
      </c>
      <c r="I21" s="1">
        <f t="shared" si="1"/>
        <v>1007.1697863087969</v>
      </c>
      <c r="J21" s="1"/>
      <c r="K21" s="1">
        <f t="shared" si="12"/>
        <v>16196.272996851609</v>
      </c>
      <c r="L21">
        <f t="shared" si="13"/>
        <v>14328178.988750905</v>
      </c>
      <c r="M21" s="1"/>
      <c r="N21" s="4">
        <f t="shared" si="2"/>
        <v>495.16978630879692</v>
      </c>
      <c r="O21" s="1">
        <f t="shared" si="3"/>
        <v>495.16978630879692</v>
      </c>
      <c r="Q21" s="1">
        <f t="shared" si="4"/>
        <v>245193.1172730996</v>
      </c>
      <c r="S21">
        <f t="shared" si="5"/>
        <v>4.8746395609091184</v>
      </c>
      <c r="T21">
        <f t="shared" si="6"/>
        <v>3.2799423297454591</v>
      </c>
      <c r="U21" s="1">
        <f t="shared" si="7"/>
        <v>671.73218913186997</v>
      </c>
      <c r="V21" s="4">
        <f t="shared" si="8"/>
        <v>159.73218913186997</v>
      </c>
      <c r="W21" s="1">
        <f t="shared" si="9"/>
        <v>25514.372244859478</v>
      </c>
      <c r="Y21">
        <f t="shared" si="10"/>
        <v>79094.553959064389</v>
      </c>
    </row>
    <row r="22" spans="1:25" x14ac:dyDescent="0.25">
      <c r="A22">
        <v>19</v>
      </c>
      <c r="B22">
        <v>19</v>
      </c>
      <c r="E22">
        <f t="shared" si="11"/>
        <v>293.85747731181084</v>
      </c>
      <c r="G22">
        <f t="shared" si="0"/>
        <v>4.8508598184944862</v>
      </c>
      <c r="I22" s="1">
        <f t="shared" si="1"/>
        <v>993.45609082767078</v>
      </c>
      <c r="J22" s="1"/>
      <c r="K22" s="1">
        <f t="shared" si="12"/>
        <v>17189.729087679279</v>
      </c>
      <c r="L22">
        <f t="shared" si="13"/>
        <v>15315133.993153501</v>
      </c>
      <c r="M22" s="1"/>
      <c r="N22" s="4">
        <f t="shared" si="2"/>
        <v>481.45609082767078</v>
      </c>
      <c r="O22" s="1">
        <f t="shared" si="3"/>
        <v>481.45609082767078</v>
      </c>
      <c r="Q22" s="1">
        <f t="shared" si="4"/>
        <v>231799.96739506238</v>
      </c>
      <c r="S22">
        <f t="shared" si="5"/>
        <v>4.7396367308356586</v>
      </c>
      <c r="T22">
        <f t="shared" si="6"/>
        <v>3.2583418769337054</v>
      </c>
      <c r="U22" s="1">
        <f t="shared" si="7"/>
        <v>667.30841639602284</v>
      </c>
      <c r="V22" s="4">
        <f t="shared" si="8"/>
        <v>155.30841639602284</v>
      </c>
      <c r="W22" s="1">
        <f t="shared" si="9"/>
        <v>24120.704203440415</v>
      </c>
      <c r="Y22">
        <f t="shared" si="10"/>
        <v>74774.183030665285</v>
      </c>
    </row>
    <row r="23" spans="1:25" x14ac:dyDescent="0.25">
      <c r="A23">
        <v>20</v>
      </c>
      <c r="B23">
        <v>20</v>
      </c>
      <c r="E23">
        <f t="shared" si="11"/>
        <v>282.5668142166187</v>
      </c>
      <c r="G23">
        <f t="shared" si="0"/>
        <v>4.7605345137329493</v>
      </c>
      <c r="I23" s="1">
        <f t="shared" si="1"/>
        <v>974.95746841250798</v>
      </c>
      <c r="J23" s="1"/>
      <c r="K23" s="1">
        <f t="shared" si="12"/>
        <v>18164.686556091787</v>
      </c>
      <c r="L23">
        <f t="shared" si="13"/>
        <v>16265676.058366828</v>
      </c>
      <c r="M23" s="1"/>
      <c r="N23" s="4">
        <f t="shared" si="2"/>
        <v>462.95746841250798</v>
      </c>
      <c r="O23" s="1">
        <f t="shared" si="3"/>
        <v>462.95746841250798</v>
      </c>
      <c r="Q23" s="1">
        <f t="shared" si="4"/>
        <v>214329.61755891831</v>
      </c>
      <c r="S23">
        <f t="shared" si="5"/>
        <v>4.5575292615583658</v>
      </c>
      <c r="T23">
        <f t="shared" si="6"/>
        <v>3.2292046818493385</v>
      </c>
      <c r="U23" s="1">
        <f t="shared" si="7"/>
        <v>661.34111884274455</v>
      </c>
      <c r="V23" s="4">
        <f t="shared" si="8"/>
        <v>149.34111884274455</v>
      </c>
      <c r="W23" s="1">
        <f t="shared" si="9"/>
        <v>22302.76977720275</v>
      </c>
      <c r="Y23">
        <f t="shared" si="10"/>
        <v>69138.586309328515</v>
      </c>
    </row>
    <row r="24" spans="1:25" x14ac:dyDescent="0.25">
      <c r="A24">
        <v>21</v>
      </c>
      <c r="B24">
        <v>21</v>
      </c>
      <c r="E24">
        <f t="shared" si="11"/>
        <v>268.46787517317591</v>
      </c>
      <c r="G24">
        <f t="shared" si="0"/>
        <v>4.6477430013854075</v>
      </c>
      <c r="I24" s="1">
        <f t="shared" si="1"/>
        <v>951.85776668373148</v>
      </c>
      <c r="J24" s="1"/>
      <c r="K24" s="1">
        <f t="shared" si="12"/>
        <v>19116.544322775517</v>
      </c>
      <c r="L24">
        <f t="shared" si="13"/>
        <v>17171709.266362969</v>
      </c>
      <c r="M24" s="1"/>
      <c r="N24" s="4">
        <f t="shared" si="2"/>
        <v>439.85776668373148</v>
      </c>
      <c r="O24" s="1">
        <f t="shared" si="3"/>
        <v>439.85776668373148</v>
      </c>
      <c r="Q24" s="1">
        <f t="shared" si="4"/>
        <v>193474.85491199995</v>
      </c>
      <c r="S24">
        <f t="shared" si="5"/>
        <v>4.3301270189221928</v>
      </c>
      <c r="T24">
        <f t="shared" si="6"/>
        <v>3.1928203230275507</v>
      </c>
      <c r="U24" s="1">
        <f t="shared" si="7"/>
        <v>653.88960215604243</v>
      </c>
      <c r="V24" s="4">
        <f t="shared" si="8"/>
        <v>141.88960215604243</v>
      </c>
      <c r="W24" s="1">
        <f t="shared" si="9"/>
        <v>20132.659200000002</v>
      </c>
      <c r="Y24">
        <f t="shared" si="10"/>
        <v>62411.243519999996</v>
      </c>
    </row>
    <row r="25" spans="1:25" x14ac:dyDescent="0.25">
      <c r="A25">
        <v>22</v>
      </c>
      <c r="B25">
        <v>22</v>
      </c>
      <c r="E25">
        <f t="shared" si="11"/>
        <v>251.70078177191547</v>
      </c>
      <c r="G25">
        <f t="shared" si="0"/>
        <v>4.5136062541753237</v>
      </c>
      <c r="I25" s="1">
        <f t="shared" si="1"/>
        <v>924.38656085510627</v>
      </c>
      <c r="J25" s="1"/>
      <c r="K25" s="1">
        <f t="shared" si="12"/>
        <v>20040.930883630623</v>
      </c>
      <c r="L25">
        <f t="shared" si="13"/>
        <v>18026199.780252501</v>
      </c>
      <c r="M25" s="1"/>
      <c r="N25" s="4">
        <f t="shared" si="2"/>
        <v>412.38656085510627</v>
      </c>
      <c r="O25" s="1">
        <f t="shared" si="3"/>
        <v>412.38656085510627</v>
      </c>
      <c r="Q25" s="1">
        <f t="shared" si="4"/>
        <v>170062.67557390226</v>
      </c>
      <c r="S25">
        <f t="shared" si="5"/>
        <v>4.0596900285792819</v>
      </c>
      <c r="T25">
        <f t="shared" si="6"/>
        <v>3.1495504045726852</v>
      </c>
      <c r="U25" s="1">
        <f t="shared" si="7"/>
        <v>645.02792285648593</v>
      </c>
      <c r="V25" s="4">
        <f t="shared" si="8"/>
        <v>133.02792285648593</v>
      </c>
      <c r="W25" s="1">
        <f t="shared" si="9"/>
        <v>17696.428259511173</v>
      </c>
      <c r="Y25">
        <f t="shared" si="10"/>
        <v>54858.927604484619</v>
      </c>
    </row>
    <row r="26" spans="1:25" x14ac:dyDescent="0.25">
      <c r="A26">
        <v>23</v>
      </c>
      <c r="B26">
        <v>23</v>
      </c>
      <c r="E26">
        <f t="shared" si="11"/>
        <v>232.43217291999758</v>
      </c>
      <c r="G26">
        <f t="shared" si="0"/>
        <v>4.359457383359981</v>
      </c>
      <c r="I26" s="1">
        <f t="shared" si="1"/>
        <v>892.81687211212409</v>
      </c>
      <c r="J26" s="1"/>
      <c r="K26" s="1">
        <f t="shared" si="12"/>
        <v>20933.747755742748</v>
      </c>
      <c r="L26">
        <f t="shared" si="13"/>
        <v>18823321.747380577</v>
      </c>
      <c r="M26" s="1"/>
      <c r="N26" s="4">
        <f t="shared" si="2"/>
        <v>380.81687211212409</v>
      </c>
      <c r="O26" s="1">
        <f t="shared" si="3"/>
        <v>380.81687211212409</v>
      </c>
      <c r="Q26" s="1">
        <f t="shared" si="4"/>
        <v>145021.49008526187</v>
      </c>
      <c r="S26">
        <f t="shared" si="5"/>
        <v>3.7489060148386706</v>
      </c>
      <c r="T26">
        <f t="shared" si="6"/>
        <v>3.0998249623741874</v>
      </c>
      <c r="U26" s="1">
        <f t="shared" si="7"/>
        <v>634.8441522942336</v>
      </c>
      <c r="V26" s="4">
        <f t="shared" si="8"/>
        <v>122.8441522942336</v>
      </c>
      <c r="W26" s="1">
        <f t="shared" si="9"/>
        <v>15090.685752888858</v>
      </c>
      <c r="Y26">
        <f t="shared" si="10"/>
        <v>46781.125833955448</v>
      </c>
    </row>
    <row r="27" spans="1:25" x14ac:dyDescent="0.25">
      <c r="A27">
        <v>24</v>
      </c>
      <c r="B27">
        <v>24</v>
      </c>
      <c r="E27">
        <f t="shared" si="11"/>
        <v>210.85354870898499</v>
      </c>
      <c r="G27">
        <f t="shared" si="0"/>
        <v>4.1868283896718799</v>
      </c>
      <c r="I27" s="1">
        <f t="shared" si="1"/>
        <v>857.46245420480102</v>
      </c>
      <c r="J27" s="1"/>
      <c r="K27" s="1">
        <f t="shared" si="12"/>
        <v>21791.210209947549</v>
      </c>
      <c r="L27">
        <f t="shared" si="13"/>
        <v>19558563.607751496</v>
      </c>
      <c r="M27" s="1"/>
      <c r="N27" s="4">
        <f t="shared" si="2"/>
        <v>345.46245420480102</v>
      </c>
      <c r="O27" s="1">
        <f t="shared" si="3"/>
        <v>345.46245420480102</v>
      </c>
      <c r="Q27" s="1">
        <f t="shared" si="4"/>
        <v>119344.30726520425</v>
      </c>
      <c r="S27">
        <f t="shared" si="5"/>
        <v>3.4008636888545967</v>
      </c>
      <c r="T27">
        <f t="shared" si="6"/>
        <v>3.0441381902167355</v>
      </c>
      <c r="U27" s="1">
        <f t="shared" si="7"/>
        <v>623.43950135638738</v>
      </c>
      <c r="V27" s="4">
        <f t="shared" si="8"/>
        <v>111.43950135638738</v>
      </c>
      <c r="W27" s="1">
        <f t="shared" si="9"/>
        <v>12418.762462560266</v>
      </c>
      <c r="Y27">
        <f t="shared" si="10"/>
        <v>38498.163633936834</v>
      </c>
    </row>
    <row r="28" spans="1:25" x14ac:dyDescent="0.25">
      <c r="A28">
        <v>25</v>
      </c>
      <c r="B28">
        <v>25</v>
      </c>
      <c r="E28">
        <f t="shared" si="11"/>
        <v>187.17936720089799</v>
      </c>
      <c r="G28">
        <f t="shared" si="0"/>
        <v>3.997434937607184</v>
      </c>
      <c r="I28" s="1">
        <f t="shared" si="1"/>
        <v>818.67467522195125</v>
      </c>
      <c r="J28" s="1"/>
      <c r="K28" s="1">
        <f t="shared" si="12"/>
        <v>22609.8848851695</v>
      </c>
      <c r="L28">
        <f t="shared" si="13"/>
        <v>20228791.831601262</v>
      </c>
      <c r="M28" s="1"/>
      <c r="N28" s="4">
        <f t="shared" si="2"/>
        <v>306.67467522195125</v>
      </c>
      <c r="O28" s="1">
        <f t="shared" si="3"/>
        <v>306.67467522195125</v>
      </c>
      <c r="Q28" s="1">
        <f t="shared" si="4"/>
        <v>94049.356422489276</v>
      </c>
      <c r="S28">
        <f t="shared" si="5"/>
        <v>3.0190220516273869</v>
      </c>
      <c r="T28">
        <f t="shared" si="6"/>
        <v>2.983043528260382</v>
      </c>
      <c r="U28" s="1">
        <f t="shared" si="7"/>
        <v>610.92731458772619</v>
      </c>
      <c r="V28" s="4">
        <f t="shared" si="8"/>
        <v>98.927314587726187</v>
      </c>
      <c r="W28" s="1">
        <f t="shared" si="9"/>
        <v>9786.6135715389428</v>
      </c>
      <c r="Y28">
        <f t="shared" si="10"/>
        <v>30338.502071770727</v>
      </c>
    </row>
    <row r="29" spans="1:25" x14ac:dyDescent="0.25">
      <c r="A29">
        <v>26</v>
      </c>
      <c r="B29">
        <v>26</v>
      </c>
      <c r="E29">
        <f t="shared" si="11"/>
        <v>161.64491304764442</v>
      </c>
      <c r="G29">
        <f t="shared" si="0"/>
        <v>3.7931593043811551</v>
      </c>
      <c r="I29" s="1">
        <f t="shared" si="1"/>
        <v>776.83902553726057</v>
      </c>
      <c r="J29" s="1"/>
      <c r="K29" s="1">
        <f t="shared" si="12"/>
        <v>23386.723910706762</v>
      </c>
      <c r="L29">
        <f t="shared" si="13"/>
        <v>20832270.703198943</v>
      </c>
      <c r="M29" s="1"/>
      <c r="N29" s="4">
        <f t="shared" si="2"/>
        <v>264.83902553726057</v>
      </c>
      <c r="O29" s="1">
        <f t="shared" si="3"/>
        <v>264.83902553726057</v>
      </c>
      <c r="Q29" s="1">
        <f t="shared" si="4"/>
        <v>70139.709447525762</v>
      </c>
      <c r="S29">
        <f t="shared" si="5"/>
        <v>2.6071760168974905</v>
      </c>
      <c r="T29">
        <f t="shared" si="6"/>
        <v>2.9171481627035987</v>
      </c>
      <c r="U29" s="1">
        <f t="shared" si="7"/>
        <v>597.43194372169705</v>
      </c>
      <c r="V29" s="4">
        <f t="shared" si="8"/>
        <v>85.431943721697053</v>
      </c>
      <c r="W29" s="1">
        <f t="shared" si="9"/>
        <v>7298.6170080672127</v>
      </c>
      <c r="Y29">
        <f t="shared" si="10"/>
        <v>22625.712725008332</v>
      </c>
    </row>
    <row r="30" spans="1:25" x14ac:dyDescent="0.25">
      <c r="A30">
        <v>27</v>
      </c>
      <c r="B30">
        <v>27</v>
      </c>
      <c r="E30">
        <f t="shared" si="11"/>
        <v>134.50395912644305</v>
      </c>
      <c r="G30">
        <f t="shared" si="0"/>
        <v>3.5760316730115447</v>
      </c>
      <c r="I30" s="1">
        <f t="shared" si="1"/>
        <v>732.3712866327644</v>
      </c>
      <c r="J30" s="1"/>
      <c r="K30" s="1">
        <f t="shared" si="12"/>
        <v>24119.095197339528</v>
      </c>
      <c r="L30">
        <f t="shared" si="13"/>
        <v>21368638.404683076</v>
      </c>
      <c r="M30" s="1"/>
      <c r="N30" s="4">
        <f t="shared" si="2"/>
        <v>220.3712866327644</v>
      </c>
      <c r="O30" s="1">
        <f t="shared" si="3"/>
        <v>220.3712866327644</v>
      </c>
      <c r="Q30" s="1">
        <f t="shared" si="4"/>
        <v>48563.503972180006</v>
      </c>
      <c r="S30">
        <f t="shared" si="5"/>
        <v>2.1694186955877912</v>
      </c>
      <c r="T30">
        <f t="shared" si="6"/>
        <v>2.8471069912940465</v>
      </c>
      <c r="U30" s="1">
        <f t="shared" si="7"/>
        <v>583.08751181702075</v>
      </c>
      <c r="V30" s="4">
        <f t="shared" si="8"/>
        <v>71.087511817020754</v>
      </c>
      <c r="W30" s="1">
        <f t="shared" si="9"/>
        <v>5053.4343363350654</v>
      </c>
      <c r="Y30">
        <f t="shared" si="10"/>
        <v>15665.646442638707</v>
      </c>
    </row>
    <row r="31" spans="1:25" x14ac:dyDescent="0.25">
      <c r="A31">
        <v>28</v>
      </c>
      <c r="B31">
        <v>28</v>
      </c>
      <c r="E31">
        <f t="shared" si="11"/>
        <v>106.02624443095723</v>
      </c>
      <c r="G31">
        <f t="shared" si="0"/>
        <v>3.3482099554476576</v>
      </c>
      <c r="I31" s="1">
        <f t="shared" si="1"/>
        <v>685.71339887568024</v>
      </c>
      <c r="J31" s="1"/>
      <c r="K31" s="1">
        <f t="shared" si="12"/>
        <v>24804.808596215207</v>
      </c>
      <c r="L31">
        <f t="shared" si="13"/>
        <v>21838841.270080715</v>
      </c>
      <c r="M31" s="1"/>
      <c r="N31" s="4">
        <f t="shared" si="2"/>
        <v>173.71339887568024</v>
      </c>
      <c r="O31" s="1">
        <f t="shared" si="3"/>
        <v>173.71339887568024</v>
      </c>
      <c r="Q31" s="1">
        <f t="shared" si="4"/>
        <v>30176.344948941187</v>
      </c>
      <c r="S31">
        <f t="shared" si="5"/>
        <v>1.7101007166283424</v>
      </c>
      <c r="T31">
        <f t="shared" si="6"/>
        <v>2.7736161146605349</v>
      </c>
      <c r="U31" s="1">
        <f t="shared" si="7"/>
        <v>568.03658028247753</v>
      </c>
      <c r="V31" s="4">
        <f t="shared" si="8"/>
        <v>56.03658028247753</v>
      </c>
      <c r="W31" s="1">
        <f t="shared" si="9"/>
        <v>3140.0983297545495</v>
      </c>
      <c r="Y31">
        <f t="shared" si="10"/>
        <v>9734.3048222390971</v>
      </c>
    </row>
    <row r="32" spans="1:25" x14ac:dyDescent="0.25">
      <c r="A32">
        <v>29</v>
      </c>
      <c r="B32">
        <v>29</v>
      </c>
      <c r="E32">
        <f t="shared" si="11"/>
        <v>76.494793283990958</v>
      </c>
      <c r="G32">
        <f t="shared" si="0"/>
        <v>3.1119583462719276</v>
      </c>
      <c r="I32" s="1">
        <f t="shared" si="1"/>
        <v>637.32906931649075</v>
      </c>
      <c r="J32" s="1"/>
      <c r="K32" s="1">
        <f t="shared" si="12"/>
        <v>25442.137665531696</v>
      </c>
      <c r="L32">
        <f t="shared" si="13"/>
        <v>22245029.612676539</v>
      </c>
      <c r="M32" s="1"/>
      <c r="N32" s="4">
        <f t="shared" si="2"/>
        <v>125.32906931649075</v>
      </c>
      <c r="O32" s="1">
        <f t="shared" si="3"/>
        <v>125.32906931649075</v>
      </c>
      <c r="Q32" s="1">
        <f t="shared" si="4"/>
        <v>15707.375615737741</v>
      </c>
      <c r="S32">
        <f t="shared" si="5"/>
        <v>1.2337869884514672</v>
      </c>
      <c r="T32">
        <f t="shared" si="6"/>
        <v>2.697405918152235</v>
      </c>
      <c r="U32" s="1">
        <f t="shared" si="7"/>
        <v>552.42873203757767</v>
      </c>
      <c r="V32" s="4">
        <f t="shared" si="8"/>
        <v>40.428732037577674</v>
      </c>
      <c r="W32" s="1">
        <f t="shared" si="9"/>
        <v>1634.4823741662594</v>
      </c>
      <c r="Y32">
        <f t="shared" si="10"/>
        <v>5066.8953599154029</v>
      </c>
    </row>
    <row r="33" spans="1:25" x14ac:dyDescent="0.25">
      <c r="A33">
        <v>30</v>
      </c>
      <c r="B33">
        <v>30</v>
      </c>
      <c r="E33">
        <f t="shared" si="11"/>
        <v>46.203102514614024</v>
      </c>
      <c r="G33">
        <f t="shared" si="0"/>
        <v>2.8696248201169121</v>
      </c>
      <c r="I33" s="1">
        <f t="shared" si="1"/>
        <v>587.69916315994362</v>
      </c>
      <c r="J33" s="1"/>
      <c r="K33" s="1">
        <f t="shared" si="12"/>
        <v>26029.836828691641</v>
      </c>
      <c r="L33">
        <f t="shared" si="13"/>
        <v>22590419.919055436</v>
      </c>
      <c r="M33" s="1"/>
      <c r="N33" s="4">
        <f t="shared" si="2"/>
        <v>75.699163159943623</v>
      </c>
      <c r="O33" s="1">
        <f t="shared" si="3"/>
        <v>75.699163159943623</v>
      </c>
      <c r="Q33" s="1">
        <f t="shared" si="4"/>
        <v>5730.363303115766</v>
      </c>
      <c r="S33">
        <f t="shared" si="5"/>
        <v>0.74521133088087144</v>
      </c>
      <c r="T33">
        <f t="shared" si="6"/>
        <v>2.6192338129409394</v>
      </c>
      <c r="U33" s="1">
        <f t="shared" si="7"/>
        <v>536.41908489030436</v>
      </c>
      <c r="V33" s="4">
        <f t="shared" si="8"/>
        <v>24.419084890304362</v>
      </c>
      <c r="W33" s="1">
        <f t="shared" si="9"/>
        <v>596.29170687989074</v>
      </c>
      <c r="Y33">
        <f t="shared" si="10"/>
        <v>1848.5042913276639</v>
      </c>
    </row>
    <row r="34" spans="1:25" x14ac:dyDescent="0.25">
      <c r="A34">
        <v>31</v>
      </c>
      <c r="B34">
        <v>31</v>
      </c>
      <c r="E34">
        <f t="shared" si="11"/>
        <v>15.452224554816082</v>
      </c>
      <c r="G34">
        <f t="shared" si="0"/>
        <v>2.6236177964385288</v>
      </c>
      <c r="I34" s="1">
        <f t="shared" si="1"/>
        <v>537.31692471061069</v>
      </c>
      <c r="J34" s="1"/>
      <c r="K34" s="1">
        <f t="shared" si="12"/>
        <v>26567.15375340225</v>
      </c>
      <c r="L34">
        <f t="shared" si="13"/>
        <v>22879129.396635905</v>
      </c>
      <c r="M34" s="1"/>
      <c r="N34" s="4">
        <f t="shared" si="2"/>
        <v>25.316924710610692</v>
      </c>
      <c r="O34" s="1">
        <f t="shared" si="3"/>
        <v>25.316924710610692</v>
      </c>
      <c r="Q34" s="1">
        <f t="shared" si="4"/>
        <v>640.94667680273028</v>
      </c>
      <c r="S34">
        <f t="shared" si="5"/>
        <v>0.24922942830348518</v>
      </c>
      <c r="T34">
        <f t="shared" si="6"/>
        <v>2.5398767085285576</v>
      </c>
      <c r="U34" s="1">
        <f t="shared" si="7"/>
        <v>520.16674990664865</v>
      </c>
      <c r="V34" s="4">
        <f t="shared" si="8"/>
        <v>8.1667499066486471</v>
      </c>
      <c r="W34" s="1">
        <f t="shared" si="9"/>
        <v>66.695804037745688</v>
      </c>
      <c r="Y34">
        <f t="shared" si="10"/>
        <v>206.7569925170107</v>
      </c>
    </row>
    <row r="35" spans="1:25" x14ac:dyDescent="0.25">
      <c r="A35">
        <v>32</v>
      </c>
      <c r="B35">
        <v>32</v>
      </c>
      <c r="E35">
        <f t="shared" si="11"/>
        <v>-15.452224554816143</v>
      </c>
      <c r="G35">
        <f t="shared" si="0"/>
        <v>2.3763822035614708</v>
      </c>
      <c r="I35" s="1">
        <f t="shared" si="1"/>
        <v>486.68307528938919</v>
      </c>
      <c r="J35" s="1"/>
      <c r="K35" s="1">
        <f t="shared" si="12"/>
        <v>27053.836828691637</v>
      </c>
      <c r="L35">
        <f t="shared" si="13"/>
        <v>23115989.812409043</v>
      </c>
      <c r="M35" s="1"/>
      <c r="N35" s="4">
        <f t="shared" si="2"/>
        <v>-25.316924710610806</v>
      </c>
      <c r="O35" s="1">
        <f t="shared" si="3"/>
        <v>25.316924710610806</v>
      </c>
      <c r="Q35" s="1">
        <f t="shared" si="4"/>
        <v>640.94667680273608</v>
      </c>
      <c r="S35">
        <f t="shared" si="5"/>
        <v>-0.24922942830348616</v>
      </c>
      <c r="T35">
        <f t="shared" si="6"/>
        <v>2.4601232914714424</v>
      </c>
      <c r="U35" s="1">
        <f t="shared" si="7"/>
        <v>503.83325009335141</v>
      </c>
      <c r="V35" s="4">
        <f t="shared" si="8"/>
        <v>-8.1667499066485902</v>
      </c>
      <c r="W35" s="1">
        <f t="shared" si="9"/>
        <v>66.69580403774475</v>
      </c>
      <c r="Y35">
        <f t="shared" si="10"/>
        <v>206.75699251701019</v>
      </c>
    </row>
    <row r="36" spans="1:25" x14ac:dyDescent="0.25">
      <c r="A36">
        <v>33</v>
      </c>
      <c r="B36">
        <v>33</v>
      </c>
      <c r="E36">
        <f t="shared" si="11"/>
        <v>-46.203102514614088</v>
      </c>
      <c r="G36">
        <f t="shared" si="0"/>
        <v>2.1303751798830874</v>
      </c>
      <c r="I36" s="1">
        <f t="shared" si="1"/>
        <v>436.30083684005632</v>
      </c>
      <c r="J36" s="1"/>
      <c r="K36" s="1">
        <f t="shared" si="12"/>
        <v>27490.137665531693</v>
      </c>
      <c r="L36">
        <f t="shared" si="13"/>
        <v>23306348.232636377</v>
      </c>
      <c r="M36" s="1"/>
      <c r="N36" s="4">
        <f t="shared" si="2"/>
        <v>-75.69916315994368</v>
      </c>
      <c r="O36" s="1">
        <f t="shared" si="3"/>
        <v>75.69916315994368</v>
      </c>
      <c r="Q36" s="1">
        <f t="shared" si="4"/>
        <v>5730.3633031157742</v>
      </c>
      <c r="S36">
        <f t="shared" si="5"/>
        <v>-0.74521133088087232</v>
      </c>
      <c r="T36">
        <f t="shared" si="6"/>
        <v>2.3807661870590606</v>
      </c>
      <c r="U36" s="1">
        <f t="shared" si="7"/>
        <v>487.58091510969564</v>
      </c>
      <c r="V36" s="4">
        <f t="shared" si="8"/>
        <v>-24.419084890304362</v>
      </c>
      <c r="W36" s="1">
        <f t="shared" si="9"/>
        <v>596.29170687989074</v>
      </c>
      <c r="Y36">
        <f t="shared" si="10"/>
        <v>1848.5042913276652</v>
      </c>
    </row>
    <row r="37" spans="1:25" x14ac:dyDescent="0.25">
      <c r="A37">
        <v>34</v>
      </c>
      <c r="B37">
        <v>34</v>
      </c>
      <c r="E37">
        <f t="shared" si="11"/>
        <v>-76.494793283991015</v>
      </c>
      <c r="G37">
        <f t="shared" si="0"/>
        <v>1.888041653728072</v>
      </c>
      <c r="I37" s="1">
        <f t="shared" si="1"/>
        <v>386.67093068350914</v>
      </c>
      <c r="J37" s="1"/>
      <c r="K37" s="1">
        <f t="shared" si="12"/>
        <v>27876.808596215204</v>
      </c>
      <c r="L37">
        <f t="shared" si="13"/>
        <v>23455862.641272027</v>
      </c>
      <c r="M37" s="1"/>
      <c r="N37" s="4">
        <f t="shared" si="2"/>
        <v>-125.32906931649086</v>
      </c>
      <c r="O37" s="1">
        <f t="shared" si="3"/>
        <v>125.32906931649086</v>
      </c>
      <c r="Q37" s="1">
        <f t="shared" si="4"/>
        <v>15707.37561573777</v>
      </c>
      <c r="S37">
        <f t="shared" si="5"/>
        <v>-1.2337869884514681</v>
      </c>
      <c r="T37">
        <f t="shared" si="6"/>
        <v>2.302594081847765</v>
      </c>
      <c r="U37" s="1">
        <f t="shared" si="7"/>
        <v>471.57126796242227</v>
      </c>
      <c r="V37" s="4">
        <f t="shared" si="8"/>
        <v>-40.428732037577731</v>
      </c>
      <c r="W37" s="1">
        <f t="shared" si="9"/>
        <v>1634.482374166264</v>
      </c>
      <c r="Y37">
        <f t="shared" si="10"/>
        <v>5066.8953599154138</v>
      </c>
    </row>
    <row r="38" spans="1:25" x14ac:dyDescent="0.25">
      <c r="A38">
        <v>35</v>
      </c>
      <c r="B38">
        <v>35</v>
      </c>
      <c r="E38">
        <f t="shared" si="11"/>
        <v>-106.02624443095728</v>
      </c>
      <c r="G38">
        <f t="shared" si="0"/>
        <v>1.6517900445523419</v>
      </c>
      <c r="I38" s="1">
        <f t="shared" si="1"/>
        <v>338.28660112431965</v>
      </c>
      <c r="J38" s="1"/>
      <c r="K38" s="1">
        <f t="shared" si="12"/>
        <v>28215.095197339524</v>
      </c>
      <c r="L38">
        <f t="shared" si="13"/>
        <v>23570300.465772271</v>
      </c>
      <c r="M38" s="1"/>
      <c r="N38" s="4">
        <f t="shared" si="2"/>
        <v>-173.71339887568035</v>
      </c>
      <c r="O38" s="1">
        <f t="shared" si="3"/>
        <v>173.71339887568035</v>
      </c>
      <c r="Q38" s="1">
        <f t="shared" si="4"/>
        <v>30176.344948941223</v>
      </c>
      <c r="S38">
        <f t="shared" si="5"/>
        <v>-1.7101007166283433</v>
      </c>
      <c r="T38">
        <f t="shared" si="6"/>
        <v>2.2263838853394651</v>
      </c>
      <c r="U38" s="1">
        <f t="shared" si="7"/>
        <v>455.96341971752247</v>
      </c>
      <c r="V38" s="4">
        <f t="shared" si="8"/>
        <v>-56.03658028247753</v>
      </c>
      <c r="W38" s="1">
        <f t="shared" si="9"/>
        <v>3140.0983297545495</v>
      </c>
      <c r="Y38">
        <f t="shared" si="10"/>
        <v>9734.3048222391044</v>
      </c>
    </row>
    <row r="39" spans="1:25" x14ac:dyDescent="0.25">
      <c r="A39">
        <v>36</v>
      </c>
      <c r="B39">
        <v>36</v>
      </c>
      <c r="E39">
        <f t="shared" si="11"/>
        <v>-134.50395912644299</v>
      </c>
      <c r="G39">
        <f t="shared" si="0"/>
        <v>1.423968326988456</v>
      </c>
      <c r="I39" s="1">
        <f t="shared" si="1"/>
        <v>291.62871336723578</v>
      </c>
      <c r="J39" s="1"/>
      <c r="K39" s="1">
        <f t="shared" si="12"/>
        <v>28506.723910706758</v>
      </c>
      <c r="L39">
        <f t="shared" si="13"/>
        <v>23655347.772232499</v>
      </c>
      <c r="M39" s="1"/>
      <c r="N39" s="4">
        <f t="shared" si="2"/>
        <v>-220.37128663276422</v>
      </c>
      <c r="O39" s="1">
        <f t="shared" si="3"/>
        <v>220.37128663276422</v>
      </c>
      <c r="Q39" s="1">
        <f t="shared" si="4"/>
        <v>48563.503972179926</v>
      </c>
      <c r="S39">
        <f t="shared" si="5"/>
        <v>-2.1694186955877899</v>
      </c>
      <c r="T39">
        <f t="shared" si="6"/>
        <v>2.1528930087059535</v>
      </c>
      <c r="U39" s="1">
        <f t="shared" si="7"/>
        <v>440.91248818297925</v>
      </c>
      <c r="V39" s="4">
        <f t="shared" si="8"/>
        <v>-71.087511817020754</v>
      </c>
      <c r="W39" s="1">
        <f t="shared" si="9"/>
        <v>5053.4343363350654</v>
      </c>
      <c r="Y39">
        <f t="shared" si="10"/>
        <v>15665.646442638694</v>
      </c>
    </row>
    <row r="40" spans="1:25" x14ac:dyDescent="0.25">
      <c r="A40">
        <v>37</v>
      </c>
      <c r="B40">
        <v>37</v>
      </c>
      <c r="E40">
        <f t="shared" si="11"/>
        <v>-161.64491304764448</v>
      </c>
      <c r="G40">
        <f t="shared" si="0"/>
        <v>1.2068406956188442</v>
      </c>
      <c r="I40" s="1">
        <f t="shared" si="1"/>
        <v>247.16097446273929</v>
      </c>
      <c r="J40" s="1"/>
      <c r="K40" s="1">
        <f t="shared" si="12"/>
        <v>28753.884885169497</v>
      </c>
      <c r="L40">
        <f t="shared" si="13"/>
        <v>23716436.319529869</v>
      </c>
      <c r="M40" s="1"/>
      <c r="N40" s="4">
        <f t="shared" si="2"/>
        <v>-264.83902553726068</v>
      </c>
      <c r="O40" s="1">
        <f t="shared" si="3"/>
        <v>264.83902553726068</v>
      </c>
      <c r="Q40" s="1">
        <f t="shared" si="4"/>
        <v>70139.70944752582</v>
      </c>
      <c r="S40">
        <f t="shared" si="5"/>
        <v>-2.6071760168974918</v>
      </c>
      <c r="T40">
        <f t="shared" si="6"/>
        <v>2.0828518372964013</v>
      </c>
      <c r="U40" s="1">
        <f t="shared" si="7"/>
        <v>426.568056278303</v>
      </c>
      <c r="V40" s="4">
        <f t="shared" si="8"/>
        <v>-85.431943721696996</v>
      </c>
      <c r="W40" s="1">
        <f t="shared" si="9"/>
        <v>7298.6170080672027</v>
      </c>
      <c r="Y40">
        <f t="shared" si="10"/>
        <v>22625.712725008329</v>
      </c>
    </row>
    <row r="41" spans="1:25" x14ac:dyDescent="0.25">
      <c r="A41">
        <v>38</v>
      </c>
      <c r="B41">
        <v>38</v>
      </c>
      <c r="E41">
        <f t="shared" si="11"/>
        <v>-187.17936720089801</v>
      </c>
      <c r="G41">
        <f t="shared" si="0"/>
        <v>1.002565062392816</v>
      </c>
      <c r="I41" s="1">
        <f t="shared" si="1"/>
        <v>205.3253247780487</v>
      </c>
      <c r="J41" s="1"/>
      <c r="K41" s="1">
        <f t="shared" si="12"/>
        <v>28959.210209947545</v>
      </c>
      <c r="L41">
        <f t="shared" si="13"/>
        <v>23758594.808525078</v>
      </c>
      <c r="M41" s="1"/>
      <c r="N41" s="4">
        <f t="shared" si="2"/>
        <v>-306.6746752219513</v>
      </c>
      <c r="O41" s="1">
        <f t="shared" si="3"/>
        <v>306.6746752219513</v>
      </c>
      <c r="Q41" s="1">
        <f t="shared" si="4"/>
        <v>94049.35642248932</v>
      </c>
      <c r="S41">
        <f t="shared" si="5"/>
        <v>-3.0190220516273873</v>
      </c>
      <c r="T41">
        <f t="shared" si="6"/>
        <v>2.016956471739618</v>
      </c>
      <c r="U41" s="1">
        <f t="shared" si="7"/>
        <v>413.07268541227376</v>
      </c>
      <c r="V41" s="4">
        <f t="shared" si="8"/>
        <v>-98.927314587726244</v>
      </c>
      <c r="W41" s="1">
        <f t="shared" si="9"/>
        <v>9786.6135715389537</v>
      </c>
      <c r="Y41">
        <f t="shared" si="10"/>
        <v>30338.502071770752</v>
      </c>
    </row>
    <row r="42" spans="1:25" x14ac:dyDescent="0.25">
      <c r="A42">
        <v>39</v>
      </c>
      <c r="B42">
        <v>39</v>
      </c>
      <c r="E42">
        <f t="shared" si="11"/>
        <v>-210.85354870898504</v>
      </c>
      <c r="G42">
        <f t="shared" si="0"/>
        <v>0.81317161032811969</v>
      </c>
      <c r="I42" s="1">
        <f t="shared" si="1"/>
        <v>166.53754579519892</v>
      </c>
      <c r="J42" s="1"/>
      <c r="K42" s="1">
        <f t="shared" si="12"/>
        <v>29125.747755742745</v>
      </c>
      <c r="L42">
        <f t="shared" si="13"/>
        <v>23786329.562684566</v>
      </c>
      <c r="M42" s="1"/>
      <c r="N42" s="4">
        <f t="shared" si="2"/>
        <v>-345.46245420480108</v>
      </c>
      <c r="O42" s="1">
        <f t="shared" si="3"/>
        <v>345.46245420480108</v>
      </c>
      <c r="Q42" s="1">
        <f t="shared" si="4"/>
        <v>119344.30726520428</v>
      </c>
      <c r="S42">
        <f t="shared" si="5"/>
        <v>-3.4008636888545976</v>
      </c>
      <c r="T42">
        <f t="shared" si="6"/>
        <v>1.9558618097832645</v>
      </c>
      <c r="U42" s="1">
        <f t="shared" si="7"/>
        <v>400.56049864361256</v>
      </c>
      <c r="V42" s="4">
        <f t="shared" si="8"/>
        <v>-111.43950135638744</v>
      </c>
      <c r="W42" s="1">
        <f t="shared" si="9"/>
        <v>12418.762462560278</v>
      </c>
      <c r="Y42">
        <f t="shared" si="10"/>
        <v>38498.163633936863</v>
      </c>
    </row>
    <row r="43" spans="1:25" x14ac:dyDescent="0.25">
      <c r="A43">
        <v>40</v>
      </c>
      <c r="B43">
        <v>40</v>
      </c>
      <c r="E43">
        <f t="shared" si="11"/>
        <v>-232.43217291999761</v>
      </c>
      <c r="G43">
        <f t="shared" si="0"/>
        <v>0.64054261664001921</v>
      </c>
      <c r="I43" s="1">
        <f t="shared" si="1"/>
        <v>131.18312788787594</v>
      </c>
      <c r="J43" s="1"/>
      <c r="K43" s="1">
        <f t="shared" si="12"/>
        <v>29256.930883630619</v>
      </c>
      <c r="L43">
        <f t="shared" si="13"/>
        <v>23803538.575727012</v>
      </c>
      <c r="M43" s="1"/>
      <c r="N43" s="4">
        <f t="shared" si="2"/>
        <v>-380.81687211212409</v>
      </c>
      <c r="O43" s="1">
        <f t="shared" si="3"/>
        <v>380.81687211212409</v>
      </c>
      <c r="Q43" s="1">
        <f t="shared" si="4"/>
        <v>145021.49008526187</v>
      </c>
      <c r="S43">
        <f t="shared" si="5"/>
        <v>-3.748906014838671</v>
      </c>
      <c r="T43">
        <f t="shared" si="6"/>
        <v>1.9001750376258126</v>
      </c>
      <c r="U43" s="1">
        <f t="shared" si="7"/>
        <v>389.1558477057664</v>
      </c>
      <c r="V43" s="4">
        <f t="shared" si="8"/>
        <v>-122.8441522942336</v>
      </c>
      <c r="W43" s="1">
        <f t="shared" si="9"/>
        <v>15090.685752888858</v>
      </c>
      <c r="Y43">
        <f t="shared" si="10"/>
        <v>46781.125833955448</v>
      </c>
    </row>
    <row r="44" spans="1:25" x14ac:dyDescent="0.25">
      <c r="A44">
        <v>41</v>
      </c>
      <c r="B44">
        <v>41</v>
      </c>
      <c r="E44">
        <f t="shared" si="11"/>
        <v>-251.70078177191553</v>
      </c>
      <c r="G44">
        <f t="shared" si="0"/>
        <v>0.48639374582467587</v>
      </c>
      <c r="I44" s="1">
        <f t="shared" si="1"/>
        <v>99.613439144893619</v>
      </c>
      <c r="J44" s="1"/>
      <c r="K44" s="1">
        <f t="shared" si="12"/>
        <v>29356.544322775513</v>
      </c>
      <c r="L44">
        <f t="shared" si="13"/>
        <v>23813461.412985284</v>
      </c>
      <c r="M44" s="1"/>
      <c r="N44" s="4">
        <f t="shared" si="2"/>
        <v>-412.38656085510638</v>
      </c>
      <c r="O44" s="1">
        <f t="shared" si="3"/>
        <v>412.38656085510638</v>
      </c>
      <c r="Q44" s="1">
        <f t="shared" si="4"/>
        <v>170062.67557390235</v>
      </c>
      <c r="S44">
        <f t="shared" si="5"/>
        <v>-4.0596900285792827</v>
      </c>
      <c r="T44">
        <f t="shared" si="6"/>
        <v>1.8504495954273148</v>
      </c>
      <c r="U44" s="1">
        <f t="shared" si="7"/>
        <v>378.97207714351407</v>
      </c>
      <c r="V44" s="4">
        <f t="shared" si="8"/>
        <v>-133.02792285648593</v>
      </c>
      <c r="W44" s="1">
        <f t="shared" si="9"/>
        <v>17696.428259511173</v>
      </c>
      <c r="Y44">
        <f t="shared" si="10"/>
        <v>54858.927604484634</v>
      </c>
    </row>
    <row r="45" spans="1:25" x14ac:dyDescent="0.25">
      <c r="A45">
        <v>42</v>
      </c>
      <c r="B45">
        <v>42</v>
      </c>
      <c r="E45">
        <f t="shared" si="11"/>
        <v>-268.46787517317603</v>
      </c>
      <c r="G45">
        <f t="shared" si="0"/>
        <v>0.35225699861459159</v>
      </c>
      <c r="I45" s="1">
        <f t="shared" si="1"/>
        <v>72.14223331626836</v>
      </c>
      <c r="J45" s="1"/>
      <c r="K45" s="1">
        <f t="shared" si="12"/>
        <v>29428.686556091783</v>
      </c>
      <c r="L45">
        <f t="shared" si="13"/>
        <v>23818665.914813142</v>
      </c>
      <c r="M45" s="1"/>
      <c r="N45" s="4">
        <f t="shared" si="2"/>
        <v>-439.85776668373165</v>
      </c>
      <c r="O45" s="1">
        <f t="shared" si="3"/>
        <v>439.85776668373165</v>
      </c>
      <c r="Q45" s="1">
        <f t="shared" si="4"/>
        <v>193474.85491200013</v>
      </c>
      <c r="S45">
        <f t="shared" si="5"/>
        <v>-4.3301270189221945</v>
      </c>
      <c r="T45">
        <f t="shared" si="6"/>
        <v>1.8071796769724489</v>
      </c>
      <c r="U45" s="1">
        <f t="shared" si="7"/>
        <v>370.11039784395751</v>
      </c>
      <c r="V45" s="4">
        <f t="shared" si="8"/>
        <v>-141.88960215604249</v>
      </c>
      <c r="W45" s="1">
        <f t="shared" si="9"/>
        <v>20132.659200000016</v>
      </c>
      <c r="Y45">
        <f t="shared" si="10"/>
        <v>62411.24352000004</v>
      </c>
    </row>
    <row r="46" spans="1:25" x14ac:dyDescent="0.25">
      <c r="A46">
        <v>43</v>
      </c>
      <c r="B46">
        <v>43</v>
      </c>
      <c r="E46">
        <f t="shared" si="11"/>
        <v>-282.5668142166187</v>
      </c>
      <c r="G46">
        <f t="shared" si="0"/>
        <v>0.23946548626705022</v>
      </c>
      <c r="I46" s="1">
        <f t="shared" si="1"/>
        <v>49.042531587491887</v>
      </c>
      <c r="J46" s="1"/>
      <c r="K46" s="1">
        <f t="shared" si="12"/>
        <v>29477.729087679276</v>
      </c>
      <c r="L46">
        <f t="shared" si="13"/>
        <v>23821071.084717654</v>
      </c>
      <c r="M46" s="1"/>
      <c r="N46" s="4">
        <f t="shared" si="2"/>
        <v>-462.95746841250809</v>
      </c>
      <c r="O46" s="1">
        <f t="shared" si="3"/>
        <v>462.95746841250809</v>
      </c>
      <c r="Q46" s="1">
        <f t="shared" si="4"/>
        <v>214329.61755891843</v>
      </c>
      <c r="S46">
        <f t="shared" si="5"/>
        <v>-4.5575292615583658</v>
      </c>
      <c r="T46">
        <f t="shared" si="6"/>
        <v>1.7707953181506615</v>
      </c>
      <c r="U46" s="1">
        <f t="shared" si="7"/>
        <v>362.65888115725545</v>
      </c>
      <c r="V46" s="4">
        <f t="shared" si="8"/>
        <v>-149.34111884274455</v>
      </c>
      <c r="W46" s="1">
        <f t="shared" si="9"/>
        <v>22302.76977720275</v>
      </c>
      <c r="Y46">
        <f t="shared" si="10"/>
        <v>69138.58630932853</v>
      </c>
    </row>
    <row r="47" spans="1:25" x14ac:dyDescent="0.25">
      <c r="A47">
        <v>44</v>
      </c>
      <c r="B47">
        <v>44</v>
      </c>
      <c r="E47">
        <f t="shared" si="11"/>
        <v>-293.85747731181084</v>
      </c>
      <c r="G47">
        <f t="shared" si="0"/>
        <v>0.14914018150551334</v>
      </c>
      <c r="I47" s="1">
        <f t="shared" si="1"/>
        <v>30.54390917232913</v>
      </c>
      <c r="J47" s="1"/>
      <c r="K47" s="1">
        <f t="shared" si="12"/>
        <v>29508.272996851603</v>
      </c>
      <c r="L47">
        <f t="shared" si="13"/>
        <v>23822004.01510518</v>
      </c>
      <c r="M47" s="1"/>
      <c r="N47" s="4">
        <f t="shared" si="2"/>
        <v>-481.45609082767089</v>
      </c>
      <c r="O47" s="1">
        <f t="shared" si="3"/>
        <v>481.45609082767089</v>
      </c>
      <c r="Q47" s="1">
        <f t="shared" si="4"/>
        <v>231799.96739506247</v>
      </c>
      <c r="S47">
        <f t="shared" si="5"/>
        <v>-4.7396367308356595</v>
      </c>
      <c r="T47">
        <f t="shared" si="6"/>
        <v>1.7416581230662944</v>
      </c>
      <c r="U47" s="1">
        <f t="shared" si="7"/>
        <v>356.69158360397711</v>
      </c>
      <c r="V47" s="4">
        <f t="shared" si="8"/>
        <v>-155.30841639602289</v>
      </c>
      <c r="W47" s="1">
        <f t="shared" si="9"/>
        <v>24120.704203440433</v>
      </c>
      <c r="Y47">
        <f t="shared" si="10"/>
        <v>74774.183030665328</v>
      </c>
    </row>
    <row r="48" spans="1:25" x14ac:dyDescent="0.25">
      <c r="A48">
        <v>45</v>
      </c>
      <c r="B48">
        <v>45</v>
      </c>
      <c r="E48">
        <f t="shared" si="11"/>
        <v>-302.22765277636535</v>
      </c>
      <c r="G48">
        <f t="shared" si="0"/>
        <v>8.2178777789077451E-2</v>
      </c>
      <c r="I48" s="1">
        <f t="shared" si="1"/>
        <v>16.830213691203063</v>
      </c>
      <c r="J48" s="1"/>
      <c r="K48" s="1">
        <f t="shared" si="12"/>
        <v>29525.103210542806</v>
      </c>
      <c r="L48">
        <f t="shared" si="13"/>
        <v>23822287.271198072</v>
      </c>
      <c r="M48" s="1"/>
      <c r="N48" s="4">
        <f t="shared" si="2"/>
        <v>-495.16978630879692</v>
      </c>
      <c r="O48" s="1">
        <f t="shared" si="3"/>
        <v>495.16978630879692</v>
      </c>
      <c r="Q48" s="1">
        <f t="shared" si="4"/>
        <v>245193.1172730996</v>
      </c>
      <c r="S48">
        <f t="shared" si="5"/>
        <v>-4.8746395609091184</v>
      </c>
      <c r="T48">
        <f t="shared" si="6"/>
        <v>1.7200576702545409</v>
      </c>
      <c r="U48" s="1">
        <f t="shared" si="7"/>
        <v>352.26781086812997</v>
      </c>
      <c r="V48" s="4">
        <f t="shared" si="8"/>
        <v>-159.73218913187003</v>
      </c>
      <c r="W48" s="1">
        <f t="shared" si="9"/>
        <v>25514.372244859496</v>
      </c>
      <c r="Y48">
        <f t="shared" si="10"/>
        <v>79094.553959064418</v>
      </c>
    </row>
    <row r="49" spans="1:25" x14ac:dyDescent="0.25">
      <c r="A49">
        <v>46</v>
      </c>
      <c r="B49">
        <v>46</v>
      </c>
      <c r="E49">
        <f t="shared" si="11"/>
        <v>-307.59415404605335</v>
      </c>
      <c r="G49">
        <f t="shared" si="0"/>
        <v>3.9246767631573309E-2</v>
      </c>
      <c r="I49" s="1">
        <f t="shared" si="1"/>
        <v>8.0377380109462138</v>
      </c>
      <c r="J49" s="1"/>
      <c r="K49" s="1">
        <f t="shared" si="12"/>
        <v>29533.140948553752</v>
      </c>
      <c r="L49">
        <f t="shared" si="13"/>
        <v>23822351.876430403</v>
      </c>
      <c r="M49" s="1"/>
      <c r="N49" s="4">
        <f t="shared" si="2"/>
        <v>-503.96226198905379</v>
      </c>
      <c r="O49" s="1">
        <f t="shared" si="3"/>
        <v>503.96226198905379</v>
      </c>
      <c r="Q49" s="1">
        <f t="shared" si="4"/>
        <v>253977.96150912368</v>
      </c>
      <c r="S49">
        <f t="shared" si="5"/>
        <v>-4.96119603300086</v>
      </c>
      <c r="T49">
        <f t="shared" si="6"/>
        <v>1.7062086347198624</v>
      </c>
      <c r="U49" s="1">
        <f t="shared" si="7"/>
        <v>349.43152839062782</v>
      </c>
      <c r="V49" s="4">
        <f t="shared" si="8"/>
        <v>-162.56847160937218</v>
      </c>
      <c r="W49" s="1">
        <f t="shared" si="9"/>
        <v>26428.507961407249</v>
      </c>
      <c r="Y49">
        <f t="shared" si="10"/>
        <v>81928.374680362482</v>
      </c>
    </row>
    <row r="50" spans="1:25" x14ac:dyDescent="0.25">
      <c r="A50">
        <v>47</v>
      </c>
      <c r="B50">
        <v>47</v>
      </c>
      <c r="E50">
        <f t="shared" si="11"/>
        <v>-309.90364642025304</v>
      </c>
      <c r="G50">
        <f t="shared" si="0"/>
        <v>2.0770828637975747E-2</v>
      </c>
      <c r="I50" s="1">
        <f t="shared" si="1"/>
        <v>4.2538657050574331</v>
      </c>
      <c r="J50" s="1"/>
      <c r="K50" s="1">
        <f t="shared" si="12"/>
        <v>29537.394814258809</v>
      </c>
      <c r="L50">
        <f t="shared" si="13"/>
        <v>23822369.97180384</v>
      </c>
      <c r="M50" s="1"/>
      <c r="N50" s="4">
        <f t="shared" si="2"/>
        <v>-507.74613429494258</v>
      </c>
      <c r="O50" s="1">
        <f t="shared" si="3"/>
        <v>507.74613429494258</v>
      </c>
      <c r="Q50" s="1">
        <f>N50*N50</f>
        <v>257806.13689145786</v>
      </c>
      <c r="S50">
        <f t="shared" si="5"/>
        <v>-4.9984459100040812</v>
      </c>
      <c r="T50">
        <f t="shared" si="6"/>
        <v>1.7002486543993469</v>
      </c>
      <c r="U50" s="1">
        <f t="shared" si="7"/>
        <v>348.21092442098626</v>
      </c>
      <c r="V50" s="4">
        <f t="shared" si="8"/>
        <v>-163.78907557901374</v>
      </c>
      <c r="W50" s="1">
        <f t="shared" si="9"/>
        <v>26826.861279027875</v>
      </c>
      <c r="Y50">
        <f t="shared" si="10"/>
        <v>83163.269964986408</v>
      </c>
    </row>
    <row r="51" spans="1:25" x14ac:dyDescent="0.25">
      <c r="A51">
        <v>48</v>
      </c>
      <c r="B51">
        <v>48</v>
      </c>
      <c r="E51">
        <f t="shared" si="11"/>
        <v>-309.13317712616583</v>
      </c>
      <c r="G51">
        <f t="shared" si="0"/>
        <v>2.6934582990673306E-2</v>
      </c>
      <c r="I51" s="1">
        <f t="shared" si="1"/>
        <v>5.5162025964898929</v>
      </c>
      <c r="J51" s="1"/>
      <c r="K51" s="1">
        <f t="shared" si="12"/>
        <v>29542.911016855298</v>
      </c>
      <c r="L51">
        <f t="shared" si="13"/>
        <v>23822400.400294926</v>
      </c>
      <c r="M51" s="1"/>
      <c r="N51" s="4">
        <f t="shared" si="2"/>
        <v>-506.4837974035101</v>
      </c>
      <c r="O51" s="1">
        <f t="shared" si="3"/>
        <v>506.4837974035101</v>
      </c>
      <c r="Q51" s="1">
        <f t="shared" si="4"/>
        <v>256525.83703227987</v>
      </c>
      <c r="S51">
        <f t="shared" si="5"/>
        <v>-4.9860189859059005</v>
      </c>
      <c r="T51">
        <f t="shared" si="6"/>
        <v>1.7022369622550559</v>
      </c>
      <c r="U51" s="1">
        <f t="shared" si="7"/>
        <v>348.61812986983546</v>
      </c>
      <c r="V51" s="4">
        <f t="shared" si="8"/>
        <v>-163.38187013016454</v>
      </c>
      <c r="W51" s="1">
        <f t="shared" si="9"/>
        <v>26693.635487229953</v>
      </c>
      <c r="Y51">
        <f t="shared" si="10"/>
        <v>82750.27001041286</v>
      </c>
    </row>
    <row r="52" spans="1:25" x14ac:dyDescent="0.25">
      <c r="A52">
        <v>49</v>
      </c>
      <c r="B52">
        <v>49</v>
      </c>
      <c r="E52">
        <f t="shared" si="11"/>
        <v>-305.29040343378449</v>
      </c>
      <c r="G52">
        <f t="shared" si="0"/>
        <v>5.767677252972403E-2</v>
      </c>
      <c r="I52" s="1">
        <f t="shared" si="1"/>
        <v>11.812203014087482</v>
      </c>
      <c r="J52" s="1"/>
      <c r="K52" s="1">
        <f t="shared" si="12"/>
        <v>29554.723219869386</v>
      </c>
      <c r="L52">
        <f t="shared" si="13"/>
        <v>23822539.928434972</v>
      </c>
      <c r="M52" s="1"/>
      <c r="N52" s="4">
        <f t="shared" si="2"/>
        <v>-500.18779698591254</v>
      </c>
      <c r="O52" s="1">
        <f t="shared" si="3"/>
        <v>500.18779698591254</v>
      </c>
      <c r="Q52" s="1">
        <f t="shared" si="4"/>
        <v>250187.83225362047</v>
      </c>
      <c r="S52">
        <f t="shared" si="5"/>
        <v>-4.9240387650610398</v>
      </c>
      <c r="T52">
        <f t="shared" si="6"/>
        <v>1.7121537975902337</v>
      </c>
      <c r="U52" s="1">
        <f t="shared" si="7"/>
        <v>350.64909774647987</v>
      </c>
      <c r="V52" s="4">
        <f t="shared" si="8"/>
        <v>-161.35090225352013</v>
      </c>
      <c r="W52" s="1">
        <f t="shared" si="9"/>
        <v>26034.113658025009</v>
      </c>
      <c r="Y52">
        <f t="shared" si="10"/>
        <v>80705.752339877552</v>
      </c>
    </row>
    <row r="53" spans="1:25" x14ac:dyDescent="0.25">
      <c r="A53">
        <v>50</v>
      </c>
      <c r="B53">
        <v>50</v>
      </c>
      <c r="E53">
        <f t="shared" si="11"/>
        <v>-298.4135165545037</v>
      </c>
      <c r="G53">
        <f t="shared" si="0"/>
        <v>0.11269186756397032</v>
      </c>
      <c r="I53" s="1">
        <f t="shared" si="1"/>
        <v>23.079294477101122</v>
      </c>
      <c r="J53" s="1"/>
      <c r="K53" s="1">
        <f t="shared" si="12"/>
        <v>29577.802514346487</v>
      </c>
      <c r="L53">
        <f t="shared" si="13"/>
        <v>23823072.582268532</v>
      </c>
      <c r="M53" s="1"/>
      <c r="N53" s="4">
        <f t="shared" si="2"/>
        <v>-488.92070552289886</v>
      </c>
      <c r="O53" s="1">
        <f t="shared" si="3"/>
        <v>488.92070552289886</v>
      </c>
      <c r="Q53" s="1">
        <f t="shared" si="4"/>
        <v>239043.45628900919</v>
      </c>
      <c r="S53">
        <f t="shared" si="5"/>
        <v>-4.81312123475006</v>
      </c>
      <c r="T53">
        <f t="shared" si="6"/>
        <v>1.7299006024399903</v>
      </c>
      <c r="U53" s="1">
        <f t="shared" si="7"/>
        <v>354.28364337971004</v>
      </c>
      <c r="V53" s="4">
        <f t="shared" si="8"/>
        <v>-157.71635662028996</v>
      </c>
      <c r="W53" s="1">
        <f t="shared" si="9"/>
        <v>24874.449145578481</v>
      </c>
      <c r="Y53">
        <f t="shared" si="10"/>
        <v>77110.79235129329</v>
      </c>
    </row>
    <row r="54" spans="1:25" x14ac:dyDescent="0.25">
      <c r="A54">
        <v>51</v>
      </c>
      <c r="B54">
        <v>51</v>
      </c>
      <c r="E54">
        <f t="shared" si="11"/>
        <v>-288.57086207970326</v>
      </c>
      <c r="G54">
        <f t="shared" si="0"/>
        <v>0.19143310336237374</v>
      </c>
      <c r="I54" s="1">
        <f t="shared" si="1"/>
        <v>39.205499568614144</v>
      </c>
      <c r="J54" s="1"/>
      <c r="K54" s="1">
        <f t="shared" si="12"/>
        <v>29617.008013915103</v>
      </c>
      <c r="L54">
        <f t="shared" si="13"/>
        <v>23824609.653464958</v>
      </c>
      <c r="M54" s="1"/>
      <c r="N54" s="4">
        <f t="shared" si="2"/>
        <v>-472.79450043138587</v>
      </c>
      <c r="O54" s="1">
        <f t="shared" si="3"/>
        <v>472.79450043138587</v>
      </c>
      <c r="Q54" s="1">
        <f t="shared" si="4"/>
        <v>223534.63963816373</v>
      </c>
      <c r="S54">
        <f t="shared" si="5"/>
        <v>-4.6543687432210206</v>
      </c>
      <c r="T54">
        <f t="shared" si="6"/>
        <v>1.7553010010846366</v>
      </c>
      <c r="U54" s="1">
        <f t="shared" si="7"/>
        <v>359.48564502213355</v>
      </c>
      <c r="V54" s="4">
        <f t="shared" si="8"/>
        <v>-152.51435497786645</v>
      </c>
      <c r="W54" s="1">
        <f t="shared" si="9"/>
        <v>23260.628474314657</v>
      </c>
      <c r="Y54">
        <f t="shared" si="10"/>
        <v>72107.948270375418</v>
      </c>
    </row>
    <row r="55" spans="1:25" x14ac:dyDescent="0.25">
      <c r="A55">
        <v>52</v>
      </c>
      <c r="B55">
        <v>52</v>
      </c>
      <c r="E55">
        <f t="shared" si="11"/>
        <v>-275.86026073155529</v>
      </c>
      <c r="G55">
        <f t="shared" si="0"/>
        <v>0.29311791414755772</v>
      </c>
      <c r="I55" s="1">
        <f t="shared" si="1"/>
        <v>60.03054881741982</v>
      </c>
      <c r="J55" s="1"/>
      <c r="K55" s="1">
        <f t="shared" si="12"/>
        <v>29677.038562732523</v>
      </c>
      <c r="L55">
        <f t="shared" si="13"/>
        <v>23828213.320256278</v>
      </c>
      <c r="M55" s="1"/>
      <c r="N55" s="4">
        <f t="shared" si="2"/>
        <v>-451.9694511825802</v>
      </c>
      <c r="O55" s="1">
        <f t="shared" si="3"/>
        <v>451.9694511825802</v>
      </c>
      <c r="Q55" s="1">
        <f t="shared" si="4"/>
        <v>204276.38480228276</v>
      </c>
      <c r="S55">
        <f t="shared" si="5"/>
        <v>-4.4493590440573429</v>
      </c>
      <c r="T55">
        <f t="shared" si="6"/>
        <v>1.788102552950825</v>
      </c>
      <c r="U55" s="1">
        <f t="shared" si="7"/>
        <v>366.20340284432893</v>
      </c>
      <c r="V55" s="4">
        <f t="shared" si="8"/>
        <v>-145.79659715567107</v>
      </c>
      <c r="W55" s="1">
        <f t="shared" si="9"/>
        <v>21256.647742173031</v>
      </c>
      <c r="Y55">
        <f t="shared" si="10"/>
        <v>65895.608000736378</v>
      </c>
    </row>
    <row r="56" spans="1:25" x14ac:dyDescent="0.25">
      <c r="A56">
        <v>53</v>
      </c>
      <c r="B56">
        <v>53</v>
      </c>
      <c r="E56">
        <f t="shared" si="11"/>
        <v>-260.40803617673907</v>
      </c>
      <c r="G56">
        <f t="shared" si="0"/>
        <v>0.41673571058608738</v>
      </c>
      <c r="I56" s="1">
        <f t="shared" si="1"/>
        <v>85.34747352803069</v>
      </c>
      <c r="J56" s="1"/>
      <c r="K56" s="1">
        <f t="shared" si="12"/>
        <v>29762.386036260556</v>
      </c>
      <c r="L56">
        <f t="shared" si="13"/>
        <v>23835497.511493895</v>
      </c>
      <c r="M56" s="1"/>
      <c r="N56" s="4">
        <f t="shared" si="2"/>
        <v>-426.65252647196928</v>
      </c>
      <c r="O56" s="1">
        <f t="shared" si="3"/>
        <v>426.65252647196928</v>
      </c>
      <c r="Q56" s="1">
        <f t="shared" si="4"/>
        <v>182032.37834491444</v>
      </c>
      <c r="S56">
        <f t="shared" si="5"/>
        <v>-4.2001296157538563</v>
      </c>
      <c r="T56">
        <f t="shared" si="6"/>
        <v>1.8279792614793831</v>
      </c>
      <c r="U56" s="1">
        <f t="shared" si="7"/>
        <v>374.37015275097764</v>
      </c>
      <c r="V56" s="4">
        <f t="shared" si="8"/>
        <v>-137.62984724902236</v>
      </c>
      <c r="W56" s="1">
        <f t="shared" si="9"/>
        <v>18941.974853789226</v>
      </c>
      <c r="Y56">
        <f t="shared" si="10"/>
        <v>58720.122046746605</v>
      </c>
    </row>
    <row r="57" spans="1:25" x14ac:dyDescent="0.25">
      <c r="A57">
        <v>54</v>
      </c>
      <c r="B57">
        <v>54</v>
      </c>
      <c r="E57">
        <f t="shared" si="11"/>
        <v>-242.36775956508927</v>
      </c>
      <c r="G57">
        <f t="shared" si="0"/>
        <v>0.56105792347928585</v>
      </c>
      <c r="I57" s="1">
        <f t="shared" si="1"/>
        <v>114.90466272855774</v>
      </c>
      <c r="J57" s="1"/>
      <c r="K57" s="1">
        <f t="shared" si="12"/>
        <v>29877.290698989113</v>
      </c>
      <c r="L57">
        <f t="shared" si="13"/>
        <v>23848700.59301066</v>
      </c>
      <c r="M57" s="1"/>
      <c r="N57" s="4">
        <f t="shared" si="2"/>
        <v>-397.09533727144225</v>
      </c>
      <c r="O57" s="1">
        <f t="shared" si="3"/>
        <v>397.09533727144225</v>
      </c>
      <c r="Q57" s="1">
        <f t="shared" si="4"/>
        <v>157684.70688272046</v>
      </c>
      <c r="S57">
        <f t="shared" si="5"/>
        <v>-3.9091574123401496</v>
      </c>
      <c r="T57">
        <f t="shared" si="6"/>
        <v>1.874534814025576</v>
      </c>
      <c r="U57" s="1">
        <f t="shared" si="7"/>
        <v>383.90472991243797</v>
      </c>
      <c r="V57" s="4">
        <f t="shared" si="8"/>
        <v>-128.09527008756203</v>
      </c>
      <c r="W57" s="1">
        <f t="shared" si="9"/>
        <v>16408.398218805462</v>
      </c>
      <c r="Y57">
        <f t="shared" si="10"/>
        <v>50866.034478296933</v>
      </c>
    </row>
    <row r="58" spans="1:25" x14ac:dyDescent="0.25">
      <c r="A58">
        <v>55</v>
      </c>
      <c r="B58">
        <v>55</v>
      </c>
      <c r="E58">
        <f t="shared" si="11"/>
        <v>-221.91872327051269</v>
      </c>
      <c r="G58">
        <f t="shared" si="0"/>
        <v>0.72465021383589856</v>
      </c>
      <c r="I58" s="1">
        <f t="shared" si="1"/>
        <v>148.40836379359203</v>
      </c>
      <c r="J58" s="1"/>
      <c r="K58" s="1">
        <f t="shared" si="12"/>
        <v>30025.699062782704</v>
      </c>
      <c r="L58">
        <f t="shared" si="13"/>
        <v>23870725.63545455</v>
      </c>
      <c r="M58" s="1"/>
      <c r="N58" s="4">
        <f t="shared" si="2"/>
        <v>-363.591636206408</v>
      </c>
      <c r="O58" s="1">
        <f t="shared" si="3"/>
        <v>363.591636206408</v>
      </c>
      <c r="Q58" s="1">
        <f t="shared" si="4"/>
        <v>132198.87791925293</v>
      </c>
      <c r="S58">
        <f t="shared" si="5"/>
        <v>-3.5793342462985915</v>
      </c>
      <c r="T58">
        <f t="shared" si="6"/>
        <v>1.9273065205922253</v>
      </c>
      <c r="U58" s="1">
        <f t="shared" si="7"/>
        <v>394.71237541728772</v>
      </c>
      <c r="V58" s="4">
        <f t="shared" si="8"/>
        <v>-117.28762458271228</v>
      </c>
      <c r="W58" s="1">
        <f t="shared" si="9"/>
        <v>13756.386880255255</v>
      </c>
      <c r="Y58">
        <f t="shared" si="10"/>
        <v>42644.799328791283</v>
      </c>
    </row>
    <row r="59" spans="1:25" x14ac:dyDescent="0.25">
      <c r="A59">
        <v>56</v>
      </c>
      <c r="B59">
        <v>56</v>
      </c>
      <c r="E59">
        <f t="shared" si="11"/>
        <v>-199.26415900282706</v>
      </c>
      <c r="G59">
        <f t="shared" si="0"/>
        <v>0.90588672797738345</v>
      </c>
      <c r="I59" s="1">
        <f t="shared" si="1"/>
        <v>185.52560188976813</v>
      </c>
      <c r="J59" s="1"/>
      <c r="K59" s="1">
        <f t="shared" si="12"/>
        <v>30211.224664672471</v>
      </c>
      <c r="L59">
        <f t="shared" si="13"/>
        <v>23905145.384411111</v>
      </c>
      <c r="M59" s="1"/>
      <c r="N59" s="4">
        <f t="shared" si="2"/>
        <v>-326.47439811023185</v>
      </c>
      <c r="O59" s="1">
        <f t="shared" si="3"/>
        <v>326.47439811023185</v>
      </c>
      <c r="Q59" s="1">
        <f t="shared" si="4"/>
        <v>106585.53262143815</v>
      </c>
      <c r="S59">
        <f t="shared" si="5"/>
        <v>-3.2139380484326945</v>
      </c>
      <c r="T59">
        <f t="shared" si="6"/>
        <v>1.9857699122507688</v>
      </c>
      <c r="U59" s="1">
        <f t="shared" si="7"/>
        <v>406.68567802895745</v>
      </c>
      <c r="V59" s="4">
        <f t="shared" si="8"/>
        <v>-105.31432197104255</v>
      </c>
      <c r="W59" s="1">
        <f t="shared" si="9"/>
        <v>11091.106412220415</v>
      </c>
      <c r="Y59">
        <f t="shared" si="10"/>
        <v>34382.429877883282</v>
      </c>
    </row>
    <row r="60" spans="1:25" x14ac:dyDescent="0.25">
      <c r="A60">
        <v>57</v>
      </c>
      <c r="B60">
        <v>57</v>
      </c>
      <c r="E60">
        <f t="shared" si="11"/>
        <v>-174.62921799972281</v>
      </c>
      <c r="G60">
        <f t="shared" si="0"/>
        <v>1.1029662560022175</v>
      </c>
      <c r="I60" s="1">
        <f t="shared" si="1"/>
        <v>225.88748922925416</v>
      </c>
      <c r="J60" s="1"/>
      <c r="K60" s="1">
        <f t="shared" si="12"/>
        <v>30437.112153901726</v>
      </c>
      <c r="L60">
        <f t="shared" si="13"/>
        <v>23956170.542201407</v>
      </c>
      <c r="M60" s="1"/>
      <c r="N60" s="4">
        <f t="shared" si="2"/>
        <v>-286.11251077074587</v>
      </c>
      <c r="O60" s="1">
        <f t="shared" si="3"/>
        <v>286.11251077074587</v>
      </c>
      <c r="Q60" s="1">
        <f t="shared" si="4"/>
        <v>81860.368819540177</v>
      </c>
      <c r="S60">
        <f t="shared" si="5"/>
        <v>-2.8166002903181098</v>
      </c>
      <c r="T60">
        <f t="shared" si="6"/>
        <v>2.0493439535491023</v>
      </c>
      <c r="U60" s="1">
        <f t="shared" si="7"/>
        <v>419.70564168685615</v>
      </c>
      <c r="V60" s="4">
        <f t="shared" si="8"/>
        <v>-92.294358313143846</v>
      </c>
      <c r="W60" s="1">
        <f t="shared" si="9"/>
        <v>8518.248576434984</v>
      </c>
      <c r="Y60">
        <f t="shared" si="10"/>
        <v>26406.570586948448</v>
      </c>
    </row>
    <row r="61" spans="1:25" x14ac:dyDescent="0.25">
      <c r="A61">
        <v>58</v>
      </c>
      <c r="B61">
        <v>58</v>
      </c>
      <c r="E61">
        <f t="shared" si="11"/>
        <v>-148.2587333726085</v>
      </c>
      <c r="G61">
        <f t="shared" si="0"/>
        <v>1.313930133019132</v>
      </c>
      <c r="I61" s="1">
        <f t="shared" si="1"/>
        <v>269.09289124231822</v>
      </c>
      <c r="J61" s="1"/>
      <c r="K61" s="1">
        <f t="shared" si="12"/>
        <v>30706.205045144045</v>
      </c>
      <c r="L61">
        <f t="shared" si="13"/>
        <v>24028581.526318558</v>
      </c>
      <c r="M61" s="1"/>
      <c r="N61" s="4">
        <f t="shared" si="2"/>
        <v>-242.90710875768178</v>
      </c>
      <c r="O61" s="1">
        <f t="shared" si="3"/>
        <v>242.90710875768178</v>
      </c>
      <c r="Q61" s="1">
        <f t="shared" si="4"/>
        <v>59003.863485016249</v>
      </c>
      <c r="S61">
        <f t="shared" si="5"/>
        <v>-2.391269893106589</v>
      </c>
      <c r="T61">
        <f t="shared" si="6"/>
        <v>2.1173968171029456</v>
      </c>
      <c r="U61" s="1">
        <f t="shared" si="7"/>
        <v>433.64286814268326</v>
      </c>
      <c r="V61" s="4">
        <f t="shared" si="8"/>
        <v>-78.357131857316745</v>
      </c>
      <c r="W61" s="1">
        <f t="shared" si="9"/>
        <v>6139.8401129049225</v>
      </c>
      <c r="Y61">
        <f t="shared" si="10"/>
        <v>19033.504350005249</v>
      </c>
    </row>
    <row r="62" spans="1:25" x14ac:dyDescent="0.25">
      <c r="A62">
        <v>59</v>
      </c>
      <c r="B62">
        <v>59</v>
      </c>
      <c r="E62">
        <f t="shared" si="11"/>
        <v>-120.41478684515536</v>
      </c>
      <c r="G62">
        <f t="shared" si="0"/>
        <v>1.5366817052387571</v>
      </c>
      <c r="I62" s="1">
        <f t="shared" si="1"/>
        <v>314.71241323289746</v>
      </c>
      <c r="J62" s="1"/>
      <c r="K62" s="1">
        <f t="shared" si="12"/>
        <v>31020.917458376942</v>
      </c>
      <c r="L62">
        <f t="shared" si="13"/>
        <v>24127625.429361433</v>
      </c>
      <c r="M62" s="1"/>
      <c r="N62" s="4">
        <f t="shared" si="2"/>
        <v>-197.28758676710254</v>
      </c>
      <c r="O62" s="1">
        <f t="shared" si="3"/>
        <v>197.28758676710254</v>
      </c>
      <c r="Q62" s="1">
        <f t="shared" si="4"/>
        <v>38922.391892387015</v>
      </c>
      <c r="S62">
        <f t="shared" si="5"/>
        <v>-1.9421739813734737</v>
      </c>
      <c r="T62">
        <f t="shared" si="6"/>
        <v>2.1892521629802442</v>
      </c>
      <c r="U62" s="1">
        <f t="shared" si="7"/>
        <v>448.35884297835401</v>
      </c>
      <c r="V62" s="4">
        <f t="shared" si="8"/>
        <v>-63.641157021645995</v>
      </c>
      <c r="W62" s="1">
        <f t="shared" si="9"/>
        <v>4050.1968670538013</v>
      </c>
      <c r="Y62">
        <f t="shared" si="10"/>
        <v>12555.610287866781</v>
      </c>
    </row>
    <row r="63" spans="1:25" x14ac:dyDescent="0.25">
      <c r="A63">
        <v>60</v>
      </c>
      <c r="B63">
        <v>60</v>
      </c>
      <c r="E63">
        <f t="shared" si="11"/>
        <v>-91.374104067380202</v>
      </c>
      <c r="G63">
        <f t="shared" si="0"/>
        <v>1.7690071674609584</v>
      </c>
      <c r="I63" s="1">
        <f t="shared" si="1"/>
        <v>362.29266789600428</v>
      </c>
      <c r="J63" s="1"/>
      <c r="K63" s="1">
        <f t="shared" si="12"/>
        <v>31383.210126272945</v>
      </c>
      <c r="L63">
        <f t="shared" si="13"/>
        <v>24258881.406572636</v>
      </c>
      <c r="M63" s="1"/>
      <c r="N63" s="4">
        <f t="shared" si="2"/>
        <v>-149.70733210399572</v>
      </c>
      <c r="O63" s="1">
        <f t="shared" si="3"/>
        <v>149.70733210399572</v>
      </c>
      <c r="Q63" s="1">
        <f t="shared" si="4"/>
        <v>22412.285285696071</v>
      </c>
      <c r="S63">
        <f t="shared" si="5"/>
        <v>-1.4737758720545193</v>
      </c>
      <c r="T63">
        <f t="shared" si="6"/>
        <v>2.2641958604712769</v>
      </c>
      <c r="U63" s="1">
        <f t="shared" si="7"/>
        <v>463.70731222451752</v>
      </c>
      <c r="V63" s="4">
        <f t="shared" si="8"/>
        <v>-48.292687775482477</v>
      </c>
      <c r="W63" s="1">
        <f t="shared" si="9"/>
        <v>2332.1836925802345</v>
      </c>
      <c r="Y63">
        <f t="shared" si="10"/>
        <v>7229.76944699873</v>
      </c>
    </row>
    <row r="64" spans="1:25" x14ac:dyDescent="0.25">
      <c r="A64">
        <v>61</v>
      </c>
      <c r="B64">
        <v>61</v>
      </c>
      <c r="E64">
        <f t="shared" si="11"/>
        <v>-61.425304391813292</v>
      </c>
      <c r="G64">
        <f t="shared" si="0"/>
        <v>2.0085975648654939</v>
      </c>
      <c r="I64" s="1">
        <f t="shared" si="1"/>
        <v>411.36078128445314</v>
      </c>
      <c r="J64" s="1"/>
      <c r="K64" s="1">
        <f t="shared" si="12"/>
        <v>31794.570907557398</v>
      </c>
      <c r="L64">
        <f t="shared" si="13"/>
        <v>24428099.098951593</v>
      </c>
      <c r="M64" s="1"/>
      <c r="N64" s="4">
        <f t="shared" si="2"/>
        <v>-100.63921871554686</v>
      </c>
      <c r="O64" s="1">
        <f t="shared" si="3"/>
        <v>100.63921871554686</v>
      </c>
      <c r="Q64" s="1">
        <f t="shared" si="4"/>
        <v>10128.252343675678</v>
      </c>
      <c r="S64">
        <f t="shared" si="5"/>
        <v>-0.99073071599698859</v>
      </c>
      <c r="T64">
        <f t="shared" si="6"/>
        <v>2.341483085440482</v>
      </c>
      <c r="U64" s="1">
        <f t="shared" si="7"/>
        <v>479.5357358982107</v>
      </c>
      <c r="V64" s="4">
        <f t="shared" si="8"/>
        <v>-32.464264101789297</v>
      </c>
      <c r="W64" s="1">
        <f t="shared" si="9"/>
        <v>1053.9284436707253</v>
      </c>
      <c r="Y64">
        <f t="shared" si="10"/>
        <v>3267.1781753792493</v>
      </c>
    </row>
    <row r="65" spans="1:25" x14ac:dyDescent="0.25">
      <c r="A65">
        <v>62</v>
      </c>
      <c r="B65">
        <v>62</v>
      </c>
      <c r="E65">
        <f t="shared" si="11"/>
        <v>-30.866032444703087</v>
      </c>
      <c r="G65">
        <f t="shared" si="0"/>
        <v>2.2530717404423752</v>
      </c>
      <c r="I65" s="1">
        <f t="shared" si="1"/>
        <v>461.42909244259846</v>
      </c>
      <c r="J65" s="1"/>
      <c r="K65" s="1">
        <f t="shared" si="12"/>
        <v>32255.999999999996</v>
      </c>
      <c r="L65">
        <f t="shared" si="13"/>
        <v>24641015.906303994</v>
      </c>
      <c r="M65" s="1"/>
      <c r="N65" s="4">
        <f t="shared" si="2"/>
        <v>-50.57090755740154</v>
      </c>
      <c r="O65" s="1">
        <f t="shared" si="3"/>
        <v>50.57090755740154</v>
      </c>
      <c r="Q65" s="1">
        <f t="shared" si="4"/>
        <v>2557.4166911792522</v>
      </c>
      <c r="S65">
        <f t="shared" si="5"/>
        <v>-0.49783923297908206</v>
      </c>
      <c r="T65">
        <f t="shared" si="6"/>
        <v>2.4203457227233467</v>
      </c>
      <c r="U65" s="1">
        <f t="shared" si="7"/>
        <v>495.68680401374138</v>
      </c>
      <c r="V65" s="4">
        <f t="shared" si="8"/>
        <v>-16.31319598625862</v>
      </c>
      <c r="W65" s="1">
        <f t="shared" si="9"/>
        <v>266.12036328608434</v>
      </c>
      <c r="Y65">
        <f t="shared" si="10"/>
        <v>824.97312618685851</v>
      </c>
    </row>
    <row r="66" spans="1:25" x14ac:dyDescent="0.25">
      <c r="A66">
        <v>63</v>
      </c>
      <c r="B66">
        <v>63</v>
      </c>
      <c r="E66">
        <f>(SIN(2*PI()/63*B66)*310)</f>
        <v>-7.5959204204334441E-14</v>
      </c>
      <c r="G66">
        <f t="shared" si="0"/>
        <v>2.4999999999999996</v>
      </c>
      <c r="I66" s="1">
        <f t="shared" si="1"/>
        <v>511.99999999999989</v>
      </c>
      <c r="J66" s="1"/>
      <c r="K66" s="1">
        <f t="shared" si="12"/>
        <v>32767.999999999996</v>
      </c>
      <c r="L66">
        <f t="shared" si="13"/>
        <v>24903159.906303994</v>
      </c>
      <c r="M66" s="1"/>
      <c r="N66" s="4">
        <f t="shared" si="2"/>
        <v>0</v>
      </c>
      <c r="O66" s="1">
        <f t="shared" si="3"/>
        <v>0</v>
      </c>
      <c r="Q66" s="1">
        <f t="shared" si="4"/>
        <v>0</v>
      </c>
      <c r="S66">
        <f t="shared" si="5"/>
        <v>-1.22514845490862E-15</v>
      </c>
      <c r="T66">
        <f t="shared" si="6"/>
        <v>2.5</v>
      </c>
      <c r="U66" s="1">
        <f t="shared" si="7"/>
        <v>512</v>
      </c>
      <c r="V66" s="4">
        <f t="shared" si="8"/>
        <v>0</v>
      </c>
      <c r="W66" s="1">
        <f t="shared" si="9"/>
        <v>0</v>
      </c>
      <c r="Y66">
        <f t="shared" si="10"/>
        <v>0</v>
      </c>
    </row>
    <row r="67" spans="1:25" x14ac:dyDescent="0.25">
      <c r="M67" s="1"/>
      <c r="N67" s="1"/>
      <c r="O67" s="1"/>
      <c r="Q67" s="4">
        <f>SUM(Q3:Q66)</f>
        <v>8125943.9063039999</v>
      </c>
      <c r="W67" s="4">
        <f>SUM(W3:W66)</f>
        <v>845571.68640000001</v>
      </c>
      <c r="Y67">
        <f>SUM(Y3:Y66)</f>
        <v>2621272.2278400003</v>
      </c>
    </row>
    <row r="69" spans="1:25" x14ac:dyDescent="0.25">
      <c r="K69" t="s">
        <v>3</v>
      </c>
      <c r="L69" s="2" t="s">
        <v>0</v>
      </c>
      <c r="M69" s="2"/>
      <c r="N69" s="2"/>
    </row>
    <row r="70" spans="1:25" x14ac:dyDescent="0.25">
      <c r="I70" s="1"/>
      <c r="K70">
        <f>O67/64</f>
        <v>0</v>
      </c>
      <c r="L70" s="3">
        <f>SQRT((L66/64) - (K66/64*K66/64))</f>
        <v>356.32551625725597</v>
      </c>
      <c r="M70" s="3">
        <f>L70*5/1024</f>
        <v>1.7398706848498826</v>
      </c>
      <c r="N70" s="3">
        <f>M70*125</f>
        <v>217.48383560623532</v>
      </c>
      <c r="Q70">
        <f>SQRT(Q67/64)</f>
        <v>356.32551625725597</v>
      </c>
      <c r="W70">
        <f>SQRT(W67/64)</f>
        <v>114.94371492169547</v>
      </c>
      <c r="Y70">
        <f>Y67/64</f>
        <v>40957.378560000005</v>
      </c>
    </row>
    <row r="71" spans="1:25" x14ac:dyDescent="0.25">
      <c r="W71">
        <f>W70*5/1024</f>
        <v>0.56124860801609122</v>
      </c>
      <c r="Y71">
        <f>Y70/20</f>
        <v>2047.8689280000003</v>
      </c>
    </row>
    <row r="72" spans="1:25" x14ac:dyDescent="0.25">
      <c r="L72">
        <f>SQRT(L66/64)</f>
        <v>623.788324302403</v>
      </c>
      <c r="W72">
        <f>W71/0.16</f>
        <v>3.5078038001005702</v>
      </c>
    </row>
    <row r="74" spans="1:25" x14ac:dyDescent="0.25">
      <c r="Q74">
        <v>0.60899999999999999</v>
      </c>
      <c r="R74">
        <v>33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2019-05-22T16:22:32Z</dcterms:modified>
</cp:coreProperties>
</file>