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ksimka\Desktop\КУРС3.2\kurs3_2\Охрана\"/>
    </mc:Choice>
  </mc:AlternateContent>
  <bookViews>
    <workbookView xWindow="0" yWindow="0" windowWidth="24000" windowHeight="89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18" i="1"/>
  <c r="B16" i="1"/>
  <c r="B15" i="1"/>
  <c r="B14" i="1"/>
  <c r="B13" i="1"/>
  <c r="B12" i="1"/>
  <c r="B11" i="1"/>
  <c r="B10" i="1"/>
  <c r="B9" i="1"/>
  <c r="B8" i="1"/>
  <c r="B7" i="1"/>
  <c r="J11" i="1" l="1"/>
  <c r="J10" i="1"/>
  <c r="J9" i="1"/>
  <c r="J7" i="1"/>
  <c r="J6" i="1"/>
  <c r="J5" i="1"/>
</calcChain>
</file>

<file path=xl/sharedStrings.xml><?xml version="1.0" encoding="utf-8"?>
<sst xmlns="http://schemas.openxmlformats.org/spreadsheetml/2006/main" count="34" uniqueCount="34">
  <si>
    <t>Pтабл</t>
  </si>
  <si>
    <t>Ом/см</t>
  </si>
  <si>
    <t>Ом*см</t>
  </si>
  <si>
    <t>b</t>
  </si>
  <si>
    <t>см</t>
  </si>
  <si>
    <t>Ом</t>
  </si>
  <si>
    <t>Rроз.н</t>
  </si>
  <si>
    <t>р_розр.m</t>
  </si>
  <si>
    <t>р_розр.n</t>
  </si>
  <si>
    <t>t</t>
  </si>
  <si>
    <t>Rроз.Т</t>
  </si>
  <si>
    <t>L_ст</t>
  </si>
  <si>
    <t>n_T</t>
  </si>
  <si>
    <t>n_T.Е</t>
  </si>
  <si>
    <t>L_З.С</t>
  </si>
  <si>
    <t>R_З.С</t>
  </si>
  <si>
    <t>0.19/0.19</t>
  </si>
  <si>
    <t>N_Е.З.С</t>
  </si>
  <si>
    <t>R_розр.С</t>
  </si>
  <si>
    <t>Rзаг.розр</t>
  </si>
  <si>
    <t>табл 4.2</t>
  </si>
  <si>
    <t>табл.4.3</t>
  </si>
  <si>
    <t>K_ПС</t>
  </si>
  <si>
    <t>К_ПТ</t>
  </si>
  <si>
    <t>h_г</t>
  </si>
  <si>
    <t>h_b</t>
  </si>
  <si>
    <t>h_з</t>
  </si>
  <si>
    <t>l_mр</t>
  </si>
  <si>
    <t>d_mр</t>
  </si>
  <si>
    <t>b_c</t>
  </si>
  <si>
    <t>клім.зона</t>
  </si>
  <si>
    <t>Rз</t>
  </si>
  <si>
    <t>ню_Е_Т</t>
  </si>
  <si>
    <t>ню_Е_З_С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</si>
</sst>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B20" sqref="B20"/>
    </sheetView>
  </sheetViews>
  <sheetFormatPr defaultRowHeight="15" x14ac:dyDescent="0.25"/>
  <sheetData>
    <row r="1" spans="1:10" x14ac:dyDescent="0.25">
      <c r="I1" t="s">
        <v>27</v>
      </c>
      <c r="J1">
        <v>500</v>
      </c>
    </row>
    <row r="2" spans="1:10" x14ac:dyDescent="0.25">
      <c r="I2" t="s">
        <v>28</v>
      </c>
      <c r="J2">
        <v>2</v>
      </c>
    </row>
    <row r="3" spans="1:10" x14ac:dyDescent="0.25">
      <c r="I3" t="s">
        <v>3</v>
      </c>
      <c r="J3">
        <v>6</v>
      </c>
    </row>
    <row r="4" spans="1:10" x14ac:dyDescent="0.25">
      <c r="I4" t="s">
        <v>24</v>
      </c>
      <c r="J4">
        <v>0.8</v>
      </c>
    </row>
    <row r="5" spans="1:10" x14ac:dyDescent="0.25">
      <c r="E5" t="s">
        <v>20</v>
      </c>
      <c r="F5" t="s">
        <v>0</v>
      </c>
      <c r="G5">
        <v>30000</v>
      </c>
      <c r="H5" t="s">
        <v>1</v>
      </c>
      <c r="I5" t="s">
        <v>25</v>
      </c>
      <c r="J5">
        <f>0.8</f>
        <v>0.8</v>
      </c>
    </row>
    <row r="6" spans="1:10" x14ac:dyDescent="0.25">
      <c r="E6" t="s">
        <v>21</v>
      </c>
      <c r="F6" t="s">
        <v>22</v>
      </c>
      <c r="G6">
        <v>5</v>
      </c>
      <c r="I6" t="s">
        <v>26</v>
      </c>
      <c r="J6">
        <f>80</f>
        <v>80</v>
      </c>
    </row>
    <row r="7" spans="1:10" x14ac:dyDescent="0.25">
      <c r="A7" t="s">
        <v>7</v>
      </c>
      <c r="B7">
        <f>G5*G7</f>
        <v>60000</v>
      </c>
      <c r="C7" t="s">
        <v>2</v>
      </c>
      <c r="F7" t="s">
        <v>23</v>
      </c>
      <c r="G7">
        <v>2</v>
      </c>
      <c r="I7" t="s">
        <v>29</v>
      </c>
      <c r="J7">
        <f>5</f>
        <v>5</v>
      </c>
    </row>
    <row r="8" spans="1:10" x14ac:dyDescent="0.25">
      <c r="A8" t="s">
        <v>8</v>
      </c>
      <c r="B8">
        <f>G6*G5</f>
        <v>150000</v>
      </c>
      <c r="I8" t="s">
        <v>30</v>
      </c>
      <c r="J8">
        <v>3</v>
      </c>
    </row>
    <row r="9" spans="1:10" x14ac:dyDescent="0.25">
      <c r="A9" t="s">
        <v>9</v>
      </c>
      <c r="B9">
        <f>J6+J1/2</f>
        <v>330</v>
      </c>
      <c r="C9" t="s">
        <v>4</v>
      </c>
      <c r="I9" t="s">
        <v>31</v>
      </c>
      <c r="J9">
        <f>4</f>
        <v>4</v>
      </c>
    </row>
    <row r="10" spans="1:10" x14ac:dyDescent="0.25">
      <c r="A10" t="s">
        <v>10</v>
      </c>
      <c r="B10">
        <f>0.366*(B7/J1)*(LN((2*J1)/J2)+1/2*LN(((4*B9+J1)/4*B9-J1)))</f>
        <v>534.62214479434999</v>
      </c>
      <c r="C10" t="s">
        <v>5</v>
      </c>
      <c r="I10" t="s">
        <v>32</v>
      </c>
      <c r="J10">
        <f>0.36</f>
        <v>0.36</v>
      </c>
    </row>
    <row r="11" spans="1:10" x14ac:dyDescent="0.25">
      <c r="A11" t="s">
        <v>11</v>
      </c>
      <c r="B11">
        <f>J1*1</f>
        <v>500</v>
      </c>
      <c r="I11" t="s">
        <v>33</v>
      </c>
      <c r="J11">
        <f>0.19/0.19</f>
        <v>1</v>
      </c>
    </row>
    <row r="12" spans="1:10" x14ac:dyDescent="0.25">
      <c r="A12" t="s">
        <v>12</v>
      </c>
      <c r="B12">
        <f>B10/4</f>
        <v>133.6555361985875</v>
      </c>
      <c r="C12">
        <v>100</v>
      </c>
    </row>
    <row r="13" spans="1:10" x14ac:dyDescent="0.25">
      <c r="A13" t="s">
        <v>13</v>
      </c>
      <c r="B13">
        <f>B10/(4*0.36)</f>
        <v>371.26537832940971</v>
      </c>
    </row>
    <row r="14" spans="1:10" x14ac:dyDescent="0.25">
      <c r="A14" t="s">
        <v>6</v>
      </c>
      <c r="B14">
        <f>B10/(B13*0.36)</f>
        <v>4</v>
      </c>
    </row>
    <row r="15" spans="1:10" x14ac:dyDescent="0.25">
      <c r="A15" t="s">
        <v>14</v>
      </c>
      <c r="B15">
        <f>1.05*B11*(B13-1)</f>
        <v>194389.32362294011</v>
      </c>
    </row>
    <row r="16" spans="1:10" x14ac:dyDescent="0.25">
      <c r="A16" t="s">
        <v>15</v>
      </c>
      <c r="B16">
        <f>0.366*((B14/B15)*LN((2*B15^2)/(0.8*5)))</f>
        <v>1.7820576828828292E-4</v>
      </c>
    </row>
    <row r="17" spans="1:2" x14ac:dyDescent="0.25">
      <c r="A17" t="s">
        <v>17</v>
      </c>
      <c r="B17" t="s">
        <v>16</v>
      </c>
    </row>
    <row r="18" spans="1:2" x14ac:dyDescent="0.25">
      <c r="A18" t="s">
        <v>18</v>
      </c>
      <c r="B18">
        <f>B16/(1)</f>
        <v>1.7820576828828292E-4</v>
      </c>
    </row>
    <row r="19" spans="1:2" x14ac:dyDescent="0.25">
      <c r="A19" t="s">
        <v>19</v>
      </c>
      <c r="B19">
        <f>1/((1/B10)+(1/B18))</f>
        <v>1.7820570888691772E-4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maksimka</dc:creator>
  <cp:lastModifiedBy>maksimka</cp:lastModifiedBy>
  <dcterms:created xsi:type="dcterms:W3CDTF">2021-03-23T20:54:29Z</dcterms:created>
  <dcterms:modified xsi:type="dcterms:W3CDTF">2021-05-03T21:58:26Z</dcterms:modified>
</cp:coreProperties>
</file>