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Archivos de programa\xampp\htdocs\cmi\"/>
    </mc:Choice>
  </mc:AlternateContent>
  <xr:revisionPtr revIDLastSave="0" documentId="13_ncr:1_{1C137700-B124-41A2-BF0C-13A2DC42FA06}" xr6:coauthVersionLast="47" xr6:coauthVersionMax="47" xr10:uidLastSave="{00000000-0000-0000-0000-000000000000}"/>
  <bookViews>
    <workbookView xWindow="-120" yWindow="-120" windowWidth="20640" windowHeight="11760" activeTab="2" xr2:uid="{00000000-000D-0000-FFFF-FFFF00000000}"/>
  </bookViews>
  <sheets>
    <sheet name="Hoja1" sheetId="1" r:id="rId1"/>
    <sheet name="Sheet1" sheetId="4" r:id="rId2"/>
    <sheet name="Componente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3" l="1"/>
  <c r="E3" i="3" s="1"/>
  <c r="E5" i="3" s="1"/>
  <c r="B26" i="3"/>
  <c r="C26" i="3"/>
  <c r="D26" i="3"/>
  <c r="E26" i="3" l="1"/>
</calcChain>
</file>

<file path=xl/sharedStrings.xml><?xml version="1.0" encoding="utf-8"?>
<sst xmlns="http://schemas.openxmlformats.org/spreadsheetml/2006/main" count="123" uniqueCount="107">
  <si>
    <t>Cantidad de presupuestos</t>
  </si>
  <si>
    <t>Ingresos de limpiezas de PC</t>
  </si>
  <si>
    <t>Costos de componentes</t>
  </si>
  <si>
    <t>Objetivo</t>
  </si>
  <si>
    <t>Financiera</t>
  </si>
  <si>
    <t>Clientes</t>
  </si>
  <si>
    <t>Crecimiento y Aprendizaje</t>
  </si>
  <si>
    <t>Procesos internos</t>
  </si>
  <si>
    <t>Área de incidencia</t>
  </si>
  <si>
    <t>Nombre del indicador</t>
  </si>
  <si>
    <t>Aumentar cantidad de presupuestos</t>
  </si>
  <si>
    <t>Aumentar ingresos de limpiezas de PC</t>
  </si>
  <si>
    <t>Reducir costos de componentes para repuesto</t>
  </si>
  <si>
    <t>Aumentar ingresos de clientes</t>
  </si>
  <si>
    <t>Ingresos de clientes</t>
  </si>
  <si>
    <t>Reducir cantidad de quejas</t>
  </si>
  <si>
    <t>Cantidad de quejas </t>
  </si>
  <si>
    <t>Aumentar frecuencia de clientes</t>
  </si>
  <si>
    <t>Frecuencia de clientes</t>
  </si>
  <si>
    <t>Aumentar cantidad de clientes por servicios</t>
  </si>
  <si>
    <t>Cantidad de clientes por servicio</t>
  </si>
  <si>
    <t>Reducir de tiempo de entrega de PC</t>
  </si>
  <si>
    <t>Tiempo de entrega</t>
  </si>
  <si>
    <t>Aumentar presupuesto anual del local para componentes</t>
  </si>
  <si>
    <t>Presupuesto del local para componenetes</t>
  </si>
  <si>
    <t>Aumentar presupuesto anual de herramientas</t>
  </si>
  <si>
    <t>Presupuesto del local para herramientas</t>
  </si>
  <si>
    <t>Aumentar capacitación de empleados</t>
  </si>
  <si>
    <t>Cantidad de capacitaciones</t>
  </si>
  <si>
    <t>Aumentar horas de capacitación</t>
  </si>
  <si>
    <t>Horas de capacitación</t>
  </si>
  <si>
    <t>Aumentar cantidad de empleados</t>
  </si>
  <si>
    <t>Cantidad de empleados</t>
  </si>
  <si>
    <t>&gt; 50 presupuestos</t>
  </si>
  <si>
    <t>&lt; 10%</t>
  </si>
  <si>
    <t>&lt; 5 quejas</t>
  </si>
  <si>
    <t>&gt; 20 clientes</t>
  </si>
  <si>
    <t>&gt; 15 clientes</t>
  </si>
  <si>
    <t>&lt; 2 días</t>
  </si>
  <si>
    <t>&gt; 12 capacitaciones</t>
  </si>
  <si>
    <t>&gt; 100 horas</t>
  </si>
  <si>
    <t>&gt; 30 empleados</t>
  </si>
  <si>
    <t>30 - 50 presupuestos</t>
  </si>
  <si>
    <t>&lt; 30 presupuestos</t>
  </si>
  <si>
    <t>10% - 20%</t>
  </si>
  <si>
    <t>&gt; 20%</t>
  </si>
  <si>
    <t>5 - 10 quejas</t>
  </si>
  <si>
    <t>&gt; 10 quejas</t>
  </si>
  <si>
    <t>10 - 20 clientes</t>
  </si>
  <si>
    <t>&lt; 10 clientes</t>
  </si>
  <si>
    <t>10 - 15 clientes</t>
  </si>
  <si>
    <t>2 - 4 días</t>
  </si>
  <si>
    <t>&gt; 4 días</t>
  </si>
  <si>
    <t>6 - 12 capacitaciones</t>
  </si>
  <si>
    <t>&lt; 6 capacitaciones</t>
  </si>
  <si>
    <t>50 - 100 horas</t>
  </si>
  <si>
    <t>&lt; 50 horas</t>
  </si>
  <si>
    <t>15 - 30 empleados</t>
  </si>
  <si>
    <t>&lt; 15 empleados</t>
  </si>
  <si>
    <t>Límite verde</t>
  </si>
  <si>
    <t>Límite amarillo</t>
  </si>
  <si>
    <t>Límite rojo</t>
  </si>
  <si>
    <t>&lt; $400.000</t>
  </si>
  <si>
    <t>&gt; $600.000</t>
  </si>
  <si>
    <t>$600.000 - $400.000</t>
  </si>
  <si>
    <t>&gt; $1.500.000</t>
  </si>
  <si>
    <t>$1.500.000 - $1.000.000</t>
  </si>
  <si>
    <t>&lt; $100.000.000</t>
  </si>
  <si>
    <t>&gt; $20.000.000</t>
  </si>
  <si>
    <t>$20.000.000 - $15.000.000</t>
  </si>
  <si>
    <t>&lt; $15.000.000</t>
  </si>
  <si>
    <t>&gt; $5.000.000</t>
  </si>
  <si>
    <t>$5.000.000 - $3.000.0000</t>
  </si>
  <si>
    <t>&lt; $3.000.000</t>
  </si>
  <si>
    <t>Doughnut Chart</t>
  </si>
  <si>
    <t>Pie Chart</t>
  </si>
  <si>
    <t>Labels</t>
  </si>
  <si>
    <t>Levels</t>
  </si>
  <si>
    <t>Pointer Settings</t>
  </si>
  <si>
    <t>Value</t>
  </si>
  <si>
    <t>Poor</t>
  </si>
  <si>
    <t>Pointer</t>
  </si>
  <si>
    <t>Good</t>
  </si>
  <si>
    <t>End</t>
  </si>
  <si>
    <t>Excellent</t>
  </si>
  <si>
    <t>Total</t>
  </si>
  <si>
    <t>&gt; $40.000.000</t>
  </si>
  <si>
    <t>$40.000.000 - $15.000.000</t>
  </si>
  <si>
    <t>Rojo</t>
  </si>
  <si>
    <t>Amarillo</t>
  </si>
  <si>
    <t>Verde</t>
  </si>
  <si>
    <t>Porcentaje</t>
  </si>
  <si>
    <t>Valor</t>
  </si>
  <si>
    <t>Valor actual</t>
  </si>
  <si>
    <t>ID</t>
  </si>
  <si>
    <t>Mes</t>
  </si>
  <si>
    <t>Presupuestos (2024)</t>
  </si>
  <si>
    <t>Enero</t>
  </si>
  <si>
    <t>Febrero</t>
  </si>
  <si>
    <t>Marzo</t>
  </si>
  <si>
    <t>Abril</t>
  </si>
  <si>
    <t>Mayo</t>
  </si>
  <si>
    <t>Fecha</t>
  </si>
  <si>
    <t>Presupuesto (2023)</t>
  </si>
  <si>
    <t>Agosto</t>
  </si>
  <si>
    <t>Octubre</t>
  </si>
  <si>
    <t>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</si>
</sst>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 Unicode MS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0" fillId="5" borderId="10" xfId="0" applyFill="1" applyBorder="1" applyAlignment="1">
      <alignment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vertical="center" wrapText="1"/>
    </xf>
    <xf numFmtId="0" fontId="0" fillId="5" borderId="8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vertical="center" wrapText="1"/>
    </xf>
    <xf numFmtId="0" fontId="0" fillId="2" borderId="15" xfId="0" applyFill="1" applyBorder="1" applyAlignment="1">
      <alignment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vertical="center" wrapText="1"/>
    </xf>
    <xf numFmtId="0" fontId="0" fillId="4" borderId="14" xfId="0" applyFill="1" applyBorder="1" applyAlignment="1">
      <alignment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10" xfId="0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vertical="center" wrapText="1"/>
    </xf>
    <xf numFmtId="0" fontId="0" fillId="3" borderId="14" xfId="0" applyFill="1" applyBorder="1" applyAlignment="1">
      <alignment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7" fillId="6" borderId="19" xfId="0" applyFont="1" applyFill="1" applyBorder="1" applyAlignment="1">
      <alignment horizontal="center"/>
    </xf>
    <xf numFmtId="0" fontId="7" fillId="6" borderId="2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3" fontId="0" fillId="0" borderId="0" xfId="0" applyNumberFormat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CCFFFF"/>
      <color rgb="FFFFFF99"/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Componentes!$G$3</c:f>
          <c:strCache>
            <c:ptCount val="1"/>
          </c:strCache>
        </c:strRef>
      </c:tx>
      <c:layout>
        <c:manualLayout>
          <c:xMode val="edge"/>
          <c:yMode val="edge"/>
          <c:x val="0.4451010853373058"/>
          <c:y val="2.50896057347670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21551343910958495"/>
          <c:y val="0.15437262096164681"/>
          <c:w val="0.60874849525388275"/>
          <c:h val="0.84562737903835317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3D-4321-A6B7-9B176E4D4E03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3D-4321-A6B7-9B176E4D4E03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E3D-4321-A6B7-9B176E4D4E03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E3D-4321-A6B7-9B176E4D4E03}"/>
              </c:ext>
            </c:extLst>
          </c:dPt>
          <c:dPt>
            <c:idx val="4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E3D-4321-A6B7-9B176E4D4E03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E3D-4321-A6B7-9B176E4D4E03}"/>
              </c:ext>
            </c:extLst>
          </c:dPt>
          <c:dLbls>
            <c:dLbl>
              <c:idx val="0"/>
              <c:layout>
                <c:manualLayout>
                  <c:x val="-0.13213213213213215"/>
                  <c:y val="-4.6594982078853112E-2"/>
                </c:manualLayout>
              </c:layout>
              <c:tx>
                <c:strRef>
                  <c:f>Componentes!$A$3</c:f>
                  <c:strCache>
                    <c:ptCount val="1"/>
                    <c:pt idx="0">
                      <c:v>Poor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{485D2AA6-EB19-49F8-9B64-F52B87D92528}</c15:txfldGUID>
                      <c15:f>Componentes!$A$3</c15:f>
                      <c15:dlblFieldTableCache>
                        <c:ptCount val="1"/>
                        <c:pt idx="0">
                          <c:v>Poor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2E3D-4321-A6B7-9B176E4D4E03}"/>
                </c:ext>
              </c:extLst>
            </c:dLbl>
            <c:dLbl>
              <c:idx val="1"/>
              <c:layout>
                <c:manualLayout>
                  <c:x val="-0.11111111111111113"/>
                  <c:y val="-8.9605734767025089E-2"/>
                </c:manualLayout>
              </c:layout>
              <c:tx>
                <c:strRef>
                  <c:f>Componentes!$A$4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{5E11529F-9864-4501-B143-EC48977D5AFD}</c15:txfldGUID>
                      <c15:f>Componentes!$A$4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2E3D-4321-A6B7-9B176E4D4E03}"/>
                </c:ext>
              </c:extLst>
            </c:dLbl>
            <c:dLbl>
              <c:idx val="2"/>
              <c:layout>
                <c:manualLayout>
                  <c:x val="-5.5054419061708078E-17"/>
                  <c:y val="-0.13620071684587814"/>
                </c:manualLayout>
              </c:layout>
              <c:tx>
                <c:strRef>
                  <c:f>Componentes!$A$5</c:f>
                  <c:strCache>
                    <c:ptCount val="1"/>
                    <c:pt idx="0">
                      <c:v>Good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{062B917A-3915-4022-8F87-4180B72F8F78}</c15:txfldGUID>
                      <c15:f>Componentes!$A$5</c15:f>
                      <c15:dlblFieldTableCache>
                        <c:ptCount val="1"/>
                        <c:pt idx="0">
                          <c:v>Good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2E3D-4321-A6B7-9B176E4D4E03}"/>
                </c:ext>
              </c:extLst>
            </c:dLbl>
            <c:dLbl>
              <c:idx val="3"/>
              <c:layout>
                <c:manualLayout>
                  <c:x val="0.13213213213213212"/>
                  <c:y val="-8.6021505376344093E-2"/>
                </c:manualLayout>
              </c:layout>
              <c:tx>
                <c:strRef>
                  <c:f>Componentes!$A$6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{A7B5FA54-F06D-46A9-AA53-BD14D033A617}</c15:txfldGUID>
                      <c15:f>Componentes!$A$6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2E3D-4321-A6B7-9B176E4D4E03}"/>
                </c:ext>
              </c:extLst>
            </c:dLbl>
            <c:dLbl>
              <c:idx val="4"/>
              <c:layout>
                <c:manualLayout>
                  <c:x val="0.15015015015015015"/>
                  <c:y val="-5.0179211469534114E-2"/>
                </c:manualLayout>
              </c:layout>
              <c:tx>
                <c:strRef>
                  <c:f>Componentes!$A$7</c:f>
                  <c:strCache>
                    <c:ptCount val="1"/>
                    <c:pt idx="0">
                      <c:v>Excellent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{081E4F78-ADF0-4D51-80D4-6973B3CC6BE3}</c15:txfldGUID>
                      <c15:f>Componentes!$A$7</c15:f>
                      <c15:dlblFieldTableCache>
                        <c:ptCount val="1"/>
                        <c:pt idx="0">
                          <c:v>Excellent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2E3D-4321-A6B7-9B176E4D4E0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E3D-4321-A6B7-9B176E4D4E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Componentes!$B$3:$B$8</c:f>
              <c:numCache>
                <c:formatCode>General</c:formatCode>
                <c:ptCount val="6"/>
                <c:pt idx="0">
                  <c:v>18.75</c:v>
                </c:pt>
                <c:pt idx="2">
                  <c:v>31.25</c:v>
                </c:pt>
                <c:pt idx="4">
                  <c:v>50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E3D-4321-A6B7-9B176E4D4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0"/>
      </c:doughnutChart>
      <c:pieChart>
        <c:varyColors val="1"/>
        <c:ser>
          <c:idx val="1"/>
          <c:order val="1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2E3D-4321-A6B7-9B176E4D4E03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2E3D-4321-A6B7-9B176E4D4E03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2E3D-4321-A6B7-9B176E4D4E03}"/>
              </c:ext>
            </c:extLst>
          </c:dPt>
          <c:val>
            <c:numRef>
              <c:f>Componentes!$E$3:$E$5</c:f>
              <c:numCache>
                <c:formatCode>General</c:formatCode>
                <c:ptCount val="3"/>
                <c:pt idx="0">
                  <c:v>43.958333333333336</c:v>
                </c:pt>
                <c:pt idx="1">
                  <c:v>1</c:v>
                </c:pt>
                <c:pt idx="2">
                  <c:v>155.04166666666666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Pointer</c:v>
                </c15:tx>
              </c15:filteredSeriesTitle>
            </c:ext>
            <c:ext xmlns:c16="http://schemas.microsoft.com/office/drawing/2014/chart" uri="{C3380CC4-5D6E-409C-BE32-E72D297353CC}">
              <c16:uniqueId val="{00000013-2E3D-4321-A6B7-9B176E4D4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158115</xdr:rowOff>
    </xdr:from>
    <xdr:to>
      <xdr:col>10</xdr:col>
      <xdr:colOff>542925</xdr:colOff>
      <xdr:row>20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E1343-8A84-446C-98D3-63ECA07C2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0.36664</cdr:x>
      <cdr:y>0.60777</cdr:y>
    </cdr:from>
    <cdr:to>
      <cdr:x>0.66752</cdr:x>
      <cdr:y>0.70884</cdr:y>
    </cdr:to>
    <cdr:sp macro="" textlink="Componentes!$B$28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2782D53-83C6-4A78-A85B-4649035A644A}"/>
            </a:ext>
          </a:extLst>
        </cdr:cNvPr>
        <cdr:cNvSpPr txBox="1"/>
      </cdr:nvSpPr>
      <cdr:spPr>
        <a:xfrm xmlns:a="http://schemas.openxmlformats.org/drawingml/2006/main">
          <a:off x="1514729" y="2443451"/>
          <a:ext cx="1243090" cy="406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0CBA863-4B3A-4A51-9E5A-72739FB4BBC0}" type="TxLink">
            <a:rPr lang="en-US" sz="1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35.166.667</a:t>
          </a:fld>
          <a:endParaRPr lang="en-US" sz="3200" b="1"/>
        </a:p>
      </cdr:txBody>
    </cdr:sp>
  </cdr:relSizeAnchor>
  <cdr:relSizeAnchor xmlns:cdr="http://schemas.openxmlformats.org/drawingml/2006/chartDrawing">
    <cdr:from>
      <cdr:x>0.27612</cdr:x>
      <cdr:y>0.82295</cdr:y>
    </cdr:from>
    <cdr:to>
      <cdr:x>0.84446</cdr:x>
      <cdr:y>0.92212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9BD4D51-BB63-8CC3-2F61-0AE8BA192E5B}"/>
            </a:ext>
          </a:extLst>
        </cdr:cNvPr>
        <cdr:cNvSpPr txBox="1"/>
      </cdr:nvSpPr>
      <cdr:spPr>
        <a:xfrm xmlns:a="http://schemas.openxmlformats.org/drawingml/2006/main">
          <a:off x="1140785" y="3308541"/>
          <a:ext cx="2348023" cy="398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800"/>
            <a:t>Objetivo</a:t>
          </a:r>
          <a:r>
            <a:rPr lang="es-AR" sz="1800" baseline="0"/>
            <a:t>: 50.000.000</a:t>
          </a:r>
        </a:p>
      </cdr:txBody>
    </cdr:sp>
  </cdr:relSizeAnchor>
  <cdr:relSizeAnchor xmlns:cdr="http://schemas.openxmlformats.org/drawingml/2006/chartDrawing">
    <cdr:from>
      <cdr:x>0.07664</cdr:x>
      <cdr:y>0.05396</cdr:y>
    </cdr:from>
    <cdr:to>
      <cdr:x>0.97855</cdr:x>
      <cdr:y>0.15313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2EDB69BB-E353-F586-14B6-7D658EADB6DA}"/>
            </a:ext>
          </a:extLst>
        </cdr:cNvPr>
        <cdr:cNvSpPr txBox="1"/>
      </cdr:nvSpPr>
      <cdr:spPr>
        <a:xfrm xmlns:a="http://schemas.openxmlformats.org/drawingml/2006/main">
          <a:off x="316613" y="216934"/>
          <a:ext cx="3726195" cy="398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600" baseline="0"/>
            <a:t>Aumentar presupuestos de componentes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32"/>
  <sheetViews>
    <sheetView topLeftCell="B3" workbookViewId="0">
      <selection activeCell="C7" sqref="C7"/>
    </sheetView>
  </sheetViews>
  <sheetFormatPr defaultColWidth="11.42578125" defaultRowHeight="15"/>
  <cols>
    <col min="2" max="4" width="25.7109375" bestFit="1" customWidth="1"/>
    <col min="5" max="5" width="17.85546875" bestFit="1" customWidth="1"/>
    <col min="6" max="6" width="23.140625" bestFit="1" customWidth="1"/>
    <col min="7" max="7" width="17" customWidth="1"/>
    <col min="8" max="8" width="24" bestFit="1" customWidth="1"/>
  </cols>
  <sheetData>
    <row r="3" spans="2:7">
      <c r="C3" s="39"/>
    </row>
    <row r="6" spans="2:7">
      <c r="B6" s="34" t="s">
        <v>8</v>
      </c>
      <c r="C6" s="25" t="s">
        <v>3</v>
      </c>
      <c r="D6" s="28" t="s">
        <v>9</v>
      </c>
      <c r="E6" s="25" t="s">
        <v>59</v>
      </c>
      <c r="F6" s="38" t="s">
        <v>60</v>
      </c>
      <c r="G6" s="38" t="s">
        <v>61</v>
      </c>
    </row>
    <row r="7" spans="2:7" ht="26.25" thickBot="1">
      <c r="B7" s="53" t="s">
        <v>4</v>
      </c>
      <c r="C7" s="26" t="s">
        <v>10</v>
      </c>
      <c r="D7" s="26" t="s">
        <v>0</v>
      </c>
      <c r="E7" s="27" t="s">
        <v>33</v>
      </c>
      <c r="F7" s="27" t="s">
        <v>42</v>
      </c>
      <c r="G7" s="27" t="s">
        <v>43</v>
      </c>
    </row>
    <row r="8" spans="2:7" ht="27" thickTop="1" thickBot="1">
      <c r="B8" s="54"/>
      <c r="C8" s="17" t="s">
        <v>11</v>
      </c>
      <c r="D8" s="14" t="s">
        <v>1</v>
      </c>
      <c r="E8" s="15" t="s">
        <v>63</v>
      </c>
      <c r="F8" s="16" t="s">
        <v>64</v>
      </c>
      <c r="G8" s="15" t="s">
        <v>62</v>
      </c>
    </row>
    <row r="9" spans="2:7" ht="27" thickTop="1" thickBot="1">
      <c r="B9" s="54"/>
      <c r="C9" s="17" t="s">
        <v>12</v>
      </c>
      <c r="D9" s="30" t="s">
        <v>2</v>
      </c>
      <c r="E9" s="27" t="s">
        <v>34</v>
      </c>
      <c r="F9" s="31" t="s">
        <v>44</v>
      </c>
      <c r="G9" s="27" t="s">
        <v>45</v>
      </c>
    </row>
    <row r="10" spans="2:7" ht="26.25" thickTop="1">
      <c r="B10" s="55"/>
      <c r="C10" s="26" t="s">
        <v>13</v>
      </c>
      <c r="D10" s="30" t="s">
        <v>14</v>
      </c>
      <c r="E10" s="27" t="s">
        <v>65</v>
      </c>
      <c r="F10" s="31" t="s">
        <v>66</v>
      </c>
      <c r="G10" s="29" t="s">
        <v>67</v>
      </c>
    </row>
    <row r="11" spans="2:7" ht="15.75" thickBot="1">
      <c r="B11" s="56" t="s">
        <v>5</v>
      </c>
      <c r="C11" s="19" t="s">
        <v>15</v>
      </c>
      <c r="D11" s="19" t="s">
        <v>16</v>
      </c>
      <c r="E11" s="32" t="s">
        <v>35</v>
      </c>
      <c r="F11" s="33" t="s">
        <v>46</v>
      </c>
      <c r="G11" s="32" t="s">
        <v>47</v>
      </c>
    </row>
    <row r="12" spans="2:7" ht="27" thickTop="1" thickBot="1">
      <c r="B12" s="57"/>
      <c r="C12" s="19" t="s">
        <v>17</v>
      </c>
      <c r="D12" s="18" t="s">
        <v>18</v>
      </c>
      <c r="E12" s="13" t="s">
        <v>36</v>
      </c>
      <c r="F12" s="36" t="s">
        <v>48</v>
      </c>
      <c r="G12" s="37" t="s">
        <v>49</v>
      </c>
    </row>
    <row r="13" spans="2:7" ht="26.25" thickTop="1">
      <c r="B13" s="58"/>
      <c r="C13" s="19" t="s">
        <v>19</v>
      </c>
      <c r="D13" s="19" t="s">
        <v>20</v>
      </c>
      <c r="E13" s="13" t="s">
        <v>37</v>
      </c>
      <c r="F13" s="32" t="s">
        <v>50</v>
      </c>
      <c r="G13" s="32" t="s">
        <v>49</v>
      </c>
    </row>
    <row r="14" spans="2:7" ht="26.25" thickBot="1">
      <c r="B14" s="59" t="s">
        <v>7</v>
      </c>
      <c r="C14" s="21" t="s">
        <v>21</v>
      </c>
      <c r="D14" s="35" t="s">
        <v>22</v>
      </c>
      <c r="E14" s="23" t="s">
        <v>38</v>
      </c>
      <c r="F14" s="22" t="s">
        <v>51</v>
      </c>
      <c r="G14" s="22" t="s">
        <v>52</v>
      </c>
    </row>
    <row r="15" spans="2:7" ht="31.5" thickTop="1" thickBot="1">
      <c r="B15" s="60"/>
      <c r="C15" s="21" t="s">
        <v>23</v>
      </c>
      <c r="D15" s="24" t="s">
        <v>24</v>
      </c>
      <c r="E15" s="23" t="s">
        <v>68</v>
      </c>
      <c r="F15" s="23" t="s">
        <v>69</v>
      </c>
      <c r="G15" s="22" t="s">
        <v>70</v>
      </c>
    </row>
    <row r="16" spans="2:7" ht="26.25" thickTop="1">
      <c r="B16" s="61"/>
      <c r="C16" s="20" t="s">
        <v>25</v>
      </c>
      <c r="D16" s="20" t="s">
        <v>26</v>
      </c>
      <c r="E16" s="22" t="s">
        <v>71</v>
      </c>
      <c r="F16" s="22" t="s">
        <v>72</v>
      </c>
      <c r="G16" s="22" t="s">
        <v>73</v>
      </c>
    </row>
    <row r="17" spans="2:9" ht="30.75" thickBot="1">
      <c r="B17" s="62" t="s">
        <v>6</v>
      </c>
      <c r="C17" s="7" t="s">
        <v>27</v>
      </c>
      <c r="D17" s="10" t="s">
        <v>28</v>
      </c>
      <c r="E17" s="12" t="s">
        <v>39</v>
      </c>
      <c r="F17" s="12" t="s">
        <v>53</v>
      </c>
      <c r="G17" s="12" t="s">
        <v>54</v>
      </c>
    </row>
    <row r="18" spans="2:9" ht="27" thickTop="1" thickBot="1">
      <c r="B18" s="63"/>
      <c r="C18" s="7" t="s">
        <v>29</v>
      </c>
      <c r="D18" s="9" t="s">
        <v>30</v>
      </c>
      <c r="E18" s="11" t="s">
        <v>40</v>
      </c>
      <c r="F18" s="8" t="s">
        <v>55</v>
      </c>
      <c r="G18" s="8" t="s">
        <v>56</v>
      </c>
    </row>
    <row r="19" spans="2:9" ht="26.25" thickTop="1">
      <c r="B19" s="64"/>
      <c r="C19" s="5" t="s">
        <v>31</v>
      </c>
      <c r="D19" s="10" t="s">
        <v>32</v>
      </c>
      <c r="E19" s="12" t="s">
        <v>41</v>
      </c>
      <c r="F19" s="6" t="s">
        <v>57</v>
      </c>
      <c r="G19" s="6" t="s">
        <v>58</v>
      </c>
    </row>
    <row r="23" spans="2:9">
      <c r="B23" s="2"/>
      <c r="C23" s="2"/>
      <c r="D23" s="2"/>
      <c r="E23" s="2"/>
      <c r="F23" s="2"/>
      <c r="G23" s="2"/>
      <c r="H23" s="2"/>
    </row>
    <row r="24" spans="2:9">
      <c r="B24" s="3"/>
      <c r="C24" s="1"/>
      <c r="D24" s="1"/>
      <c r="E24" s="4"/>
    </row>
    <row r="25" spans="2:9">
      <c r="B25" s="40"/>
      <c r="E25" s="40"/>
      <c r="H25" s="40"/>
      <c r="I25" s="40"/>
    </row>
    <row r="26" spans="2:9">
      <c r="B26" s="41"/>
      <c r="C26" s="42"/>
      <c r="D26" s="43"/>
      <c r="E26" s="41"/>
      <c r="F26" s="42"/>
      <c r="G26" s="43"/>
      <c r="H26" s="41"/>
      <c r="I26" s="42"/>
    </row>
    <row r="27" spans="2:9">
      <c r="B27" s="44"/>
      <c r="C27" s="45"/>
      <c r="D27" s="43"/>
      <c r="E27" s="44"/>
      <c r="F27" s="45"/>
      <c r="G27" s="43"/>
      <c r="H27" s="44"/>
      <c r="I27" s="45"/>
    </row>
    <row r="28" spans="2:9">
      <c r="B28" s="46"/>
      <c r="C28" s="47"/>
      <c r="D28" s="43"/>
      <c r="E28" s="46"/>
      <c r="F28" s="47"/>
      <c r="G28" s="43"/>
      <c r="H28" s="46"/>
      <c r="I28" s="47"/>
    </row>
    <row r="29" spans="2:9">
      <c r="B29" s="44"/>
      <c r="C29" s="45"/>
      <c r="D29" s="43"/>
      <c r="E29" s="48"/>
      <c r="F29" s="49"/>
      <c r="G29" s="43"/>
      <c r="H29" s="44"/>
      <c r="I29" s="45"/>
    </row>
    <row r="30" spans="2:9">
      <c r="B30" s="46"/>
      <c r="C30" s="47"/>
      <c r="D30" s="43"/>
      <c r="E30" s="43"/>
      <c r="F30" s="43"/>
      <c r="G30" s="43"/>
      <c r="H30" s="46"/>
      <c r="I30" s="47"/>
    </row>
    <row r="31" spans="2:9">
      <c r="B31" s="44"/>
      <c r="C31" s="45"/>
      <c r="D31" s="43"/>
      <c r="E31" s="43"/>
      <c r="F31" s="43"/>
      <c r="G31" s="43"/>
      <c r="H31" s="48"/>
      <c r="I31" s="49"/>
    </row>
    <row r="32" spans="2:9">
      <c r="B32" s="50"/>
      <c r="C32" s="51"/>
      <c r="D32" s="43"/>
      <c r="E32" s="43"/>
      <c r="F32" s="43"/>
      <c r="G32" s="43"/>
      <c r="H32" s="43"/>
      <c r="I32" s="43"/>
    </row>
  </sheetData>
  <mergeCells count="4">
    <mergeCell ref="B7:B10"/>
    <mergeCell ref="B11:B13"/>
    <mergeCell ref="B14:B16"/>
    <mergeCell ref="B17:B1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49F7F-F70B-49D7-A6E9-3B1CEA4FBCAA}">
  <dimension ref="B3:C15"/>
  <sheetViews>
    <sheetView workbookViewId="0">
      <selection activeCell="I13" sqref="I13"/>
    </sheetView>
  </sheetViews>
  <sheetFormatPr defaultRowHeight="15"/>
  <cols>
    <col min="2" max="2" width="23.85546875" customWidth="1"/>
  </cols>
  <sheetData>
    <row r="3" spans="2:3" ht="25.5">
      <c r="B3" s="26" t="s">
        <v>10</v>
      </c>
    </row>
    <row r="9" spans="2:3">
      <c r="B9" t="s">
        <v>96</v>
      </c>
    </row>
    <row r="10" spans="2:3">
      <c r="B10" t="s">
        <v>94</v>
      </c>
      <c r="C10" t="s">
        <v>95</v>
      </c>
    </row>
    <row r="11" spans="2:3">
      <c r="B11">
        <v>1</v>
      </c>
      <c r="C11" t="s">
        <v>97</v>
      </c>
    </row>
    <row r="12" spans="2:3">
      <c r="B12">
        <v>2</v>
      </c>
      <c r="C12" t="s">
        <v>98</v>
      </c>
    </row>
    <row r="13" spans="2:3">
      <c r="B13">
        <v>3</v>
      </c>
      <c r="C13" t="s">
        <v>99</v>
      </c>
    </row>
    <row r="14" spans="2:3">
      <c r="B14">
        <v>4</v>
      </c>
      <c r="C14" t="s">
        <v>100</v>
      </c>
    </row>
    <row r="15" spans="2:3">
      <c r="B15">
        <v>5</v>
      </c>
      <c r="C15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8"/>
  <sheetViews>
    <sheetView tabSelected="1" zoomScale="86" workbookViewId="0">
      <selection activeCell="E13" sqref="B13:E14"/>
    </sheetView>
  </sheetViews>
  <sheetFormatPr defaultColWidth="9.140625" defaultRowHeight="15"/>
  <cols>
    <col min="1" max="1" width="15.7109375" customWidth="1"/>
    <col min="2" max="2" width="18.28515625" bestFit="1" customWidth="1"/>
    <col min="3" max="3" width="21.5703125" bestFit="1" customWidth="1"/>
    <col min="4" max="4" width="16.140625" customWidth="1"/>
    <col min="5" max="5" width="14.5703125" customWidth="1"/>
    <col min="6" max="6" width="5" customWidth="1"/>
    <col min="7" max="7" width="16" customWidth="1"/>
    <col min="8" max="8" width="19.5703125" customWidth="1"/>
    <col min="13" max="13" width="28.7109375" customWidth="1"/>
    <col min="14" max="14" width="26.140625" customWidth="1"/>
    <col min="15" max="15" width="19" customWidth="1"/>
    <col min="16" max="17" width="22.140625" customWidth="1"/>
  </cols>
  <sheetData>
    <row r="1" spans="1:17">
      <c r="A1" s="40" t="s">
        <v>74</v>
      </c>
      <c r="D1" s="40" t="s">
        <v>75</v>
      </c>
      <c r="G1" s="40"/>
      <c r="H1" s="40"/>
    </row>
    <row r="2" spans="1:17">
      <c r="A2" s="41" t="s">
        <v>76</v>
      </c>
      <c r="B2" s="42" t="s">
        <v>77</v>
      </c>
      <c r="C2" s="43"/>
      <c r="D2" s="41" t="s">
        <v>78</v>
      </c>
      <c r="E2" s="42" t="s">
        <v>79</v>
      </c>
      <c r="F2" s="43"/>
    </row>
    <row r="3" spans="1:17">
      <c r="A3" s="44" t="s">
        <v>80</v>
      </c>
      <c r="B3" s="45">
        <v>18.75</v>
      </c>
      <c r="C3" s="43"/>
      <c r="D3" s="44" t="s">
        <v>79</v>
      </c>
      <c r="E3" s="45">
        <f>B28/E25*100</f>
        <v>43.958333333333336</v>
      </c>
      <c r="F3" s="43"/>
    </row>
    <row r="4" spans="1:17">
      <c r="A4" s="46"/>
      <c r="B4" s="47"/>
      <c r="C4" s="43"/>
      <c r="D4" s="46" t="s">
        <v>81</v>
      </c>
      <c r="E4" s="47">
        <v>1</v>
      </c>
      <c r="F4" s="43"/>
    </row>
    <row r="5" spans="1:17">
      <c r="A5" s="44" t="s">
        <v>82</v>
      </c>
      <c r="B5" s="45">
        <v>31.25</v>
      </c>
      <c r="C5" s="43"/>
      <c r="D5" s="48" t="s">
        <v>83</v>
      </c>
      <c r="E5" s="49">
        <f>200-(E3+E4)</f>
        <v>155.04166666666666</v>
      </c>
      <c r="F5" s="43"/>
    </row>
    <row r="6" spans="1:17">
      <c r="A6" s="46"/>
      <c r="B6" s="47"/>
      <c r="C6" s="43"/>
      <c r="D6" s="43"/>
      <c r="E6" s="43"/>
      <c r="F6" s="43"/>
    </row>
    <row r="7" spans="1:17">
      <c r="A7" s="44" t="s">
        <v>84</v>
      </c>
      <c r="B7" s="45">
        <v>50</v>
      </c>
      <c r="C7" s="43"/>
      <c r="D7" s="43"/>
      <c r="E7" s="43"/>
      <c r="F7" s="43"/>
    </row>
    <row r="8" spans="1:17">
      <c r="A8" s="50" t="s">
        <v>85</v>
      </c>
      <c r="B8" s="51">
        <v>100</v>
      </c>
      <c r="C8" s="43"/>
      <c r="D8" s="43"/>
      <c r="E8" s="43"/>
      <c r="F8" s="43"/>
      <c r="G8" s="43"/>
      <c r="H8" s="43"/>
    </row>
    <row r="15" spans="1:17" ht="30">
      <c r="M15" s="20" t="s">
        <v>23</v>
      </c>
      <c r="N15" s="20" t="s">
        <v>24</v>
      </c>
      <c r="O15" s="22" t="s">
        <v>86</v>
      </c>
      <c r="P15" s="22" t="s">
        <v>87</v>
      </c>
      <c r="Q15" s="22" t="s">
        <v>70</v>
      </c>
    </row>
    <row r="16" spans="1:17" ht="30">
      <c r="M16" s="20" t="s">
        <v>23</v>
      </c>
      <c r="N16" s="20" t="s">
        <v>24</v>
      </c>
      <c r="O16" s="22" t="s">
        <v>68</v>
      </c>
      <c r="P16" s="22" t="s">
        <v>69</v>
      </c>
      <c r="Q16" s="22" t="s">
        <v>70</v>
      </c>
    </row>
    <row r="24" spans="1:5">
      <c r="B24" t="s">
        <v>88</v>
      </c>
      <c r="C24" t="s">
        <v>89</v>
      </c>
      <c r="D24" t="s">
        <v>90</v>
      </c>
      <c r="E24" t="s">
        <v>85</v>
      </c>
    </row>
    <row r="25" spans="1:5">
      <c r="A25" t="s">
        <v>92</v>
      </c>
      <c r="B25" s="52">
        <v>15000000</v>
      </c>
      <c r="C25" s="52">
        <v>25000000</v>
      </c>
      <c r="D25" s="52">
        <v>40000000</v>
      </c>
      <c r="E25" s="52">
        <v>80000000</v>
      </c>
    </row>
    <row r="26" spans="1:5">
      <c r="A26" t="s">
        <v>91</v>
      </c>
      <c r="B26">
        <f>B25/E25*100</f>
        <v>18.75</v>
      </c>
      <c r="C26">
        <f>C25/E25*100</f>
        <v>31.25</v>
      </c>
      <c r="D26">
        <f>D25/E25*100</f>
        <v>50</v>
      </c>
      <c r="E26">
        <f>SUM(B26:D26)</f>
        <v>100</v>
      </c>
    </row>
    <row r="28" spans="1:5">
      <c r="A28" t="s">
        <v>93</v>
      </c>
      <c r="B28" s="52">
        <f>SUM(B33:B38)/COUNT(B33:B38)</f>
        <v>35166666.666666664</v>
      </c>
    </row>
    <row r="29" spans="1:5">
      <c r="A29" t="s">
        <v>91</v>
      </c>
    </row>
    <row r="32" spans="1:5">
      <c r="B32" s="65" t="s">
        <v>103</v>
      </c>
      <c r="C32" s="65" t="s">
        <v>102</v>
      </c>
    </row>
    <row r="33" spans="2:3">
      <c r="B33" s="65">
        <v>30000000</v>
      </c>
      <c r="C33" s="65" t="s">
        <v>97</v>
      </c>
    </row>
    <row r="34" spans="2:3">
      <c r="B34" s="65">
        <v>1000000</v>
      </c>
      <c r="C34" s="65" t="s">
        <v>100</v>
      </c>
    </row>
    <row r="35" spans="2:3">
      <c r="B35" s="65">
        <v>10000000</v>
      </c>
      <c r="C35" s="65" t="s">
        <v>99</v>
      </c>
    </row>
    <row r="36" spans="2:3">
      <c r="B36" s="65">
        <v>90000000</v>
      </c>
      <c r="C36" s="65" t="s">
        <v>104</v>
      </c>
    </row>
    <row r="37" spans="2:3">
      <c r="B37" s="65">
        <v>50000000</v>
      </c>
      <c r="C37" s="65" t="s">
        <v>105</v>
      </c>
    </row>
    <row r="38" spans="2:3">
      <c r="B38" s="65">
        <v>30000000</v>
      </c>
      <c r="C38" s="65" t="s">
        <v>106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Sheet1</vt:lpstr>
      <vt:lpstr>Componentes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alcaraz</dc:creator>
  <cp:lastModifiedBy>Maksi</cp:lastModifiedBy>
  <dcterms:created xsi:type="dcterms:W3CDTF">2024-10-15T20:01:54Z</dcterms:created>
  <dcterms:modified xsi:type="dcterms:W3CDTF">2024-10-22T13:09:10Z</dcterms:modified>
</cp:coreProperties>
</file>