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1A9858A1-9B02-47EB-827C-1A60CB5850F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 ACF" sheetId="3" r:id="rId1"/>
    <sheet name="Stata" sheetId="4" r:id="rId2"/>
  </sheets>
  <calcPr calcId="181029"/>
</workbook>
</file>

<file path=xl/calcChain.xml><?xml version="1.0" encoding="utf-8"?>
<calcChain xmlns="http://schemas.openxmlformats.org/spreadsheetml/2006/main">
  <c r="C23" i="3" l="1"/>
  <c r="G25" i="3" s="1"/>
  <c r="F25" i="3" l="1"/>
  <c r="G28" i="3" s="1"/>
  <c r="H25" i="3"/>
  <c r="H28" i="3"/>
  <c r="F28" i="3" l="1"/>
  <c r="E7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6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5" i="3"/>
  <c r="E5" i="3"/>
  <c r="E6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4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3" i="3"/>
  <c r="C22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</calcChain>
</file>

<file path=xl/sharedStrings.xml><?xml version="1.0" encoding="utf-8"?>
<sst xmlns="http://schemas.openxmlformats.org/spreadsheetml/2006/main" count="24" uniqueCount="15">
  <si>
    <t>t</t>
  </si>
  <si>
    <t>TFR</t>
  </si>
  <si>
    <t>yt</t>
  </si>
  <si>
    <t>-</t>
  </si>
  <si>
    <t>ACF</t>
  </si>
  <si>
    <t>РACF</t>
  </si>
  <si>
    <t>yt-yср</t>
  </si>
  <si>
    <t>yt-1 - yср</t>
  </si>
  <si>
    <t>yt-2 - yср</t>
  </si>
  <si>
    <t>yt-3 - yср</t>
  </si>
  <si>
    <t>Среднее</t>
  </si>
  <si>
    <t>Дисперсия</t>
  </si>
  <si>
    <r>
      <rPr>
        <sz val="14"/>
        <color theme="1"/>
        <rFont val="Calibri"/>
        <family val="2"/>
        <charset val="204"/>
      </rPr>
      <t>ρ</t>
    </r>
    <r>
      <rPr>
        <sz val="11"/>
        <color theme="1"/>
        <rFont val="Calibri"/>
        <family val="2"/>
        <charset val="204"/>
        <scheme val="minor"/>
      </rPr>
      <t>k</t>
    </r>
  </si>
  <si>
    <r>
      <t xml:space="preserve">Лаг, </t>
    </r>
    <r>
      <rPr>
        <sz val="11"/>
        <color theme="1"/>
        <rFont val="Calibri"/>
        <family val="2"/>
        <charset val="204"/>
      </rPr>
      <t>τ</t>
    </r>
  </si>
  <si>
    <r>
      <rPr>
        <sz val="14"/>
        <color theme="1"/>
        <rFont val="Calibri"/>
        <family val="2"/>
        <charset val="204"/>
      </rPr>
      <t>ϕ</t>
    </r>
    <r>
      <rPr>
        <sz val="11"/>
        <color theme="1"/>
        <rFont val="Calibri"/>
        <family val="2"/>
        <charset val="204"/>
        <scheme val="minor"/>
      </rPr>
      <t>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</si>
</sst>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70" fontId="0" fillId="2" borderId="1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График </a:t>
            </a:r>
            <a:r>
              <a:rPr lang="en-US" sz="1200"/>
              <a:t>ACF</a:t>
            </a:r>
            <a:endParaRPr lang="ru-RU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 ACF'!$F$25:$H$25</c:f>
              <c:numCache>
                <c:formatCode>0.00</c:formatCode>
                <c:ptCount val="3"/>
                <c:pt idx="0">
                  <c:v>0.9265962094419975</c:v>
                </c:pt>
                <c:pt idx="1">
                  <c:v>0.80127940458942737</c:v>
                </c:pt>
                <c:pt idx="2">
                  <c:v>0.66027986327387778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F-4D4F-9029-63DB2EE30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909503"/>
        <c:axId val="812931135"/>
      </c:barChart>
      <c:catAx>
        <c:axId val="81290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Лаги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2931135"/>
        <c:crosses val="autoZero"/>
        <c:auto val="1"/>
        <c:lblAlgn val="ctr"/>
        <c:lblOffset val="100"/>
        <c:noMultiLvlLbl val="0"/>
      </c:catAx>
      <c:valAx>
        <c:axId val="8129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290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График </a:t>
            </a:r>
            <a:r>
              <a:rPr lang="en-US" sz="1200"/>
              <a:t>PACF</a:t>
            </a:r>
            <a:endParaRPr lang="ru-RU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 ACF'!$F$28:$H$28</c:f>
              <c:numCache>
                <c:formatCode>0.00</c:formatCode>
                <c:ptCount val="3"/>
                <c:pt idx="0">
                  <c:v>0.9265962094419975</c:v>
                </c:pt>
                <c:pt idx="1">
                  <c:v>-0.40518560090429351</c:v>
                </c:pt>
                <c:pt idx="2">
                  <c:v>-6.4078946487683128E-2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A-46D5-A151-B1BD9BDD9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909503"/>
        <c:axId val="812931135"/>
      </c:barChart>
      <c:catAx>
        <c:axId val="81290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Лаги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2931135"/>
        <c:crosses val="autoZero"/>
        <c:auto val="1"/>
        <c:lblAlgn val="ctr"/>
        <c:lblOffset val="100"/>
        <c:noMultiLvlLbl val="0"/>
      </c:catAx>
      <c:valAx>
        <c:axId val="8129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290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180975</xdr:colOff>
      <xdr:row>0</xdr:row>
      <xdr:rowOff>0</xdr:rowOff>
    </xdr:from>
    <xdr:to>
      <xdr:col>15</xdr:col>
      <xdr:colOff>292100</xdr:colOff>
      <xdr:row>12</xdr:row>
      <xdr:rowOff>33405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10600" y="0"/>
          <a:ext cx="5019675" cy="2300355"/>
        </a:xfrm>
        <a:prstGeom prst="rect">
          <a:avLst/>
        </a:prstGeom>
        <a:noFill/>
      </xdr:spPr>
    </xdr:pic>
    <xdr:clientData/>
  </xdr:twoCellAnchor>
  <xdr:twoCellAnchor>
    <xdr:from>
      <xdr:col>9</xdr:col>
      <xdr:colOff>3175</xdr:colOff>
      <xdr:row>13</xdr:row>
      <xdr:rowOff>44450</xdr:rowOff>
    </xdr:from>
    <xdr:to>
      <xdr:col>14</xdr:col>
      <xdr:colOff>368300</xdr:colOff>
      <xdr:row>22</xdr:row>
      <xdr:rowOff>53975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C4688D-5AF3-4A05-9D61-0142A131E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187779</xdr:colOff>
      <xdr:row>7</xdr:row>
      <xdr:rowOff>116568</xdr:rowOff>
    </xdr:from>
    <xdr:to>
      <xdr:col>16</xdr:col>
      <xdr:colOff>327026</xdr:colOff>
      <xdr:row>13</xdr:row>
      <xdr:rowOff>2268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75DB718-2F9B-4FE9-9A99-D4C0E7EEC736}"/>
            </a:ext>
          </a:extLst>
        </xdr:cNvPr>
        <xdr:cNvPicPr/>
      </xdr:nvPicPr>
      <xdr:blipFill rotWithShape="1">
        <a:blip xmlns:r="http://schemas.openxmlformats.org/officeDocument/2006/relationships" r:embed="rId3"/>
        <a:srcRect l="19545" t="36408" r="42578" b="45265"/>
        <a:stretch/>
      </xdr:blipFill>
      <xdr:spPr bwMode="auto">
        <a:xfrm>
          <a:off x="7661729" y="1405618"/>
          <a:ext cx="2996747" cy="9906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9</xdr:col>
      <xdr:colOff>19050</xdr:colOff>
      <xdr:row>23</xdr:row>
      <xdr:rowOff>6350</xdr:rowOff>
    </xdr:from>
    <xdr:to>
      <xdr:col>14</xdr:col>
      <xdr:colOff>368300</xdr:colOff>
      <xdr:row>31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0F274D1-6ED6-4D5A-B793-EFFF5A068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zoomScaleNormal="100" workbookViewId="0">
      <selection activeCell="G37" sqref="G37"/>
    </sheetView>
  </sheetViews>
  <sheetFormatPr defaultRowHeight="15" x14ac:dyDescent="0.25"/>
  <cols>
    <col min="2" max="2" width="10.85546875" style="4" bestFit="1" customWidth="1"/>
    <col min="3" max="3" width="12" style="4" bestFit="1" customWidth="1"/>
    <col min="4" max="4" width="7.42578125" style="4" customWidth="1"/>
    <col min="5" max="5" width="9.5703125" style="4" customWidth="1"/>
    <col min="6" max="6" width="10.28515625" style="4" bestFit="1" customWidth="1"/>
    <col min="7" max="7" width="10.7109375" style="4" customWidth="1"/>
    <col min="8" max="8" width="10.42578125" style="4" customWidth="1"/>
    <col min="9" max="9" width="9.140625" style="4"/>
    <col min="10" max="10" width="10" style="4" customWidth="1"/>
    <col min="13" max="13" width="6" customWidth="1"/>
  </cols>
  <sheetData>
    <row r="1" spans="1:10" x14ac:dyDescent="0.25">
      <c r="B1" s="2" t="s">
        <v>0</v>
      </c>
      <c r="C1" s="2" t="s">
        <v>1</v>
      </c>
      <c r="H1"/>
      <c r="I1"/>
      <c r="J1"/>
    </row>
    <row r="2" spans="1:10" x14ac:dyDescent="0.25">
      <c r="B2" s="3" t="s">
        <v>0</v>
      </c>
      <c r="C2" s="3" t="s">
        <v>2</v>
      </c>
      <c r="D2" s="3" t="s">
        <v>6</v>
      </c>
      <c r="E2" s="3" t="s">
        <v>7</v>
      </c>
      <c r="F2" s="3" t="s">
        <v>8</v>
      </c>
      <c r="G2" s="3" t="s">
        <v>9</v>
      </c>
      <c r="H2"/>
      <c r="I2"/>
      <c r="J2"/>
    </row>
    <row r="3" spans="1:10" x14ac:dyDescent="0.25">
      <c r="A3">
        <v>1</v>
      </c>
      <c r="B3" s="1">
        <v>2000</v>
      </c>
      <c r="C3" s="5">
        <v>1.19495</v>
      </c>
      <c r="D3" s="5">
        <f>C3-$C$22</f>
        <v>-0.30311526315789483</v>
      </c>
      <c r="E3" s="1" t="s">
        <v>3</v>
      </c>
      <c r="F3" s="1" t="s">
        <v>3</v>
      </c>
      <c r="G3" s="1" t="s">
        <v>3</v>
      </c>
      <c r="H3"/>
      <c r="I3"/>
      <c r="J3"/>
    </row>
    <row r="4" spans="1:10" x14ac:dyDescent="0.25">
      <c r="A4">
        <f>A3+1</f>
        <v>2</v>
      </c>
      <c r="B4" s="1">
        <v>2001</v>
      </c>
      <c r="C4" s="5">
        <v>1.22281</v>
      </c>
      <c r="D4" s="5">
        <f t="shared" ref="D4:D21" si="0">C4-$C$22</f>
        <v>-0.27525526315789484</v>
      </c>
      <c r="E4" s="5">
        <f>D3</f>
        <v>-0.30311526315789483</v>
      </c>
      <c r="F4" s="1" t="s">
        <v>3</v>
      </c>
      <c r="G4" s="1" t="s">
        <v>3</v>
      </c>
      <c r="H4"/>
      <c r="I4"/>
      <c r="J4"/>
    </row>
    <row r="5" spans="1:10" x14ac:dyDescent="0.25">
      <c r="A5">
        <f t="shared" ref="A5:A21" si="1">A4+1</f>
        <v>3</v>
      </c>
      <c r="B5" s="1">
        <v>2002</v>
      </c>
      <c r="C5" s="5">
        <v>1.2864800000000001</v>
      </c>
      <c r="D5" s="5">
        <f t="shared" si="0"/>
        <v>-0.21158526315789472</v>
      </c>
      <c r="E5" s="5">
        <f t="shared" ref="E5:G21" si="2">D4</f>
        <v>-0.27525526315789484</v>
      </c>
      <c r="F5" s="5">
        <f>E4</f>
        <v>-0.30311526315789483</v>
      </c>
      <c r="G5" s="1" t="s">
        <v>3</v>
      </c>
      <c r="H5"/>
      <c r="I5"/>
      <c r="J5"/>
    </row>
    <row r="6" spans="1:10" x14ac:dyDescent="0.25">
      <c r="A6">
        <f t="shared" si="1"/>
        <v>4</v>
      </c>
      <c r="B6" s="1">
        <v>2003</v>
      </c>
      <c r="C6" s="5">
        <v>1.32</v>
      </c>
      <c r="D6" s="5">
        <f t="shared" si="0"/>
        <v>-0.17806526315789473</v>
      </c>
      <c r="E6" s="5">
        <f t="shared" si="2"/>
        <v>-0.21158526315789472</v>
      </c>
      <c r="F6" s="5">
        <f t="shared" si="2"/>
        <v>-0.27525526315789484</v>
      </c>
      <c r="G6" s="5">
        <f>F5</f>
        <v>-0.30311526315789483</v>
      </c>
      <c r="H6"/>
      <c r="I6"/>
      <c r="J6"/>
    </row>
    <row r="7" spans="1:10" x14ac:dyDescent="0.25">
      <c r="A7">
        <f t="shared" si="1"/>
        <v>5</v>
      </c>
      <c r="B7" s="1">
        <v>2004</v>
      </c>
      <c r="C7" s="5">
        <v>1.3440000000000001</v>
      </c>
      <c r="D7" s="5">
        <f t="shared" si="0"/>
        <v>-0.15406526315789471</v>
      </c>
      <c r="E7" s="5">
        <f>D6</f>
        <v>-0.17806526315789473</v>
      </c>
      <c r="F7" s="5">
        <f t="shared" si="2"/>
        <v>-0.21158526315789472</v>
      </c>
      <c r="G7" s="5">
        <f t="shared" si="2"/>
        <v>-0.27525526315789484</v>
      </c>
      <c r="H7"/>
      <c r="I7"/>
      <c r="J7"/>
    </row>
    <row r="8" spans="1:10" x14ac:dyDescent="0.25">
      <c r="A8">
        <f t="shared" si="1"/>
        <v>6</v>
      </c>
      <c r="B8" s="1">
        <v>2005</v>
      </c>
      <c r="C8" s="5">
        <v>1.294</v>
      </c>
      <c r="D8" s="5">
        <f t="shared" si="0"/>
        <v>-0.20406526315789475</v>
      </c>
      <c r="E8" s="5">
        <f t="shared" si="2"/>
        <v>-0.15406526315789471</v>
      </c>
      <c r="F8" s="5">
        <f t="shared" si="2"/>
        <v>-0.17806526315789473</v>
      </c>
      <c r="G8" s="5">
        <f t="shared" si="2"/>
        <v>-0.21158526315789472</v>
      </c>
      <c r="H8"/>
      <c r="I8"/>
      <c r="J8"/>
    </row>
    <row r="9" spans="1:10" x14ac:dyDescent="0.25">
      <c r="A9">
        <f t="shared" si="1"/>
        <v>7</v>
      </c>
      <c r="B9" s="1">
        <v>2006</v>
      </c>
      <c r="C9" s="5">
        <v>1.3049999999999999</v>
      </c>
      <c r="D9" s="5">
        <f t="shared" si="0"/>
        <v>-0.19306526315789485</v>
      </c>
      <c r="E9" s="5">
        <f t="shared" si="2"/>
        <v>-0.20406526315789475</v>
      </c>
      <c r="F9" s="5">
        <f t="shared" si="2"/>
        <v>-0.15406526315789471</v>
      </c>
      <c r="G9" s="5">
        <f t="shared" si="2"/>
        <v>-0.17806526315789473</v>
      </c>
      <c r="H9"/>
      <c r="I9"/>
      <c r="J9"/>
    </row>
    <row r="10" spans="1:10" x14ac:dyDescent="0.25">
      <c r="A10">
        <f t="shared" si="1"/>
        <v>8</v>
      </c>
      <c r="B10" s="1">
        <v>2007</v>
      </c>
      <c r="C10" s="5">
        <v>1.4159999999999999</v>
      </c>
      <c r="D10" s="5">
        <f t="shared" si="0"/>
        <v>-8.2065263157894863E-2</v>
      </c>
      <c r="E10" s="5">
        <f t="shared" si="2"/>
        <v>-0.19306526315789485</v>
      </c>
      <c r="F10" s="5">
        <f t="shared" si="2"/>
        <v>-0.20406526315789475</v>
      </c>
      <c r="G10" s="5">
        <f t="shared" si="2"/>
        <v>-0.15406526315789471</v>
      </c>
      <c r="H10"/>
      <c r="I10"/>
      <c r="J10"/>
    </row>
    <row r="11" spans="1:10" x14ac:dyDescent="0.25">
      <c r="A11">
        <f t="shared" si="1"/>
        <v>9</v>
      </c>
      <c r="B11" s="1">
        <v>2008</v>
      </c>
      <c r="C11" s="5">
        <v>1.502</v>
      </c>
      <c r="D11" s="5">
        <f t="shared" si="0"/>
        <v>3.9347368421052131E-3</v>
      </c>
      <c r="E11" s="5">
        <f t="shared" si="2"/>
        <v>-8.2065263157894863E-2</v>
      </c>
      <c r="F11" s="5">
        <f t="shared" si="2"/>
        <v>-0.19306526315789485</v>
      </c>
      <c r="G11" s="5">
        <f t="shared" si="2"/>
        <v>-0.20406526315789475</v>
      </c>
      <c r="H11"/>
      <c r="I11"/>
      <c r="J11"/>
    </row>
    <row r="12" spans="1:10" x14ac:dyDescent="0.25">
      <c r="A12">
        <f t="shared" si="1"/>
        <v>10</v>
      </c>
      <c r="B12" s="1">
        <v>2009</v>
      </c>
      <c r="C12" s="5">
        <v>1.542</v>
      </c>
      <c r="D12" s="5">
        <f t="shared" si="0"/>
        <v>4.3934736842105249E-2</v>
      </c>
      <c r="E12" s="5">
        <f t="shared" si="2"/>
        <v>3.9347368421052131E-3</v>
      </c>
      <c r="F12" s="5">
        <f t="shared" si="2"/>
        <v>-8.2065263157894863E-2</v>
      </c>
      <c r="G12" s="5">
        <f t="shared" si="2"/>
        <v>-0.19306526315789485</v>
      </c>
      <c r="H12"/>
      <c r="I12"/>
      <c r="J12"/>
    </row>
    <row r="13" spans="1:10" x14ac:dyDescent="0.25">
      <c r="A13">
        <f t="shared" si="1"/>
        <v>11</v>
      </c>
      <c r="B13" s="1">
        <v>2010</v>
      </c>
      <c r="C13" s="5">
        <v>1.5669999999999999</v>
      </c>
      <c r="D13" s="5">
        <f t="shared" si="0"/>
        <v>6.893473684210516E-2</v>
      </c>
      <c r="E13" s="5">
        <f t="shared" si="2"/>
        <v>4.3934736842105249E-2</v>
      </c>
      <c r="F13" s="5">
        <f t="shared" si="2"/>
        <v>3.9347368421052131E-3</v>
      </c>
      <c r="G13" s="5">
        <f t="shared" si="2"/>
        <v>-8.2065263157894863E-2</v>
      </c>
      <c r="H13"/>
      <c r="I13"/>
      <c r="J13"/>
    </row>
    <row r="14" spans="1:10" x14ac:dyDescent="0.25">
      <c r="A14">
        <f t="shared" si="1"/>
        <v>12</v>
      </c>
      <c r="B14" s="1">
        <v>2011</v>
      </c>
      <c r="C14" s="5">
        <v>1.5820000000000001</v>
      </c>
      <c r="D14" s="5">
        <f t="shared" si="0"/>
        <v>8.3934736842105284E-2</v>
      </c>
      <c r="E14" s="5">
        <f t="shared" si="2"/>
        <v>6.893473684210516E-2</v>
      </c>
      <c r="F14" s="5">
        <f t="shared" si="2"/>
        <v>4.3934736842105249E-2</v>
      </c>
      <c r="G14" s="5">
        <f t="shared" si="2"/>
        <v>3.9347368421052131E-3</v>
      </c>
      <c r="H14"/>
      <c r="I14"/>
      <c r="J14"/>
    </row>
    <row r="15" spans="1:10" x14ac:dyDescent="0.25">
      <c r="A15">
        <f t="shared" si="1"/>
        <v>13</v>
      </c>
      <c r="B15" s="1">
        <v>2012</v>
      </c>
      <c r="C15" s="5">
        <v>1.6910000000000001</v>
      </c>
      <c r="D15" s="5">
        <f t="shared" si="0"/>
        <v>0.19293473684210527</v>
      </c>
      <c r="E15" s="5">
        <f t="shared" si="2"/>
        <v>8.3934736842105284E-2</v>
      </c>
      <c r="F15" s="5">
        <f t="shared" si="2"/>
        <v>6.893473684210516E-2</v>
      </c>
      <c r="G15" s="5">
        <f t="shared" si="2"/>
        <v>4.3934736842105249E-2</v>
      </c>
      <c r="H15"/>
      <c r="I15"/>
      <c r="J15"/>
    </row>
    <row r="16" spans="1:10" x14ac:dyDescent="0.25">
      <c r="A16">
        <f t="shared" si="1"/>
        <v>14</v>
      </c>
      <c r="B16" s="1">
        <v>2013</v>
      </c>
      <c r="C16" s="5">
        <v>1.7070000000000001</v>
      </c>
      <c r="D16" s="5">
        <f t="shared" si="0"/>
        <v>0.20893473684210528</v>
      </c>
      <c r="E16" s="5">
        <f t="shared" si="2"/>
        <v>0.19293473684210527</v>
      </c>
      <c r="F16" s="5">
        <f t="shared" si="2"/>
        <v>8.3934736842105284E-2</v>
      </c>
      <c r="G16" s="5">
        <f t="shared" si="2"/>
        <v>6.893473684210516E-2</v>
      </c>
      <c r="H16"/>
      <c r="I16"/>
      <c r="J16"/>
    </row>
    <row r="17" spans="1:10" x14ac:dyDescent="0.25">
      <c r="A17">
        <f t="shared" si="1"/>
        <v>15</v>
      </c>
      <c r="B17" s="1">
        <v>2014</v>
      </c>
      <c r="C17" s="5">
        <v>1.75</v>
      </c>
      <c r="D17" s="5">
        <f t="shared" si="0"/>
        <v>0.25193473684210521</v>
      </c>
      <c r="E17" s="5">
        <f t="shared" si="2"/>
        <v>0.20893473684210528</v>
      </c>
      <c r="F17" s="5">
        <f t="shared" si="2"/>
        <v>0.19293473684210527</v>
      </c>
      <c r="G17" s="5">
        <f t="shared" si="2"/>
        <v>8.3934736842105284E-2</v>
      </c>
      <c r="H17"/>
      <c r="I17"/>
      <c r="J17"/>
    </row>
    <row r="18" spans="1:10" x14ac:dyDescent="0.25">
      <c r="A18">
        <f t="shared" si="1"/>
        <v>16</v>
      </c>
      <c r="B18" s="1">
        <v>2015</v>
      </c>
      <c r="C18" s="5">
        <v>1.7769999999999999</v>
      </c>
      <c r="D18" s="5">
        <f t="shared" si="0"/>
        <v>0.27893473684210512</v>
      </c>
      <c r="E18" s="5">
        <f t="shared" si="2"/>
        <v>0.25193473684210521</v>
      </c>
      <c r="F18" s="5">
        <f t="shared" si="2"/>
        <v>0.20893473684210528</v>
      </c>
      <c r="G18" s="5">
        <f t="shared" si="2"/>
        <v>0.19293473684210527</v>
      </c>
      <c r="H18"/>
      <c r="I18"/>
      <c r="J18"/>
    </row>
    <row r="19" spans="1:10" x14ac:dyDescent="0.25">
      <c r="A19">
        <f t="shared" si="1"/>
        <v>17</v>
      </c>
      <c r="B19" s="1">
        <v>2016</v>
      </c>
      <c r="C19" s="5">
        <v>1.762</v>
      </c>
      <c r="D19" s="5">
        <f t="shared" si="0"/>
        <v>0.26393473684210522</v>
      </c>
      <c r="E19" s="5">
        <f t="shared" si="2"/>
        <v>0.27893473684210512</v>
      </c>
      <c r="F19" s="5">
        <f t="shared" si="2"/>
        <v>0.25193473684210521</v>
      </c>
      <c r="G19" s="5">
        <f t="shared" si="2"/>
        <v>0.20893473684210528</v>
      </c>
      <c r="H19"/>
      <c r="I19"/>
      <c r="J19"/>
    </row>
    <row r="20" spans="1:10" x14ac:dyDescent="0.25">
      <c r="A20">
        <f t="shared" si="1"/>
        <v>18</v>
      </c>
      <c r="B20" s="1">
        <v>2017</v>
      </c>
      <c r="C20" s="5">
        <v>1.621</v>
      </c>
      <c r="D20" s="5">
        <f t="shared" si="0"/>
        <v>0.12293473684210521</v>
      </c>
      <c r="E20" s="5">
        <f t="shared" si="2"/>
        <v>0.26393473684210522</v>
      </c>
      <c r="F20" s="5">
        <f t="shared" si="2"/>
        <v>0.27893473684210512</v>
      </c>
      <c r="G20" s="5">
        <f t="shared" si="2"/>
        <v>0.25193473684210521</v>
      </c>
      <c r="H20"/>
      <c r="I20"/>
      <c r="J20"/>
    </row>
    <row r="21" spans="1:10" x14ac:dyDescent="0.25">
      <c r="A21">
        <f t="shared" si="1"/>
        <v>19</v>
      </c>
      <c r="B21" s="1">
        <v>2018</v>
      </c>
      <c r="C21" s="5">
        <v>1.579</v>
      </c>
      <c r="D21" s="5">
        <f t="shared" si="0"/>
        <v>8.093473684210517E-2</v>
      </c>
      <c r="E21" s="5">
        <f t="shared" si="2"/>
        <v>0.12293473684210521</v>
      </c>
      <c r="F21" s="5">
        <f t="shared" si="2"/>
        <v>0.26393473684210522</v>
      </c>
      <c r="G21" s="5">
        <f t="shared" si="2"/>
        <v>0.27893473684210512</v>
      </c>
      <c r="H21"/>
      <c r="I21"/>
      <c r="J21"/>
    </row>
    <row r="22" spans="1:10" x14ac:dyDescent="0.25">
      <c r="B22" s="7" t="s">
        <v>10</v>
      </c>
      <c r="C22" s="6">
        <f>AVERAGE(C3:C21)</f>
        <v>1.4980652631578948</v>
      </c>
      <c r="D22" s="1"/>
      <c r="E22" s="1"/>
      <c r="F22" s="1"/>
      <c r="G22" s="1"/>
      <c r="H22"/>
      <c r="I22"/>
      <c r="J22"/>
    </row>
    <row r="23" spans="1:10" x14ac:dyDescent="0.25">
      <c r="B23" s="7" t="s">
        <v>11</v>
      </c>
      <c r="C23" s="9">
        <f>_xlfn.VAR.P(C3:C21)</f>
        <v>3.5827814109140259E-2</v>
      </c>
    </row>
    <row r="24" spans="1:10" x14ac:dyDescent="0.25">
      <c r="D24" s="4" t="s">
        <v>4</v>
      </c>
      <c r="E24" s="2" t="s">
        <v>13</v>
      </c>
      <c r="F24" s="2">
        <v>1</v>
      </c>
      <c r="G24" s="2">
        <v>2</v>
      </c>
      <c r="H24" s="2">
        <v>3</v>
      </c>
    </row>
    <row r="25" spans="1:10" ht="16.5" customHeight="1" x14ac:dyDescent="0.3">
      <c r="E25" s="1" t="s">
        <v>12</v>
      </c>
      <c r="F25" s="5">
        <f>((1/(19-1) )* SUMPRODUCT(D4:D21,E4:E21) )/ C23</f>
        <v>0.9265962094419975</v>
      </c>
      <c r="G25" s="5">
        <f>((1/($A$21-G24) )* SUMPRODUCT(D5:D21,F5:F21) )/ C23</f>
        <v>0.80127940458942737</v>
      </c>
      <c r="H25" s="5">
        <f>((1/($A$21-H24) )* SUMPRODUCT(D6:D21,G6:G21) )/ C23</f>
        <v>0.66027986327387778</v>
      </c>
    </row>
    <row r="27" spans="1:10" x14ac:dyDescent="0.25">
      <c r="D27" s="4" t="s">
        <v>5</v>
      </c>
      <c r="E27" s="2" t="s">
        <v>13</v>
      </c>
      <c r="F27" s="2">
        <v>1</v>
      </c>
      <c r="G27" s="2">
        <v>2</v>
      </c>
      <c r="H27" s="2">
        <v>3</v>
      </c>
    </row>
    <row r="28" spans="1:10" ht="15.75" customHeight="1" x14ac:dyDescent="0.3">
      <c r="E28" s="1" t="s">
        <v>14</v>
      </c>
      <c r="F28" s="5">
        <f>F25</f>
        <v>0.9265962094419975</v>
      </c>
      <c r="G28" s="5">
        <f>(G25 - F25^2) / (1 - F25^2)</f>
        <v>-0.40518560090429351</v>
      </c>
      <c r="H28" s="5">
        <f>(F25^3 + F25*G25^2 + H25 - F25^2 * H25 - 2*F25*G25) / (1 + 2 * F25^2 * G25 - G25^2 - 2*F25^2)</f>
        <v>-6.4078946487683128E-2</v>
      </c>
    </row>
    <row r="34" spans="3:3" x14ac:dyDescent="0.25">
      <c r="C34" s="8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746C8-74AF-4A81-AB6F-73BD5517D23E}">
  <dimension ref="A1:B20"/>
  <sheetViews>
    <sheetView workbookViewId="0">
      <selection activeCell="E12" sqref="E12"/>
    </sheetView>
  </sheetViews>
  <sheetFormatPr defaultRowHeight="15" x14ac:dyDescent="0.25"/>
  <sheetData>
    <row r="1" spans="1:2" x14ac:dyDescent="0.25">
      <c r="A1" s="3" t="s">
        <v>0</v>
      </c>
      <c r="B1" s="3" t="s">
        <v>2</v>
      </c>
    </row>
    <row r="2" spans="1:2" x14ac:dyDescent="0.25">
      <c r="A2" s="1">
        <v>2000</v>
      </c>
      <c r="B2" s="5">
        <v>1.19495</v>
      </c>
    </row>
    <row r="3" spans="1:2" x14ac:dyDescent="0.25">
      <c r="A3" s="1">
        <v>2001</v>
      </c>
      <c r="B3" s="5">
        <v>1.22281</v>
      </c>
    </row>
    <row r="4" spans="1:2" x14ac:dyDescent="0.25">
      <c r="A4" s="1">
        <v>2002</v>
      </c>
      <c r="B4" s="5">
        <v>1.2864800000000001</v>
      </c>
    </row>
    <row r="5" spans="1:2" x14ac:dyDescent="0.25">
      <c r="A5" s="1">
        <v>2003</v>
      </c>
      <c r="B5" s="5">
        <v>1.32</v>
      </c>
    </row>
    <row r="6" spans="1:2" x14ac:dyDescent="0.25">
      <c r="A6" s="1">
        <v>2004</v>
      </c>
      <c r="B6" s="5">
        <v>1.3440000000000001</v>
      </c>
    </row>
    <row r="7" spans="1:2" x14ac:dyDescent="0.25">
      <c r="A7" s="1">
        <v>2005</v>
      </c>
      <c r="B7" s="5">
        <v>1.294</v>
      </c>
    </row>
    <row r="8" spans="1:2" x14ac:dyDescent="0.25">
      <c r="A8" s="1">
        <v>2006</v>
      </c>
      <c r="B8" s="5">
        <v>1.3049999999999999</v>
      </c>
    </row>
    <row r="9" spans="1:2" x14ac:dyDescent="0.25">
      <c r="A9" s="1">
        <v>2007</v>
      </c>
      <c r="B9" s="5">
        <v>1.4159999999999999</v>
      </c>
    </row>
    <row r="10" spans="1:2" x14ac:dyDescent="0.25">
      <c r="A10" s="1">
        <v>2008</v>
      </c>
      <c r="B10" s="5">
        <v>1.502</v>
      </c>
    </row>
    <row r="11" spans="1:2" x14ac:dyDescent="0.25">
      <c r="A11" s="1">
        <v>2009</v>
      </c>
      <c r="B11" s="5">
        <v>1.542</v>
      </c>
    </row>
    <row r="12" spans="1:2" x14ac:dyDescent="0.25">
      <c r="A12" s="1">
        <v>2010</v>
      </c>
      <c r="B12" s="5">
        <v>1.5669999999999999</v>
      </c>
    </row>
    <row r="13" spans="1:2" x14ac:dyDescent="0.25">
      <c r="A13" s="1">
        <v>2011</v>
      </c>
      <c r="B13" s="5">
        <v>1.5820000000000001</v>
      </c>
    </row>
    <row r="14" spans="1:2" x14ac:dyDescent="0.25">
      <c r="A14" s="1">
        <v>2012</v>
      </c>
      <c r="B14" s="5">
        <v>1.6910000000000001</v>
      </c>
    </row>
    <row r="15" spans="1:2" x14ac:dyDescent="0.25">
      <c r="A15" s="1">
        <v>2013</v>
      </c>
      <c r="B15" s="5">
        <v>1.7070000000000001</v>
      </c>
    </row>
    <row r="16" spans="1:2" x14ac:dyDescent="0.25">
      <c r="A16" s="1">
        <v>2014</v>
      </c>
      <c r="B16" s="5">
        <v>1.75</v>
      </c>
    </row>
    <row r="17" spans="1:2" x14ac:dyDescent="0.25">
      <c r="A17" s="1">
        <v>2015</v>
      </c>
      <c r="B17" s="5">
        <v>1.7769999999999999</v>
      </c>
    </row>
    <row r="18" spans="1:2" x14ac:dyDescent="0.25">
      <c r="A18" s="1">
        <v>2016</v>
      </c>
      <c r="B18" s="5">
        <v>1.762</v>
      </c>
    </row>
    <row r="19" spans="1:2" x14ac:dyDescent="0.25">
      <c r="A19" s="1">
        <v>2017</v>
      </c>
      <c r="B19" s="5">
        <v>1.621</v>
      </c>
    </row>
    <row r="20" spans="1:2" x14ac:dyDescent="0.25">
      <c r="A20" s="1">
        <v>2018</v>
      </c>
      <c r="B20" s="5">
        <v>1.579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 ACF</vt:lpstr>
      <vt:lpstr>Stata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2024-01-25T13:15:59Z</dcterms:modified>
</cp:coreProperties>
</file>