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R:\Victor y Fede\FONDOS\"/>
    </mc:Choice>
  </mc:AlternateContent>
  <xr:revisionPtr revIDLastSave="0" documentId="13_ncr:1_{C8188494-876C-4623-9745-4C896F68F0A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ONDOS" sheetId="1" r:id="rId1"/>
    <sheet name="GESRIOJA" sheetId="3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5" i="3"/>
  <c r="F18" i="3"/>
  <c r="J18" i="3"/>
  <c r="N18" i="3"/>
  <c r="R18" i="3"/>
  <c r="V18" i="3"/>
  <c r="G19" i="3"/>
  <c r="K19" i="3"/>
  <c r="O19" i="3"/>
  <c r="S19" i="3"/>
  <c r="W19" i="3"/>
  <c r="H18" i="3"/>
  <c r="T18" i="3"/>
  <c r="M19" i="3"/>
  <c r="U19" i="3"/>
  <c r="I18" i="3"/>
  <c r="Q18" i="3"/>
  <c r="Y18" i="3"/>
  <c r="J19" i="3"/>
  <c r="R19" i="3"/>
  <c r="G18" i="3"/>
  <c r="K18" i="3"/>
  <c r="O18" i="3"/>
  <c r="S18" i="3"/>
  <c r="W18" i="3"/>
  <c r="H19" i="3"/>
  <c r="L19" i="3"/>
  <c r="P19" i="3"/>
  <c r="T19" i="3"/>
  <c r="X19" i="3"/>
  <c r="L18" i="3"/>
  <c r="P18" i="3"/>
  <c r="X18" i="3"/>
  <c r="I19" i="3"/>
  <c r="Q19" i="3"/>
  <c r="Y19" i="3"/>
  <c r="M18" i="3"/>
  <c r="U18" i="3"/>
  <c r="F19" i="3"/>
  <c r="N19" i="3"/>
  <c r="V19" i="3"/>
  <c r="Z18" i="3" l="1"/>
  <c r="AA18" i="3" s="1"/>
  <c r="AB18" i="3" s="1"/>
  <c r="Z19" i="3"/>
  <c r="AA19" i="3" s="1"/>
  <c r="AB19" i="3" s="1"/>
  <c r="R45" i="1"/>
  <c r="V48" i="1"/>
  <c r="K45" i="1"/>
  <c r="K49" i="1"/>
  <c r="L46" i="1"/>
  <c r="P49" i="1"/>
  <c r="H44" i="1"/>
  <c r="T40" i="1"/>
  <c r="M37" i="1"/>
  <c r="R43" i="1"/>
  <c r="K40" i="1"/>
  <c r="H37" i="1"/>
  <c r="U43" i="1"/>
  <c r="J40" i="1"/>
  <c r="V36" i="1"/>
  <c r="T43" i="1"/>
  <c r="M40" i="1"/>
  <c r="Y36" i="1"/>
  <c r="N15" i="3"/>
  <c r="Q8" i="3"/>
  <c r="P14" i="3"/>
  <c r="I8" i="3"/>
  <c r="S14" i="3"/>
  <c r="U6" i="3"/>
  <c r="F11" i="3"/>
  <c r="G8" i="3"/>
  <c r="N50" i="1"/>
  <c r="I50" i="1"/>
  <c r="O23" i="1"/>
  <c r="Y27" i="1"/>
  <c r="V21" i="1"/>
  <c r="X28" i="1"/>
  <c r="V45" i="1"/>
  <c r="F49" i="1"/>
  <c r="S45" i="1"/>
  <c r="S49" i="1"/>
  <c r="P46" i="1"/>
  <c r="T49" i="1"/>
  <c r="W43" i="1"/>
  <c r="P40" i="1"/>
  <c r="I37" i="1"/>
  <c r="N43" i="1"/>
  <c r="G40" i="1"/>
  <c r="W36" i="1"/>
  <c r="Q43" i="1"/>
  <c r="F40" i="1"/>
  <c r="R36" i="1"/>
  <c r="P43" i="1"/>
  <c r="I40" i="1"/>
  <c r="U36" i="1"/>
  <c r="G11" i="3"/>
  <c r="N8" i="3"/>
  <c r="Q15" i="3"/>
  <c r="J8" i="3"/>
  <c r="U15" i="3"/>
  <c r="T5" i="3"/>
  <c r="W5" i="3"/>
  <c r="U8" i="3"/>
  <c r="R50" i="1"/>
  <c r="U50" i="1"/>
  <c r="K28" i="1"/>
  <c r="M30" i="1"/>
  <c r="S24" i="1"/>
  <c r="U25" i="1"/>
  <c r="F46" i="1"/>
  <c r="W45" i="1"/>
  <c r="T46" i="1"/>
  <c r="S43" i="1"/>
  <c r="X36" i="1"/>
  <c r="V39" i="1"/>
  <c r="M43" i="1"/>
  <c r="N36" i="1"/>
  <c r="X39" i="1"/>
  <c r="Y5" i="3"/>
  <c r="F14" i="3"/>
  <c r="H14" i="3"/>
  <c r="S6" i="3"/>
  <c r="V50" i="1"/>
  <c r="O21" i="1"/>
  <c r="I29" i="1"/>
  <c r="L21" i="1"/>
  <c r="V13" i="3"/>
  <c r="W5" i="1"/>
  <c r="R10" i="1"/>
  <c r="S30" i="1"/>
  <c r="I24" i="1"/>
  <c r="K30" i="1"/>
  <c r="H16" i="3"/>
  <c r="J5" i="1"/>
  <c r="J11" i="1"/>
  <c r="I6" i="1"/>
  <c r="X10" i="3"/>
  <c r="O29" i="1"/>
  <c r="R13" i="1"/>
  <c r="W7" i="1"/>
  <c r="N10" i="3"/>
  <c r="V47" i="1"/>
  <c r="G48" i="1"/>
  <c r="P48" i="1"/>
  <c r="U41" i="1"/>
  <c r="W44" i="1"/>
  <c r="I38" i="1"/>
  <c r="K41" i="1"/>
  <c r="U44" i="1"/>
  <c r="V37" i="1"/>
  <c r="F12" i="3"/>
  <c r="K5" i="3"/>
  <c r="N12" i="3"/>
  <c r="V11" i="3"/>
  <c r="O50" i="1"/>
  <c r="Q26" i="1"/>
  <c r="X21" i="1"/>
  <c r="T28" i="1"/>
  <c r="F10" i="3"/>
  <c r="T17" i="3"/>
  <c r="P9" i="1"/>
  <c r="L28" i="1"/>
  <c r="U21" i="1"/>
  <c r="W27" i="1"/>
  <c r="S9" i="3"/>
  <c r="T9" i="3"/>
  <c r="I8" i="1"/>
  <c r="G13" i="1"/>
  <c r="R10" i="3"/>
  <c r="H23" i="1"/>
  <c r="U11" i="1"/>
  <c r="R17" i="3"/>
  <c r="N46" i="1"/>
  <c r="R49" i="1"/>
  <c r="K46" i="1"/>
  <c r="Q46" i="1"/>
  <c r="H47" i="1"/>
  <c r="J47" i="1"/>
  <c r="K47" i="1"/>
  <c r="X47" i="1"/>
  <c r="X44" i="1"/>
  <c r="W39" i="1"/>
  <c r="S35" i="1"/>
  <c r="L41" i="1"/>
  <c r="G36" i="1"/>
  <c r="H42" i="1"/>
  <c r="W37" i="1"/>
  <c r="W42" i="1"/>
  <c r="S38" i="1"/>
  <c r="V14" i="3"/>
  <c r="F6" i="3"/>
  <c r="S11" i="3"/>
  <c r="J15" i="3"/>
  <c r="Y8" i="3"/>
  <c r="W14" i="3"/>
  <c r="K8" i="3"/>
  <c r="O39" i="1"/>
  <c r="Y28" i="1"/>
  <c r="K21" i="1"/>
  <c r="O25" i="1"/>
  <c r="N47" i="1"/>
  <c r="M49" i="1"/>
  <c r="I47" i="1"/>
  <c r="H48" i="1"/>
  <c r="T44" i="1"/>
  <c r="S39" i="1"/>
  <c r="K35" i="1"/>
  <c r="H41" i="1"/>
  <c r="V35" i="1"/>
  <c r="W41" i="1"/>
  <c r="S37" i="1"/>
  <c r="S42" i="1"/>
  <c r="K38" i="1"/>
  <c r="T15" i="3"/>
  <c r="J5" i="3"/>
  <c r="N11" i="3"/>
  <c r="N14" i="3"/>
  <c r="V8" i="3"/>
  <c r="T14" i="3"/>
  <c r="R8" i="3"/>
  <c r="O35" i="1"/>
  <c r="R25" i="1"/>
  <c r="Q22" i="1"/>
  <c r="F23" i="1"/>
  <c r="J49" i="1"/>
  <c r="H45" i="1"/>
  <c r="Y41" i="1"/>
  <c r="J43" i="1"/>
  <c r="V44" i="1"/>
  <c r="Y44" i="1"/>
  <c r="Q36" i="1"/>
  <c r="Y14" i="3"/>
  <c r="W11" i="3"/>
  <c r="K15" i="3"/>
  <c r="F29" i="1"/>
  <c r="G21" i="1"/>
  <c r="O24" i="1"/>
  <c r="P6" i="1"/>
  <c r="S8" i="1"/>
  <c r="Y22" i="1"/>
  <c r="S29" i="1"/>
  <c r="J9" i="3"/>
  <c r="F10" i="1"/>
  <c r="I7" i="3"/>
  <c r="K7" i="1"/>
  <c r="L30" i="1"/>
  <c r="K12" i="1"/>
  <c r="O6" i="3"/>
  <c r="Y47" i="1"/>
  <c r="X46" i="1"/>
  <c r="H40" i="1"/>
  <c r="P41" i="1"/>
  <c r="I43" i="1"/>
  <c r="H43" i="1"/>
  <c r="U14" i="3"/>
  <c r="G12" i="3"/>
  <c r="H6" i="3"/>
  <c r="N6" i="3"/>
  <c r="J25" i="1"/>
  <c r="H25" i="1"/>
  <c r="S23" i="1"/>
  <c r="M9" i="1"/>
  <c r="O46" i="1"/>
  <c r="H29" i="1"/>
  <c r="H27" i="1"/>
  <c r="O5" i="1"/>
  <c r="T8" i="1"/>
  <c r="O8" i="1"/>
  <c r="O38" i="1"/>
  <c r="Y17" i="3"/>
  <c r="U8" i="1"/>
  <c r="G9" i="1"/>
  <c r="W46" i="1"/>
  <c r="R42" i="1"/>
  <c r="F39" i="1"/>
  <c r="U35" i="1"/>
  <c r="U12" i="3"/>
  <c r="T11" i="3"/>
  <c r="M50" i="1"/>
  <c r="P25" i="1"/>
  <c r="G10" i="3"/>
  <c r="X9" i="1"/>
  <c r="I22" i="1"/>
  <c r="F17" i="3"/>
  <c r="X13" i="1"/>
  <c r="Y13" i="1"/>
  <c r="O10" i="1"/>
  <c r="X5" i="1"/>
  <c r="M12" i="1"/>
  <c r="U6" i="1"/>
  <c r="L23" i="1"/>
  <c r="N5" i="1"/>
  <c r="M7" i="1"/>
  <c r="K29" i="1"/>
  <c r="F9" i="3"/>
  <c r="J16" i="3"/>
  <c r="W16" i="3"/>
  <c r="O6" i="1"/>
  <c r="H10" i="1"/>
  <c r="P12" i="1"/>
  <c r="Y7" i="1"/>
  <c r="N48" i="1"/>
  <c r="P44" i="1"/>
  <c r="I44" i="1"/>
  <c r="G5" i="3"/>
  <c r="M28" i="1"/>
  <c r="Q7" i="3"/>
  <c r="U5" i="1"/>
  <c r="N8" i="1"/>
  <c r="J10" i="3"/>
  <c r="N7" i="3"/>
  <c r="V16" i="3"/>
  <c r="K14" i="1"/>
  <c r="K16" i="3"/>
  <c r="Y11" i="1"/>
  <c r="P7" i="1"/>
  <c r="S13" i="1"/>
  <c r="V43" i="1"/>
  <c r="F37" i="1"/>
  <c r="Y12" i="3"/>
  <c r="J22" i="1"/>
  <c r="T29" i="1"/>
  <c r="P10" i="3"/>
  <c r="W23" i="1"/>
  <c r="Q29" i="1"/>
  <c r="P14" i="1"/>
  <c r="K22" i="1"/>
  <c r="F8" i="1"/>
  <c r="J9" i="1"/>
  <c r="T27" i="1"/>
  <c r="O10" i="3"/>
  <c r="U45" i="1"/>
  <c r="M47" i="1"/>
  <c r="M42" i="1"/>
  <c r="X38" i="1"/>
  <c r="P35" i="1"/>
  <c r="U5" i="3"/>
  <c r="X11" i="3"/>
  <c r="O40" i="1"/>
  <c r="G22" i="1"/>
  <c r="Y6" i="3"/>
  <c r="T26" i="1"/>
  <c r="X29" i="1"/>
  <c r="W6" i="1"/>
  <c r="V14" i="1"/>
  <c r="Q16" i="3"/>
  <c r="J12" i="1"/>
  <c r="M25" i="1"/>
  <c r="O16" i="3"/>
  <c r="G14" i="1"/>
  <c r="H9" i="1"/>
  <c r="T23" i="1"/>
  <c r="V8" i="1"/>
  <c r="L10" i="1"/>
  <c r="W10" i="1"/>
  <c r="Q30" i="1"/>
  <c r="G7" i="3"/>
  <c r="N25" i="1"/>
  <c r="I14" i="1"/>
  <c r="X11" i="1"/>
  <c r="F6" i="1"/>
  <c r="P37" i="1"/>
  <c r="K14" i="3"/>
  <c r="H50" i="1"/>
  <c r="H8" i="1"/>
  <c r="O30" i="1"/>
  <c r="X10" i="1"/>
  <c r="V7" i="3"/>
  <c r="K17" i="3"/>
  <c r="S25" i="1"/>
  <c r="Y12" i="1"/>
  <c r="S26" i="1"/>
  <c r="G12" i="1"/>
  <c r="Q17" i="3"/>
  <c r="R11" i="1"/>
  <c r="L44" i="1"/>
  <c r="G37" i="1"/>
  <c r="X14" i="3"/>
  <c r="F25" i="1"/>
  <c r="U10" i="1"/>
  <c r="L16" i="3"/>
  <c r="F5" i="1"/>
  <c r="G6" i="1"/>
  <c r="M10" i="1"/>
  <c r="R7" i="3"/>
  <c r="O47" i="1"/>
  <c r="J17" i="3"/>
  <c r="N10" i="1"/>
  <c r="Y9" i="1"/>
  <c r="G29" i="1"/>
  <c r="S7" i="1"/>
  <c r="M11" i="1"/>
  <c r="P8" i="1"/>
  <c r="U47" i="1"/>
  <c r="K39" i="1"/>
  <c r="R35" i="1"/>
  <c r="K42" i="1"/>
  <c r="I5" i="3"/>
  <c r="F8" i="3"/>
  <c r="N28" i="1"/>
  <c r="W22" i="1"/>
  <c r="Y14" i="1"/>
  <c r="O41" i="1"/>
  <c r="S27" i="1"/>
  <c r="N14" i="1"/>
  <c r="W10" i="3"/>
  <c r="X22" i="1"/>
  <c r="W7" i="3"/>
  <c r="F13" i="3"/>
  <c r="X16" i="3"/>
  <c r="G17" i="3"/>
  <c r="G27" i="1"/>
  <c r="W25" i="1"/>
  <c r="S14" i="1"/>
  <c r="H24" i="1"/>
  <c r="V24" i="1"/>
  <c r="P13" i="1"/>
  <c r="U16" i="3"/>
  <c r="H12" i="1"/>
  <c r="V11" i="1"/>
  <c r="R7" i="1"/>
  <c r="I11" i="1"/>
  <c r="W48" i="1"/>
  <c r="U37" i="1"/>
  <c r="J37" i="1"/>
  <c r="R6" i="3"/>
  <c r="F24" i="1"/>
  <c r="U23" i="1"/>
  <c r="V9" i="3"/>
  <c r="J30" i="1"/>
  <c r="O26" i="1"/>
  <c r="L8" i="1"/>
  <c r="F48" i="1"/>
  <c r="K48" i="1"/>
  <c r="T48" i="1"/>
  <c r="G43" i="1"/>
  <c r="V38" i="1"/>
  <c r="S44" i="1"/>
  <c r="N39" i="1"/>
  <c r="J35" i="1"/>
  <c r="G41" i="1"/>
  <c r="F36" i="1"/>
  <c r="V41" i="1"/>
  <c r="R37" i="1"/>
  <c r="Q11" i="3"/>
  <c r="M11" i="3"/>
  <c r="W8" i="3"/>
  <c r="H11" i="3"/>
  <c r="N5" i="3"/>
  <c r="L12" i="3"/>
  <c r="T50" i="1"/>
  <c r="H22" i="1"/>
  <c r="U29" i="1"/>
  <c r="R22" i="1"/>
  <c r="V22" i="1"/>
  <c r="J48" i="1"/>
  <c r="S46" i="1"/>
  <c r="Q49" i="1"/>
  <c r="X48" i="1"/>
  <c r="V42" i="1"/>
  <c r="R38" i="1"/>
  <c r="K44" i="1"/>
  <c r="J39" i="1"/>
  <c r="F35" i="1"/>
  <c r="V40" i="1"/>
  <c r="Y35" i="1"/>
  <c r="R41" i="1"/>
  <c r="N37" i="1"/>
  <c r="T12" i="3"/>
  <c r="M12" i="3"/>
  <c r="X5" i="3"/>
  <c r="I11" i="3"/>
  <c r="R5" i="3"/>
  <c r="Q6" i="3"/>
  <c r="X50" i="1"/>
  <c r="W24" i="1"/>
  <c r="N26" i="1"/>
  <c r="X25" i="1"/>
  <c r="J45" i="1"/>
  <c r="Q47" i="1"/>
  <c r="L48" i="1"/>
  <c r="L40" i="1"/>
  <c r="T41" i="1"/>
  <c r="S41" i="1"/>
  <c r="L43" i="1"/>
  <c r="M8" i="3"/>
  <c r="J12" i="3"/>
  <c r="X6" i="3"/>
  <c r="W6" i="3"/>
  <c r="O22" i="1"/>
  <c r="N22" i="1"/>
  <c r="F30" i="1"/>
  <c r="O17" i="3"/>
  <c r="H13" i="1"/>
  <c r="Q23" i="1"/>
  <c r="P21" i="1"/>
  <c r="Q7" i="1"/>
  <c r="O12" i="1"/>
  <c r="X6" i="1"/>
  <c r="O42" i="1"/>
  <c r="Q13" i="3"/>
  <c r="Y16" i="3"/>
  <c r="J6" i="1"/>
  <c r="G46" i="1"/>
  <c r="M45" i="1"/>
  <c r="J38" i="1"/>
  <c r="R39" i="1"/>
  <c r="U39" i="1"/>
  <c r="J41" i="1"/>
  <c r="S12" i="3"/>
  <c r="V5" i="3"/>
  <c r="V6" i="3"/>
  <c r="L50" i="1"/>
  <c r="V30" i="1"/>
  <c r="M27" i="1"/>
  <c r="X9" i="3"/>
  <c r="O7" i="3"/>
  <c r="X26" i="1"/>
  <c r="U30" i="1"/>
  <c r="R24" i="1"/>
  <c r="K8" i="1"/>
  <c r="L7" i="1"/>
  <c r="T7" i="3"/>
  <c r="P45" i="1"/>
  <c r="Q41" i="1"/>
  <c r="I42" i="1"/>
  <c r="X42" i="1"/>
  <c r="Q44" i="1"/>
  <c r="L35" i="1"/>
  <c r="P11" i="3"/>
  <c r="L11" i="3"/>
  <c r="R12" i="3"/>
  <c r="J28" i="1"/>
  <c r="I28" i="1"/>
  <c r="Y46" i="1"/>
  <c r="L47" i="1"/>
  <c r="M41" i="1"/>
  <c r="X41" i="1"/>
  <c r="T42" i="1"/>
  <c r="M44" i="1"/>
  <c r="H35" i="1"/>
  <c r="W12" i="3"/>
  <c r="K11" i="3"/>
  <c r="P5" i="3"/>
  <c r="G25" i="1"/>
  <c r="Y24" i="1"/>
  <c r="W49" i="1"/>
  <c r="G35" i="1"/>
  <c r="L38" i="1"/>
  <c r="G6" i="3"/>
  <c r="I12" i="3"/>
  <c r="U27" i="1"/>
  <c r="U13" i="1"/>
  <c r="U22" i="1"/>
  <c r="P28" i="1"/>
  <c r="X17" i="3"/>
  <c r="N29" i="1"/>
  <c r="S10" i="1"/>
  <c r="L45" i="1"/>
  <c r="F43" i="1"/>
  <c r="J36" i="1"/>
  <c r="S15" i="3"/>
  <c r="V15" i="3"/>
  <c r="Y25" i="1"/>
  <c r="Y6" i="1"/>
  <c r="G30" i="1"/>
  <c r="G16" i="3"/>
  <c r="S7" i="3"/>
  <c r="W26" i="1"/>
  <c r="L14" i="1"/>
  <c r="U46" i="1"/>
  <c r="I39" i="1"/>
  <c r="T8" i="3"/>
  <c r="O44" i="1"/>
  <c r="Y10" i="3"/>
  <c r="J29" i="1"/>
  <c r="Q6" i="1"/>
  <c r="K10" i="1"/>
  <c r="N17" i="3"/>
  <c r="M14" i="1"/>
  <c r="V10" i="3"/>
  <c r="T5" i="1"/>
  <c r="P9" i="3"/>
  <c r="T13" i="1"/>
  <c r="K7" i="3"/>
  <c r="F44" i="1"/>
  <c r="Y29" i="1"/>
  <c r="T24" i="1"/>
  <c r="K9" i="3"/>
  <c r="I23" i="1"/>
  <c r="I26" i="1"/>
  <c r="R23" i="1"/>
  <c r="K10" i="3"/>
  <c r="G45" i="1"/>
  <c r="N40" i="1"/>
  <c r="S8" i="3"/>
  <c r="L9" i="1"/>
  <c r="Q21" i="1"/>
  <c r="I9" i="1"/>
  <c r="N13" i="1"/>
  <c r="X8" i="1"/>
  <c r="T22" i="1"/>
  <c r="U9" i="1"/>
  <c r="L17" i="3"/>
  <c r="F47" i="1"/>
  <c r="N42" i="1"/>
  <c r="N35" i="1"/>
  <c r="W38" i="1"/>
  <c r="Q12" i="3"/>
  <c r="K25" i="1"/>
  <c r="N21" i="1"/>
  <c r="N6" i="1"/>
  <c r="F22" i="1"/>
  <c r="H14" i="1"/>
  <c r="X14" i="1"/>
  <c r="J8" i="1"/>
  <c r="R6" i="1"/>
  <c r="G5" i="1"/>
  <c r="P29" i="1"/>
  <c r="S21" i="1"/>
  <c r="V29" i="1"/>
  <c r="J26" i="1"/>
  <c r="S10" i="3"/>
  <c r="T13" i="3"/>
  <c r="M8" i="1"/>
  <c r="J23" i="1"/>
  <c r="U49" i="1"/>
  <c r="K37" i="1"/>
  <c r="H12" i="3"/>
  <c r="O14" i="3"/>
  <c r="O15" i="3"/>
  <c r="R29" i="1"/>
  <c r="L6" i="1"/>
  <c r="L29" i="1"/>
  <c r="O8" i="3"/>
  <c r="H17" i="3"/>
  <c r="U26" i="1"/>
  <c r="H46" i="1"/>
  <c r="Q40" i="1"/>
  <c r="J50" i="1"/>
  <c r="L5" i="1"/>
  <c r="Q5" i="1"/>
  <c r="M5" i="1"/>
  <c r="O13" i="1"/>
  <c r="P24" i="1"/>
  <c r="S28" i="1"/>
  <c r="F14" i="1"/>
  <c r="N23" i="1"/>
  <c r="I46" i="1"/>
  <c r="Y45" i="1"/>
  <c r="U48" i="1"/>
  <c r="F38" i="1"/>
  <c r="X37" i="1"/>
  <c r="M35" i="1"/>
  <c r="J11" i="3"/>
  <c r="M15" i="3"/>
  <c r="P15" i="3"/>
  <c r="O45" i="1"/>
  <c r="R46" i="1"/>
  <c r="T45" i="1"/>
  <c r="Y37" i="1"/>
  <c r="T37" i="1"/>
  <c r="I35" i="1"/>
  <c r="K12" i="3"/>
  <c r="I14" i="3"/>
  <c r="R15" i="3"/>
  <c r="O49" i="1"/>
  <c r="R47" i="1"/>
  <c r="N38" i="1"/>
  <c r="N41" i="1"/>
  <c r="G15" i="3"/>
  <c r="Q24" i="1"/>
  <c r="I10" i="3"/>
  <c r="Q28" i="1"/>
  <c r="U14" i="1"/>
  <c r="G8" i="1"/>
  <c r="N49" i="1"/>
  <c r="T36" i="1"/>
  <c r="T39" i="1"/>
  <c r="F15" i="3"/>
  <c r="N24" i="1"/>
  <c r="L7" i="3"/>
  <c r="P26" i="1"/>
  <c r="U10" i="3"/>
  <c r="G9" i="3"/>
  <c r="I45" i="1"/>
  <c r="P42" i="1"/>
  <c r="Q14" i="3"/>
  <c r="W30" i="1"/>
  <c r="X23" i="1"/>
  <c r="V28" i="1"/>
  <c r="I27" i="1"/>
  <c r="S13" i="3"/>
  <c r="N27" i="1"/>
  <c r="O27" i="1"/>
  <c r="U12" i="1"/>
  <c r="X45" i="1"/>
  <c r="H5" i="3"/>
  <c r="M22" i="1"/>
  <c r="I12" i="1"/>
  <c r="M17" i="3"/>
  <c r="O7" i="1"/>
  <c r="F9" i="1"/>
  <c r="X40" i="1"/>
  <c r="L6" i="3"/>
  <c r="J13" i="3"/>
  <c r="S17" i="3"/>
  <c r="G7" i="1"/>
  <c r="I21" i="1"/>
  <c r="N11" i="1"/>
  <c r="F13" i="1"/>
  <c r="G47" i="1"/>
  <c r="W35" i="1"/>
  <c r="G42" i="1"/>
  <c r="H8" i="3"/>
  <c r="T30" i="1"/>
  <c r="W13" i="3"/>
  <c r="I30" i="1"/>
  <c r="H7" i="3"/>
  <c r="F12" i="1"/>
  <c r="Q13" i="1"/>
  <c r="W17" i="3"/>
  <c r="K27" i="1"/>
  <c r="W28" i="1"/>
  <c r="H7" i="1"/>
  <c r="P13" i="3"/>
  <c r="J7" i="1"/>
  <c r="H11" i="1"/>
  <c r="R40" i="1"/>
  <c r="K23" i="1"/>
  <c r="I25" i="1"/>
  <c r="N16" i="3"/>
  <c r="K11" i="1"/>
  <c r="J7" i="3"/>
  <c r="T11" i="1"/>
  <c r="T12" i="1"/>
  <c r="S40" i="1"/>
  <c r="P12" i="3"/>
  <c r="Y21" i="1"/>
  <c r="L11" i="1"/>
  <c r="F7" i="3"/>
  <c r="U7" i="3"/>
  <c r="I13" i="3"/>
  <c r="W11" i="1"/>
  <c r="L36" i="1"/>
  <c r="L5" i="3"/>
  <c r="R11" i="3"/>
  <c r="G50" i="1"/>
  <c r="W47" i="1"/>
  <c r="M38" i="1"/>
  <c r="Q5" i="3"/>
  <c r="P30" i="1"/>
  <c r="T21" i="1"/>
  <c r="O9" i="3"/>
  <c r="I17" i="3"/>
  <c r="Q45" i="1"/>
  <c r="M36" i="1"/>
  <c r="T6" i="3"/>
  <c r="X27" i="1"/>
  <c r="M21" i="1"/>
  <c r="N12" i="1"/>
  <c r="P47" i="1"/>
  <c r="H39" i="1"/>
  <c r="Y15" i="3"/>
  <c r="S5" i="1"/>
  <c r="V26" i="1"/>
  <c r="F28" i="1"/>
  <c r="J14" i="1"/>
  <c r="T25" i="1"/>
  <c r="H49" i="1"/>
  <c r="F50" i="1"/>
  <c r="Q14" i="1"/>
  <c r="H5" i="1"/>
  <c r="I10" i="1"/>
  <c r="L37" i="1"/>
  <c r="P50" i="1"/>
  <c r="U9" i="3"/>
  <c r="S9" i="1"/>
  <c r="O12" i="3"/>
  <c r="O11" i="1"/>
  <c r="M48" i="1"/>
  <c r="Y38" i="1"/>
  <c r="R14" i="3"/>
  <c r="M29" i="1"/>
  <c r="O37" i="1"/>
  <c r="L13" i="1"/>
  <c r="K13" i="3"/>
  <c r="G26" i="1"/>
  <c r="K9" i="1"/>
  <c r="H13" i="3"/>
  <c r="R13" i="3"/>
  <c r="W9" i="3"/>
  <c r="M9" i="3"/>
  <c r="R21" i="1"/>
  <c r="M23" i="1"/>
  <c r="O9" i="1"/>
  <c r="R30" i="1"/>
  <c r="Q12" i="1"/>
  <c r="R48" i="1"/>
  <c r="R26" i="1"/>
  <c r="L27" i="1"/>
  <c r="N30" i="1"/>
  <c r="L10" i="3"/>
  <c r="F27" i="1"/>
  <c r="J13" i="1"/>
  <c r="Q39" i="1"/>
  <c r="L14" i="3"/>
  <c r="M5" i="3"/>
  <c r="S50" i="1"/>
  <c r="Q48" i="1"/>
  <c r="M39" i="1"/>
  <c r="J14" i="3"/>
  <c r="W50" i="1"/>
  <c r="X49" i="1"/>
  <c r="K50" i="1"/>
  <c r="H30" i="1"/>
  <c r="X7" i="1"/>
  <c r="Y49" i="1"/>
  <c r="O43" i="1"/>
  <c r="P27" i="1"/>
  <c r="I5" i="1"/>
  <c r="Q11" i="1"/>
  <c r="W21" i="1"/>
  <c r="I13" i="1"/>
  <c r="V17" i="3"/>
  <c r="Y9" i="3"/>
  <c r="W14" i="1"/>
  <c r="W13" i="1"/>
  <c r="P5" i="1"/>
  <c r="K5" i="1"/>
  <c r="X43" i="1"/>
  <c r="Y23" i="1"/>
  <c r="L12" i="1"/>
  <c r="O11" i="3"/>
  <c r="T47" i="1"/>
  <c r="M6" i="3"/>
  <c r="T10" i="3"/>
  <c r="N9" i="1"/>
  <c r="T7" i="1"/>
  <c r="V7" i="1"/>
  <c r="P7" i="3"/>
  <c r="H26" i="1"/>
  <c r="H15" i="3"/>
  <c r="W8" i="1"/>
  <c r="P10" i="1"/>
  <c r="G49" i="1"/>
  <c r="Y30" i="1"/>
  <c r="S12" i="1"/>
  <c r="R28" i="1"/>
  <c r="N9" i="3"/>
  <c r="G13" i="3"/>
  <c r="L49" i="1"/>
  <c r="J10" i="1"/>
  <c r="F16" i="3"/>
  <c r="Q35" i="1"/>
  <c r="H28" i="1"/>
  <c r="L9" i="3"/>
  <c r="V6" i="1"/>
  <c r="M16" i="3"/>
  <c r="U7" i="1"/>
  <c r="O14" i="1"/>
  <c r="X15" i="3"/>
  <c r="T14" i="1"/>
  <c r="P17" i="3"/>
  <c r="Y48" i="1"/>
  <c r="P36" i="1"/>
  <c r="N44" i="1"/>
  <c r="F41" i="1"/>
  <c r="I6" i="3"/>
  <c r="Y11" i="3"/>
  <c r="Y50" i="1"/>
  <c r="O36" i="1"/>
  <c r="V49" i="1"/>
  <c r="M46" i="1"/>
  <c r="J44" i="1"/>
  <c r="Y40" i="1"/>
  <c r="X30" i="1"/>
  <c r="G38" i="1"/>
  <c r="O5" i="3"/>
  <c r="K36" i="1"/>
  <c r="V10" i="1"/>
  <c r="Q8" i="1"/>
  <c r="K13" i="1"/>
  <c r="T9" i="1"/>
  <c r="R9" i="1"/>
  <c r="M10" i="3"/>
  <c r="X13" i="3"/>
  <c r="O13" i="3"/>
  <c r="M13" i="1"/>
  <c r="V12" i="3"/>
  <c r="H9" i="3"/>
  <c r="U13" i="3"/>
  <c r="Y7" i="3"/>
  <c r="U40" i="1"/>
  <c r="Q10" i="3"/>
  <c r="Y43" i="1"/>
  <c r="G11" i="1"/>
  <c r="Y42" i="1"/>
  <c r="P39" i="1"/>
  <c r="Q27" i="1"/>
  <c r="S47" i="1"/>
  <c r="U42" i="1"/>
  <c r="L39" i="1"/>
  <c r="G14" i="3"/>
  <c r="J24" i="1"/>
  <c r="S36" i="1"/>
  <c r="K6" i="3"/>
  <c r="V23" i="1"/>
  <c r="Y10" i="1"/>
  <c r="V9" i="1"/>
  <c r="R44" i="1"/>
  <c r="L8" i="3"/>
  <c r="L26" i="1"/>
  <c r="Y8" i="1"/>
  <c r="H36" i="1"/>
  <c r="T35" i="1"/>
  <c r="M24" i="1"/>
  <c r="R5" i="1"/>
  <c r="G23" i="1"/>
  <c r="T6" i="1"/>
  <c r="W40" i="1"/>
  <c r="M7" i="3"/>
  <c r="R8" i="1"/>
  <c r="Y13" i="3"/>
  <c r="R27" i="1"/>
  <c r="T16" i="3"/>
  <c r="I7" i="1"/>
  <c r="R9" i="3"/>
  <c r="L42" i="1"/>
  <c r="Q50" i="1"/>
  <c r="F21" i="1"/>
  <c r="P23" i="1"/>
  <c r="I16" i="3"/>
  <c r="R16" i="3"/>
  <c r="W9" i="1"/>
  <c r="V13" i="1"/>
  <c r="I41" i="1"/>
  <c r="Q25" i="1"/>
  <c r="Q10" i="1"/>
  <c r="I9" i="3"/>
  <c r="V27" i="1"/>
  <c r="I15" i="3"/>
  <c r="O28" i="1"/>
  <c r="G28" i="1"/>
  <c r="W12" i="1"/>
  <c r="X12" i="1"/>
  <c r="H21" i="1"/>
  <c r="S5" i="3"/>
  <c r="X7" i="3"/>
  <c r="L13" i="3"/>
  <c r="G39" i="1"/>
  <c r="G24" i="1"/>
  <c r="F11" i="1"/>
  <c r="P22" i="1"/>
  <c r="J27" i="1"/>
  <c r="Y5" i="1"/>
  <c r="G44" i="1"/>
  <c r="L15" i="3"/>
  <c r="M6" i="1"/>
  <c r="Q9" i="1"/>
  <c r="N13" i="3"/>
  <c r="H10" i="3"/>
  <c r="I48" i="1"/>
  <c r="J42" i="1"/>
  <c r="U38" i="1"/>
  <c r="T38" i="1"/>
  <c r="I36" i="1"/>
  <c r="P8" i="3"/>
  <c r="F5" i="3"/>
  <c r="S22" i="1"/>
  <c r="F45" i="1"/>
  <c r="S48" i="1"/>
  <c r="F42" i="1"/>
  <c r="Q38" i="1"/>
  <c r="P38" i="1"/>
  <c r="X35" i="1"/>
  <c r="J6" i="3"/>
  <c r="M14" i="3"/>
  <c r="Y26" i="1"/>
  <c r="N45" i="1"/>
  <c r="I49" i="1"/>
  <c r="Y39" i="1"/>
  <c r="X8" i="3"/>
  <c r="O48" i="1"/>
  <c r="Q9" i="3"/>
  <c r="X24" i="1"/>
  <c r="P16" i="3"/>
  <c r="L24" i="1"/>
  <c r="J46" i="1"/>
  <c r="K43" i="1"/>
  <c r="H38" i="1"/>
  <c r="W15" i="3"/>
  <c r="V25" i="1"/>
  <c r="P11" i="1"/>
  <c r="J21" i="1"/>
  <c r="R12" i="1"/>
  <c r="F26" i="1"/>
  <c r="V46" i="1"/>
  <c r="Q42" i="1"/>
  <c r="U11" i="3"/>
  <c r="U24" i="1"/>
  <c r="W29" i="1"/>
  <c r="V5" i="1"/>
  <c r="S16" i="3"/>
  <c r="F7" i="1"/>
  <c r="S11" i="1"/>
  <c r="V12" i="1"/>
  <c r="L25" i="1"/>
  <c r="S6" i="1"/>
  <c r="P6" i="3"/>
  <c r="L22" i="1"/>
  <c r="H6" i="1"/>
  <c r="K24" i="1"/>
  <c r="K26" i="1"/>
  <c r="M13" i="3"/>
  <c r="X12" i="3"/>
  <c r="K6" i="1"/>
  <c r="U17" i="3"/>
  <c r="R14" i="1"/>
  <c r="N7" i="1"/>
  <c r="G10" i="1"/>
  <c r="U28" i="1"/>
  <c r="Q37" i="1"/>
  <c r="T10" i="1"/>
  <c r="M26" i="1"/>
  <c r="Z28" i="1" l="1"/>
  <c r="AA28" i="1" s="1"/>
  <c r="AB28" i="1" s="1"/>
  <c r="Z13" i="3"/>
  <c r="AA13" i="3" s="1"/>
  <c r="AB13" i="3" s="1"/>
  <c r="Z5" i="3"/>
  <c r="Z36" i="1"/>
  <c r="AA36" i="1" s="1"/>
  <c r="AB36" i="1" s="1"/>
  <c r="Z14" i="1"/>
  <c r="AA14" i="1" s="1"/>
  <c r="AB14" i="1" s="1"/>
  <c r="Z11" i="3"/>
  <c r="AA11" i="3" s="1"/>
  <c r="AB11" i="3" s="1"/>
  <c r="Z43" i="1"/>
  <c r="AA43" i="1" s="1"/>
  <c r="AB43" i="1" s="1"/>
  <c r="Z9" i="1"/>
  <c r="AA9" i="1" s="1"/>
  <c r="AB9" i="1" s="1"/>
  <c r="Z37" i="1"/>
  <c r="AA37" i="1" s="1"/>
  <c r="AB37" i="1" s="1"/>
  <c r="Z11" i="1"/>
  <c r="AA11" i="1" s="1"/>
  <c r="AB11" i="1" s="1"/>
  <c r="Z12" i="3"/>
  <c r="AA12" i="3" s="1"/>
  <c r="AB12" i="3" s="1"/>
  <c r="Z9" i="3"/>
  <c r="AA9" i="3" s="1"/>
  <c r="AB9" i="3" s="1"/>
  <c r="Z7" i="1"/>
  <c r="AA7" i="1" s="1"/>
  <c r="AB7" i="1" s="1"/>
  <c r="Z27" i="1"/>
  <c r="AA27" i="1" s="1"/>
  <c r="AB27" i="1" s="1"/>
  <c r="Z13" i="1"/>
  <c r="AA13" i="1" s="1"/>
  <c r="AB13" i="1" s="1"/>
  <c r="Z8" i="3"/>
  <c r="AA8" i="3" s="1"/>
  <c r="AB8" i="3" s="1"/>
  <c r="Z15" i="3"/>
  <c r="AA15" i="3" s="1"/>
  <c r="AB15" i="3" s="1"/>
  <c r="Z14" i="3"/>
  <c r="AA14" i="3" s="1"/>
  <c r="AB14" i="3" s="1"/>
  <c r="Z44" i="1"/>
  <c r="AA44" i="1" s="1"/>
  <c r="AB44" i="1" s="1"/>
  <c r="Z7" i="3"/>
  <c r="AA7" i="3" s="1"/>
  <c r="AB7" i="3" s="1"/>
  <c r="Z42" i="1"/>
  <c r="AA42" i="1" s="1"/>
  <c r="AB42" i="1" s="1"/>
  <c r="Z12" i="1"/>
  <c r="AA12" i="1" s="1"/>
  <c r="AB12" i="1" s="1"/>
  <c r="Z17" i="3"/>
  <c r="AA17" i="3" s="1"/>
  <c r="AB17" i="3" s="1"/>
  <c r="Z22" i="1"/>
  <c r="AA22" i="1" s="1"/>
  <c r="AB22" i="1" s="1"/>
  <c r="Z26" i="1"/>
  <c r="AA26" i="1" s="1"/>
  <c r="AB26" i="1" s="1"/>
  <c r="Z41" i="1"/>
  <c r="AA41" i="1" s="1"/>
  <c r="AB41" i="1" s="1"/>
  <c r="Z30" i="1"/>
  <c r="AA30" i="1" s="1"/>
  <c r="AB30" i="1" s="1"/>
  <c r="Z16" i="3"/>
  <c r="AA16" i="3" s="1"/>
  <c r="AB16" i="3" s="1"/>
  <c r="Z40" i="1"/>
  <c r="AA40" i="1" s="1"/>
  <c r="AB40" i="1" s="1"/>
  <c r="Z10" i="3"/>
  <c r="AA10" i="3" s="1"/>
  <c r="AB10" i="3" s="1"/>
  <c r="Z6" i="1"/>
  <c r="AA6" i="1" s="1"/>
  <c r="AB6" i="1" s="1"/>
  <c r="Z10" i="1"/>
  <c r="AA10" i="1" s="1"/>
  <c r="AB10" i="1" s="1"/>
  <c r="Z38" i="1"/>
  <c r="AA38" i="1" s="1"/>
  <c r="AB38" i="1" s="1"/>
  <c r="Z8" i="1"/>
  <c r="AA8" i="1" s="1"/>
  <c r="AB8" i="1" s="1"/>
  <c r="Z5" i="1"/>
  <c r="AA5" i="1" s="1"/>
  <c r="Z6" i="3"/>
  <c r="AA6" i="3" s="1"/>
  <c r="AB6" i="3" s="1"/>
  <c r="Z24" i="1"/>
  <c r="AA24" i="1" s="1"/>
  <c r="AB24" i="1" s="1"/>
  <c r="Z35" i="1"/>
  <c r="AA35" i="1" s="1"/>
  <c r="AB35" i="1" s="1"/>
  <c r="Z25" i="1"/>
  <c r="AA25" i="1" s="1"/>
  <c r="AB25" i="1" s="1"/>
  <c r="Z39" i="1"/>
  <c r="AA39" i="1" s="1"/>
  <c r="AB39" i="1" s="1"/>
  <c r="Z29" i="1"/>
  <c r="AA29" i="1" s="1"/>
  <c r="AB29" i="1" s="1"/>
  <c r="Z21" i="1"/>
  <c r="AA21" i="1" s="1"/>
  <c r="AB21" i="1" s="1"/>
  <c r="Z23" i="1"/>
  <c r="AA23" i="1" s="1"/>
  <c r="AB23" i="1" s="1"/>
  <c r="AB5" i="1" l="1"/>
  <c r="AA16" i="1"/>
  <c r="AA5" i="3"/>
  <c r="Z21" i="3"/>
  <c r="AA21" i="3" l="1"/>
  <c r="AB5" i="3"/>
</calcChain>
</file>

<file path=xl/sharedStrings.xml><?xml version="1.0" encoding="utf-8"?>
<sst xmlns="http://schemas.openxmlformats.org/spreadsheetml/2006/main" count="179" uniqueCount="82">
  <si>
    <t>FUND_ASSET_CLASS_FOCUS</t>
  </si>
  <si>
    <t>FUND_MATURITY_BAND_FOCUS</t>
  </si>
  <si>
    <t>FUND_RTG_CLASS_FOCUS</t>
  </si>
  <si>
    <t>FUND_GEO_FOCUS</t>
  </si>
  <si>
    <t>NAME</t>
  </si>
  <si>
    <t>FUND_TOTAL_ASSETS</t>
  </si>
  <si>
    <t>ID_ISIN</t>
  </si>
  <si>
    <t>CHG_PCT_1D</t>
  </si>
  <si>
    <t>FUND_NAV_DT</t>
  </si>
  <si>
    <t>CHG_PCT_5D</t>
  </si>
  <si>
    <t>CHG_PCT_MTD</t>
  </si>
  <si>
    <t>CHG_PCT_3M</t>
  </si>
  <si>
    <t>LAST_CLOSE_TRR_YTD</t>
  </si>
  <si>
    <t>CURRENT_TRR_1YR</t>
  </si>
  <si>
    <t>CURRENT_TRR_3YR</t>
  </si>
  <si>
    <t>CURRENT_TRR_5YR</t>
  </si>
  <si>
    <t>VOLATILITY_360D</t>
  </si>
  <si>
    <t>MAXIMUM_DRAWDOWN_PCT</t>
  </si>
  <si>
    <t>FUND_TOTAL_EXP</t>
  </si>
  <si>
    <t>TOTAL ASSETS</t>
  </si>
  <si>
    <t>ISIN</t>
  </si>
  <si>
    <t>% DIARIO</t>
  </si>
  <si>
    <t>% SEMANAL</t>
  </si>
  <si>
    <t>% MENSUAL</t>
  </si>
  <si>
    <t xml:space="preserve">% TRIMESTRAL </t>
  </si>
  <si>
    <t>YTD</t>
  </si>
  <si>
    <t>1Y</t>
  </si>
  <si>
    <t>3Y</t>
  </si>
  <si>
    <t>5Y</t>
  </si>
  <si>
    <t>STD DEV</t>
  </si>
  <si>
    <t>MAX DRAWDOWN</t>
  </si>
  <si>
    <t>COMISION DE GESTION</t>
  </si>
  <si>
    <t>Fecha VL</t>
  </si>
  <si>
    <t>PX_LAST</t>
  </si>
  <si>
    <t>LAST PX</t>
  </si>
  <si>
    <t>INV INI</t>
  </si>
  <si>
    <t>VL INI</t>
  </si>
  <si>
    <t>PART</t>
  </si>
  <si>
    <t>NOMBRE</t>
  </si>
  <si>
    <t>TIPO</t>
  </si>
  <si>
    <t>FOCUS</t>
  </si>
  <si>
    <t>BBG</t>
  </si>
  <si>
    <t>TREACOE LX Equity</t>
  </si>
  <si>
    <t>PIMEMBI ID Equity</t>
  </si>
  <si>
    <t>JBLEMAD LX Equity</t>
  </si>
  <si>
    <t>GSGEMBA LX Equity</t>
  </si>
  <si>
    <t>SCHEMEA LX Equity</t>
  </si>
  <si>
    <t>MLLEEA1 LX Equity</t>
  </si>
  <si>
    <t>MGLEAHA LX Equity</t>
  </si>
  <si>
    <t>MEMHEAH ID Equity</t>
  </si>
  <si>
    <t>NEMBBCE LX Equity</t>
  </si>
  <si>
    <t>JPMEMLA LX Equity</t>
  </si>
  <si>
    <t>BRGTECD LX</t>
  </si>
  <si>
    <t>FFEDGRY LX</t>
  </si>
  <si>
    <t>FSEQFTA LX</t>
  </si>
  <si>
    <t>GPAVEUM FP</t>
  </si>
  <si>
    <t>JPUTCAE LX</t>
  </si>
  <si>
    <t>PAMENRF BB</t>
  </si>
  <si>
    <t>TRGFGQE LX</t>
  </si>
  <si>
    <t>AMIEAEC LX Equity</t>
  </si>
  <si>
    <t>ROGVEEI LX Equity</t>
  </si>
  <si>
    <t>FSEQFRA LX Equity</t>
  </si>
  <si>
    <t>MLTGEAE ID Equity</t>
  </si>
  <si>
    <t>STWDERU ID Equity</t>
  </si>
  <si>
    <t>GLJAAEU ID Equity</t>
  </si>
  <si>
    <t>FIDFISE LX Equity</t>
  </si>
  <si>
    <t>JPETAAE LX Equity</t>
  </si>
  <si>
    <t>PICWARA LX Equity</t>
  </si>
  <si>
    <t>GUGLMCE ID Equity</t>
  </si>
  <si>
    <t>PIRPEUR LX Equity</t>
  </si>
  <si>
    <t>KOTIMAU LX Equity</t>
  </si>
  <si>
    <t>GSINDAA LX Equity</t>
  </si>
  <si>
    <t>SISFMEA LX Equity</t>
  </si>
  <si>
    <t>TSCIEUR LX Equity</t>
  </si>
  <si>
    <t>NORGPBI LX</t>
  </si>
  <si>
    <t>FAGREUR ID</t>
  </si>
  <si>
    <t>FFGLBFY LX</t>
  </si>
  <si>
    <t>GUGLMCE ID</t>
  </si>
  <si>
    <t>JPETAAE LX</t>
  </si>
  <si>
    <t>NOINBPE LX</t>
  </si>
  <si>
    <t>STWDGHC ID</t>
  </si>
  <si>
    <t>PGJ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</si>
</sst>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_-* #,##0.0000\ _€_-;\-* #,##0.0000\ _€_-;_-* &quot;-&quot;??\ _€_-;_-@_-"/>
    <numFmt numFmtId="167" formatCode="_-* #,##0.00\ _€_-;\-* #,##0.00\ _€_-;_-* &quot;-&quot;????\ _€_-;_-@_-"/>
    <numFmt numFmtId="168" formatCode="0.000%"/>
    <numFmt numFmtId="169" formatCode="0.000"/>
  </numFmts>
  <fonts count="9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0"/>
      <color theme="1"/>
      <name val="Open Sans"/>
      <family val="2"/>
    </font>
    <font>
      <sz val="8"/>
      <color theme="1"/>
      <name val="Calibri"/>
      <family val="2"/>
      <scheme val="minor"/>
    </font>
    <font>
      <b/>
      <sz val="10"/>
      <color theme="1"/>
      <name val="Open Sans"/>
      <family val="2"/>
    </font>
    <font>
      <sz val="11"/>
      <color theme="0" tint="-4.9989318521683403E-2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5" fontId="3" fillId="0" borderId="0" xfId="2" applyNumberFormat="1" applyFont="1" applyAlignment="1">
      <alignment horizontal="center" vertical="center"/>
    </xf>
    <xf numFmtId="0" fontId="2" fillId="0" borderId="0" xfId="0" applyFont="1"/>
    <xf numFmtId="0" fontId="5" fillId="0" borderId="0" xfId="0" applyFont="1"/>
    <xf numFmtId="10" fontId="3" fillId="0" borderId="0" xfId="2" applyNumberFormat="1" applyFont="1" applyAlignment="1">
      <alignment horizontal="center" vertical="center"/>
    </xf>
    <xf numFmtId="10" fontId="3" fillId="0" borderId="3" xfId="2" applyNumberFormat="1" applyFont="1" applyBorder="1" applyAlignment="1">
      <alignment horizontal="center" vertical="center"/>
    </xf>
    <xf numFmtId="10" fontId="3" fillId="0" borderId="2" xfId="2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0" fontId="5" fillId="0" borderId="0" xfId="2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7" fillId="0" borderId="0" xfId="0" applyFont="1"/>
    <xf numFmtId="168" fontId="0" fillId="0" borderId="0" xfId="2" applyNumberFormat="1" applyFont="1" applyAlignment="1">
      <alignment horizontal="center"/>
    </xf>
    <xf numFmtId="168" fontId="3" fillId="0" borderId="0" xfId="2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165" fontId="8" fillId="0" borderId="0" xfId="1" applyNumberFormat="1" applyFont="1" applyAlignment="1">
      <alignment horizontal="center"/>
    </xf>
    <xf numFmtId="0" fontId="0" fillId="0" borderId="0" xfId="0"/>
    <xf numFmtId="10" fontId="0" fillId="0" borderId="0" xfId="2" applyNumberFormat="1" applyFont="1" applyAlignment="1">
      <alignment horizontal="center"/>
    </xf>
    <xf numFmtId="164" fontId="0" fillId="0" borderId="0" xfId="1" applyFont="1" applyAlignment="1">
      <alignment horizontal="center"/>
    </xf>
    <xf numFmtId="0" fontId="0" fillId="0" borderId="0" xfId="0"/>
    <xf numFmtId="0" fontId="0" fillId="0" borderId="0" xfId="0" applyProtection="1">
      <protection locked="0"/>
    </xf>
    <xf numFmtId="164" fontId="0" fillId="0" borderId="0" xfId="1" applyFont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/>
    </xf>
    <xf numFmtId="0" fontId="6" fillId="2" borderId="0" xfId="0" applyFont="1" applyFill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3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auto="1"/>
      </font>
      <fill>
        <patternFill patternType="solid"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auto="1"/>
      </font>
      <fill>
        <patternFill patternType="solid"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auto="1"/>
      </font>
      <fill>
        <patternFill patternType="solid"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auto="1"/>
      </font>
      <fill>
        <patternFill patternType="solid"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1.8</v>
        <stp/>
        <stp>##V3_BDPV12</stp>
        <stp>JPETAAE LX Equity</stp>
        <stp>FUND_TOTAL_EXP</stp>
        <stp>[COMPARATIVA FONDOS.xlsx]FONDOS!R42C25</stp>
        <tr r="Y42" s="1"/>
      </tp>
      <tp>
        <v>0.9</v>
        <stp/>
        <stp>##V3_BDPV12</stp>
        <stp>PAMENRF BB Equity</stp>
        <stp>FUND_TOTAL_EXP</stp>
        <stp>[COMPARATIVA FONDOS.xlsx]GESRIOJA!R16C25</stp>
        <tr r="Y16" s="3"/>
      </tp>
      <tp>
        <v>17.144020000000001</v>
        <stp/>
        <stp>##V3_BDPV12</stp>
        <stp>STWDERU ID Equity</stp>
        <stp>VOLATILITY_360D</stp>
        <stp>[COMPARATIVA FONDOS.xlsx]FONDOS!R39C23</stp>
        <tr r="W39" s="1"/>
      </tp>
      <tp>
        <v>18.858820000000001</v>
        <stp/>
        <stp>##V3_BDPV12</stp>
        <stp>FIDFISE LX Equity</stp>
        <stp>VOLATILITY_360D</stp>
        <stp>[COMPARATIVA FONDOS.xlsx]FONDOS!R41C23</stp>
        <tr r="W41" s="1"/>
      </tp>
      <tp>
        <v>8474.7250000000004</v>
        <stp/>
        <stp>##V3_BDPV12</stp>
        <stp>FSEQFRA LX Equity</stp>
        <stp>FUND_TOTAL_ASSETS</stp>
        <stp>[COMPARATIVA FONDOS.xlsx]FONDOS!R37C11</stp>
        <tr r="K37" s="1"/>
      </tp>
      <tp>
        <v>-25.835999999999999</v>
        <stp/>
        <stp>##V3_BDPV12</stp>
        <stp>GPAVEUM FP Equity</stp>
        <stp>MAXIMUM_DRAWDOWN_PCT</stp>
        <stp>[COMPARATIVA FONDOS.xlsx]GESRIOJA!R11C24</stp>
        <tr r="X11" s="3"/>
      </tp>
      <tp>
        <v>1.38</v>
        <stp/>
        <stp>##V3_BDPV12</stp>
        <stp>GSGEMBA LX Equity</stp>
        <stp>FUND_TOTAL_EXP</stp>
        <stp>[COMPARATIVA FONDOS.xlsx]FONDOS!R24C25</stp>
        <tr r="Y24" s="1"/>
      </tp>
      <tp>
        <v>13.778029999999999</v>
        <stp/>
        <stp>##V3_BDPV12</stp>
        <stp>PICWARA LX Equity</stp>
        <stp>VOLATILITY_360D</stp>
        <stp>[COMPARATIVA FONDOS.xlsx]FONDOS!R43C23</stp>
        <tr r="W43" s="1"/>
      </tp>
      <tp t="s">
        <v>International</v>
        <stp/>
        <stp>##V3_BDPV12</stp>
        <stp>TRGFGQE LX Equity</stp>
        <stp>FUND_GEO_FOCUS</stp>
        <stp>[COMPARATIVA FONDOS.xlsx]GESRIOJA!R18C9</stp>
        <tr r="I18" s="3"/>
      </tp>
      <tp t="s">
        <v>#N/A N/A</v>
        <stp/>
        <stp>##V3_BDPV12</stp>
        <stp>TREACOE LX Equity</stp>
        <stp>FUND_MATURITY_BAND_FOCUS</stp>
        <stp>[COMPARATIVA FONDOS.xlsx]FONDOS!R5C7</stp>
        <tr r="G5" s="1"/>
      </tp>
      <tp>
        <v>8455.79296875</v>
        <stp/>
        <stp>##V3_BDPV12</stp>
        <stp>PIRPEUR LX Equity</stp>
        <stp>FUND_TOTAL_ASSETS</stp>
        <stp>[COMPARATIVA FONDOS.xlsx]FONDOS!R45C11</stp>
        <tr r="K45" s="1"/>
      </tp>
      <tp>
        <v>-29.635899999999999</v>
        <stp/>
        <stp>##V3_BDPV12</stp>
        <stp>JPUTCAE LX Equity</stp>
        <stp>MAXIMUM_DRAWDOWN_PCT</stp>
        <stp>[COMPARATIVA FONDOS.xlsx]GESRIOJA!R14C24</stp>
        <tr r="X14" s="3"/>
      </tp>
      <tp t="s">
        <v>LU0318940003</v>
        <stp/>
        <stp>##V3_BDPV12</stp>
        <stp>FFEDGRY LX Equity</stp>
        <stp>ID_ISIN</stp>
        <stp>[COMPARATIVA FONDOS.xlsx]GESRIOJA!R8C12</stp>
        <tr r="L8" s="3"/>
      </tp>
      <tp>
        <v>2.0707059999999999</v>
        <stp/>
        <stp>##V3_BDPV12</stp>
        <stp>MEMHEAH ID Equity</stp>
        <stp>VOLATILITY_360D</stp>
        <stp>[COMPARATIVA FONDOS.xlsx]FONDOS!R28C23</stp>
        <tr r="W28" s="1"/>
      </tp>
      <tp>
        <v>2.0707059999999999</v>
        <stp/>
        <stp>##V3_BDPV12</stp>
        <stp>MEMHEAH ID Equity</stp>
        <stp>VOLATILITY_360D</stp>
        <stp>[COMPARATIVA FONDOS.xlsx]FONDOS!R12C23</stp>
        <tr r="W12" s="1"/>
      </tp>
      <tp t="s">
        <v>#N/A N/A</v>
        <stp/>
        <stp>##V3_BDPV12</stp>
        <stp>BRGTECD LX Equity</stp>
        <stp>FUND_MATURITY_BAND_FOCUS</stp>
        <stp>[COMPARATIVA FONDOS.xlsx]GESRIOJA!R6C7</stp>
        <tr r="G6" s="3"/>
      </tp>
      <tp t="s">
        <v>Global</v>
        <stp/>
        <stp>##V3_BDPV12</stp>
        <stp>GUGLMCE ID Equity</stp>
        <stp>FUND_GEO_FOCUS</stp>
        <stp>[COMPARATIVA FONDOS.xlsx]GESRIOJA!R12C9</stp>
        <tr r="I12" s="3"/>
      </tp>
      <tp>
        <v>1.2535000000000001</v>
        <stp/>
        <stp>##V3_BDPV12</stp>
        <stp>MLLEEA1 LX Equity</stp>
        <stp>FUND_TOTAL_EXP</stp>
        <stp>[COMPARATIVA FONDOS.xlsx]FONDOS!R26C25</stp>
        <tr r="Y26" s="1"/>
      </tp>
      <tp>
        <v>1.2535000000000001</v>
        <stp/>
        <stp>##V3_BDPV12</stp>
        <stp>MLLEEA1 LX Equity</stp>
        <stp>FUND_TOTAL_EXP</stp>
        <stp>[COMPARATIVA FONDOS.xlsx]FONDOS!R10C25</stp>
        <tr r="Y10" s="1"/>
      </tp>
      <tp t="s">
        <v>LU0346388704</v>
        <stp/>
        <stp>##V3_BDPV12</stp>
        <stp>FFGLBFY LX Equity</stp>
        <stp>ID_ISIN</stp>
        <stp>[COMPARATIVA FONDOS.xlsx]GESRIOJA!R9C12</stp>
        <tr r="L9" s="3"/>
      </tp>
      <tp>
        <v>-22.403500000000001</v>
        <stp/>
        <stp>##V3_BDPV12</stp>
        <stp>JPETAAE LX Equity</stp>
        <stp>MAXIMUM_DRAWDOWN_PCT</stp>
        <stp>[COMPARATIVA FONDOS.xlsx]GESRIOJA!R13C24</stp>
        <tr r="X13" s="3"/>
      </tp>
      <tp t="s">
        <v>Equity</v>
        <stp/>
        <stp>##V3_BDPV12</stp>
        <stp>FFGLBFY LX Equity</stp>
        <stp>FUND_ASSET_CLASS_FOCUS</stp>
        <stp>[COMPARATIVA FONDOS.xlsx]GESRIOJA!R9C6</stp>
        <tr r="F9" s="3"/>
      </tp>
      <tp>
        <v>133.79</v>
        <stp/>
        <stp>##V3_BDPV12</stp>
        <stp>FAGREUR ID Equity</stp>
        <stp>PX_LAST</stp>
        <stp>[COMPARATIVA FONDOS.xlsx]GESRIOJA!R7C15</stp>
        <tr r="O7" s="3"/>
      </tp>
      <tp t="s">
        <v>#N/A N/A</v>
        <stp/>
        <stp>##V3_BDPV12</stp>
        <stp>SCHEMEA LX Equity</stp>
        <stp>FUND_MATURITY_BAND_FOCUS</stp>
        <stp>[COMPARATIVA FONDOS.xlsx]FONDOS!R9C7</stp>
        <tr r="G9" s="1"/>
      </tp>
      <tp>
        <v>2.71</v>
        <stp/>
        <stp>##V3_BDPV12</stp>
        <stp>FIDFISE LX Equity</stp>
        <stp>FUND_TOTAL_EXP</stp>
        <stp>[COMPARATIVA FONDOS.xlsx]FONDOS!R41C25</stp>
        <tr r="Y41" s="1"/>
      </tp>
      <tp>
        <v>1.99</v>
        <stp/>
        <stp>##V3_BDPV12</stp>
        <stp>GUGLMCE ID Equity</stp>
        <stp>FUND_TOTAL_EXP</stp>
        <stp>[COMPARATIVA FONDOS.xlsx]FONDOS!R44C25</stp>
        <tr r="Y44" s="1"/>
      </tp>
      <tp t="s">
        <v>Mixed Allocation</v>
        <stp/>
        <stp>##V3_BDPV12</stp>
        <stp>NOINBPE LX Equity</stp>
        <stp>FUND_ASSET_CLASS_FOCUS</stp>
        <stp>[COMPARATIVA FONDOS.xlsx]GESRIOJA!R15C6</stp>
        <tr r="F15" s="3"/>
      </tp>
      <tp>
        <v>16.61345</v>
        <stp/>
        <stp>##V3_BDPV12</stp>
        <stp>TRGFGQE LX Equity</stp>
        <stp>CURRENT_TRR_5YR</stp>
        <stp>[COMPARATIVA FONDOS.xlsx]GESRIOJA!R18C22</stp>
        <tr r="V18" s="3"/>
      </tp>
      <tp>
        <v>-1.79104</v>
        <stp/>
        <stp>##V3_BDPV12</stp>
        <stp>TRGFGQE LX Equity</stp>
        <stp>CURRENT_TRR_1YR</stp>
        <stp>[COMPARATIVA FONDOS.xlsx]GESRIOJA!R18C20</stp>
        <tr r="T18" s="3"/>
      </tp>
      <tp>
        <v>19.644780000000001</v>
        <stp/>
        <stp>##V3_BDPV12</stp>
        <stp>TRGFGQE LX Equity</stp>
        <stp>CURRENT_TRR_3YR</stp>
        <stp>[COMPARATIVA FONDOS.xlsx]GESRIOJA!R18C21</stp>
        <tr r="U18" s="3"/>
      </tp>
      <tp>
        <v>-16.8933</v>
        <stp/>
        <stp>##V3_BDPV12</stp>
        <stp>NOINBPE LX Equity</stp>
        <stp>MAXIMUM_DRAWDOWN_PCT</stp>
        <stp>[COMPARATIVA FONDOS.xlsx]GESRIOJA!R15C24</stp>
        <tr r="X15" s="3"/>
      </tp>
      <tp t="s">
        <v>Global</v>
        <stp/>
        <stp>##V3_BDPV12</stp>
        <stp>PAMENRF BB Equity</stp>
        <stp>FUND_GEO_FOCUS</stp>
        <stp>[COMPARATIVA FONDOS.xlsx]GESRIOJA!R16C9</stp>
        <tr r="I16" s="3"/>
      </tp>
      <tp>
        <v>1054.5119999999999</v>
        <stp/>
        <stp>##V3_BDPV12</stp>
        <stp>JPETAAE LX Equity</stp>
        <stp>FUND_TOTAL_ASSETS</stp>
        <stp>[COMPARATIVA FONDOS.xlsx]FONDOS!R42C11</stp>
        <tr r="K42" s="1"/>
      </tp>
      <tp t="s">
        <v>FUNDSMITH EQUITY FUND-T ACC</v>
        <stp/>
        <stp>##V3_BDPV12</stp>
        <stp>FSEQFTA LX Equity</stp>
        <stp>NAME</stp>
        <stp>[COMPARATIVA FONDOS.xlsx]GESRIOJA!R10C10</stp>
        <tr r="J10" s="3"/>
      </tp>
      <tp>
        <v>2</v>
        <stp/>
        <stp>##V3_BDPV12</stp>
        <stp>MLTGEAE ID Equity</stp>
        <stp>FUND_TOTAL_EXP</stp>
        <stp>[COMPARATIVA FONDOS.xlsx]FONDOS!R38C25</stp>
        <tr r="Y38" s="1"/>
      </tp>
      <tp>
        <v>0.74</v>
        <stp/>
        <stp>##V3_BDPV12</stp>
        <stp>MEMHEAH ID Equity</stp>
        <stp>FUND_TOTAL_EXP</stp>
        <stp>[COMPARATIVA FONDOS.xlsx]FONDOS!R28C25</stp>
        <tr r="Y28" s="1"/>
      </tp>
      <tp>
        <v>0.74</v>
        <stp/>
        <stp>##V3_BDPV12</stp>
        <stp>MEMHEAH ID Equity</stp>
        <stp>FUND_TOTAL_EXP</stp>
        <stp>[COMPARATIVA FONDOS.xlsx]FONDOS!R12C25</stp>
        <tr r="Y12" s="1"/>
      </tp>
      <tp>
        <v>22.239979999999999</v>
        <stp/>
        <stp>##V3_BDPV12</stp>
        <stp>PIRPEUR LX Equity</stp>
        <stp>VOLATILITY_360D</stp>
        <stp>[COMPARATIVA FONDOS.xlsx]FONDOS!R45C23</stp>
        <tr r="W45" s="1"/>
      </tp>
      <tp t="s">
        <v>Eurozone</v>
        <stp/>
        <stp>##V3_BDPV12</stp>
        <stp>GPAVEUM FP Equity</stp>
        <stp>FUND_GEO_FOCUS</stp>
        <stp>[COMPARATIVA FONDOS.xlsx]GESRIOJA!R11C9</stp>
        <tr r="I11" s="3"/>
      </tp>
      <tp>
        <v>6.1838329999999999</v>
        <stp/>
        <stp>##V3_BDPV12</stp>
        <stp>JPMEMLA LX Equity</stp>
        <stp>VOLATILITY_360D</stp>
        <stp>[COMPARATIVA FONDOS.xlsx]FONDOS!R30C23</stp>
        <tr r="W30" s="1"/>
      </tp>
      <tp>
        <v>6.1838329999999999</v>
        <stp/>
        <stp>##V3_BDPV12</stp>
        <stp>JPMEMLA LX Equity</stp>
        <stp>VOLATILITY_360D</stp>
        <stp>[COMPARATIVA FONDOS.xlsx]FONDOS!R14C23</stp>
        <tr r="W14" s="1"/>
      </tp>
      <tp>
        <v>8341.93359375</v>
        <stp/>
        <stp>##V3_BDPV12</stp>
        <stp>PICWARA LX Equity</stp>
        <stp>FUND_TOTAL_ASSETS</stp>
        <stp>[COMPARATIVA FONDOS.xlsx]FONDOS!R43C11</stp>
        <tr r="K43" s="1"/>
      </tp>
      <tp>
        <v>16.387339999999998</v>
        <stp/>
        <stp>##V3_BDPV12</stp>
        <stp>STWDGHC ID Equity</stp>
        <stp>CURRENT_TRR_3YR</stp>
        <stp>[COMPARATIVA FONDOS.xlsx]GESRIOJA!R17C21</stp>
        <tr r="U17" s="3"/>
      </tp>
      <tp>
        <v>8.2481829999999992</v>
        <stp/>
        <stp>##V3_BDPV12</stp>
        <stp>STWDGHC ID Equity</stp>
        <stp>CURRENT_TRR_1YR</stp>
        <stp>[COMPARATIVA FONDOS.xlsx]GESRIOJA!R17C20</stp>
        <tr r="T17" s="3"/>
      </tp>
      <tp t="s">
        <v>#N/A N/A</v>
        <stp/>
        <stp>##V3_BDPV12</stp>
        <stp>STWDGHC ID Equity</stp>
        <stp>CURRENT_TRR_5YR</stp>
        <stp>[COMPARATIVA FONDOS.xlsx]GESRIOJA!R17C22</stp>
        <tr r="V17" s="3"/>
      </tp>
      <tp t="s">
        <v>LU0476540926</v>
        <stp/>
        <stp>##V3_BDPV12</stp>
        <stp>NORGPBI LX Equity</stp>
        <stp>ID_ISIN</stp>
        <stp>[COMPARATIVA FONDOS.xlsx]GESRIOJA!R5C12</stp>
        <tr r="L5" s="3"/>
      </tp>
      <tp>
        <v>2.2400000000000002</v>
        <stp/>
        <stp>##V3_BDPV12</stp>
        <stp>NOINBPE LX Equity</stp>
        <stp>FUND_TOTAL_EXP</stp>
        <stp>[COMPARATIVA FONDOS.xlsx]GESRIOJA!R15C25</stp>
        <tr r="Y15" s="3"/>
      </tp>
      <tp>
        <v>-9.6738850000000003</v>
        <stp/>
        <stp>##V3_BDPV12</stp>
        <stp>PGJ US Equity</stp>
        <stp>LAST_CLOSE_TRR_YTD</stp>
        <stp>[COMPARATIVA FONDOS.xlsx]GESRIOJA!R19C19</stp>
        <tr r="S19" s="3"/>
      </tp>
      <tp>
        <v>4.9351060000000002</v>
        <stp/>
        <stp>##V3_BDPV12</stp>
        <stp>TREACOE LX Equity</stp>
        <stp>VOLATILITY_360D</stp>
        <stp>[COMPARATIVA FONDOS.xlsx]FONDOS!R21C23</stp>
        <tr r="W21" s="1"/>
      </tp>
      <tp>
        <v>4.9351060000000002</v>
        <stp/>
        <stp>##V3_BDPV12</stp>
        <stp>TREACOE LX Equity</stp>
        <stp>VOLATILITY_360D</stp>
        <stp>[COMPARATIVA FONDOS.xlsx]FONDOS!R50C23</stp>
        <tr r="W50" s="1"/>
      </tp>
      <tp>
        <v>1.1000000000000001</v>
        <stp/>
        <stp>##V3_BDPV12</stp>
        <stp>GPAVEUM FP Equity</stp>
        <stp>FUND_TOTAL_EXP</stp>
        <stp>[COMPARATIVA FONDOS.xlsx]GESRIOJA!R11C25</stp>
        <tr r="Y11" s="3"/>
      </tp>
      <tp>
        <v>1.07</v>
        <stp/>
        <stp>##V3_BDPV12</stp>
        <stp>NEMBBCE LX Equity</stp>
        <stp>FUND_TOTAL_EXP</stp>
        <stp>[COMPARATIVA FONDOS.xlsx]FONDOS!R29C25</stp>
        <tr r="Y29" s="1"/>
      </tp>
      <tp>
        <v>1.07</v>
        <stp/>
        <stp>##V3_BDPV12</stp>
        <stp>NEMBBCE LX Equity</stp>
        <stp>FUND_TOTAL_EXP</stp>
        <stp>[COMPARATIVA FONDOS.xlsx]FONDOS!R13C25</stp>
        <tr r="Y13" s="1"/>
      </tp>
      <tp>
        <v>1.46</v>
        <stp/>
        <stp>##V3_BDPV12</stp>
        <stp>MGLEAHA LX Equity</stp>
        <stp>FUND_TOTAL_EXP</stp>
        <stp>[COMPARATIVA FONDOS.xlsx]FONDOS!R27C25</stp>
        <tr r="Y27" s="1"/>
      </tp>
      <tp>
        <v>1.46</v>
        <stp/>
        <stp>##V3_BDPV12</stp>
        <stp>MGLEAHA LX Equity</stp>
        <stp>FUND_TOTAL_EXP</stp>
        <stp>[COMPARATIVA FONDOS.xlsx]FONDOS!R11C25</stp>
        <tr r="Y11" s="1"/>
      </tp>
      <tp>
        <v>4231.6130000000003</v>
        <stp/>
        <stp>##V3_BDPV12</stp>
        <stp>ROGVEEI LX Equity</stp>
        <stp>FUND_TOTAL_ASSETS</stp>
        <stp>[COMPARATIVA FONDOS.xlsx]FONDOS!R36C11</stp>
        <tr r="K36" s="1"/>
      </tp>
      <tp>
        <v>1.336543</v>
        <stp/>
        <stp>##V3_BDPV12</stp>
        <stp>PAMENRF BB Equity</stp>
        <stp>CURRENT_TRR_1YR</stp>
        <stp>[COMPARATIVA FONDOS.xlsx]GESRIOJA!R16C20</stp>
        <tr r="T16" s="3"/>
      </tp>
      <tp>
        <v>19.659210000000002</v>
        <stp/>
        <stp>##V3_BDPV12</stp>
        <stp>PAMENRF BB Equity</stp>
        <stp>CURRENT_TRR_3YR</stp>
        <stp>[COMPARATIVA FONDOS.xlsx]GESRIOJA!R16C21</stp>
        <tr r="U16" s="3"/>
      </tp>
      <tp>
        <v>15.78745</v>
        <stp/>
        <stp>##V3_BDPV12</stp>
        <stp>PAMENRF BB Equity</stp>
        <stp>CURRENT_TRR_5YR</stp>
        <stp>[COMPARATIVA FONDOS.xlsx]GESRIOJA!R16C22</stp>
        <tr r="V16" s="3"/>
      </tp>
      <tp t="s">
        <v>Equity</v>
        <stp/>
        <stp>##V3_BDPV12</stp>
        <stp>FFEDGRY LX Equity</stp>
        <stp>FUND_ASSET_CLASS_FOCUS</stp>
        <stp>[COMPARATIVA FONDOS.xlsx]GESRIOJA!R8C6</stp>
        <tr r="F8" s="3"/>
      </tp>
      <tp>
        <v>-18.211200000000002</v>
        <stp/>
        <stp>##V3_BDPV12</stp>
        <stp>GUGLMCE ID Equity</stp>
        <stp>MAXIMUM_DRAWDOWN_PCT</stp>
        <stp>[COMPARATIVA FONDOS.xlsx]GESRIOJA!R12C24</stp>
        <tr r="X12" s="3"/>
      </tp>
      <tp>
        <v>1.95</v>
        <stp/>
        <stp>##V3_BDPV12</stp>
        <stp>GSINDAA LX Equity</stp>
        <stp>FUND_TOTAL_EXP</stp>
        <stp>[COMPARATIVA FONDOS.xlsx]FONDOS!R47C25</stp>
        <tr r="Y47" s="1"/>
      </tp>
      <tp>
        <v>1.71</v>
        <stp/>
        <stp>##V3_BDPV12</stp>
        <stp>GLJAAEU ID Equity</stp>
        <stp>FUND_TOTAL_EXP</stp>
        <stp>[COMPARATIVA FONDOS.xlsx]FONDOS!R40C25</stp>
        <tr r="Y40" s="1"/>
      </tp>
      <tp>
        <v>17.945650000000001</v>
        <stp/>
        <stp>##V3_BDPV12</stp>
        <stp>GSINDAA LX Equity</stp>
        <stp>VOLATILITY_360D</stp>
        <stp>[COMPARATIVA FONDOS.xlsx]FONDOS!R47C23</stp>
        <tr r="W47" s="1"/>
      </tp>
      <tp>
        <v>52.934199999999997</v>
        <stp/>
        <stp>##V3_BDPV12</stp>
        <stp>FSEQFTA LX Equity</stp>
        <stp>PX_LAST</stp>
        <stp>[COMPARATIVA FONDOS.xlsx]GESRIOJA!R10C15</stp>
        <tr r="O10" s="3"/>
      </tp>
      <tp>
        <v>29.25</v>
        <stp/>
        <stp>##V3_BDPV12</stp>
        <stp>FFGLBFY LX Equity</stp>
        <stp>PX_LAST</stp>
        <stp>[COMPARATIVA FONDOS.xlsx]GESRIOJA!R9C15</stp>
        <tr r="O9" s="3"/>
      </tp>
      <tp>
        <v>-15.3352</v>
        <stp/>
        <stp>##V3_BDPV12</stp>
        <stp>FSEQFTA LX Equity</stp>
        <stp>MAXIMUM_DRAWDOWN_PCT</stp>
        <stp>[COMPARATIVA FONDOS.xlsx]GESRIOJA!R10C24</stp>
        <tr r="X10" s="3"/>
      </tp>
      <tp t="s">
        <v>IE00BWY56V74</v>
        <stp/>
        <stp>##V3_BDPV12</stp>
        <stp>FAGREUR ID Equity</stp>
        <stp>ID_ISIN</stp>
        <stp>[COMPARATIVA FONDOS.xlsx]GESRIOJA!R7C12</stp>
        <tr r="L7" s="3"/>
      </tp>
      <tp>
        <v>0.86</v>
        <stp/>
        <stp>##V3_BDPV12</stp>
        <stp>TRGFGQE LX Equity</stp>
        <stp>FUND_TOTAL_EXP</stp>
        <stp>[COMPARATIVA FONDOS.xlsx]GESRIOJA!R18C25</stp>
        <tr r="Y18" s="3"/>
      </tp>
      <tp>
        <v>1.99</v>
        <stp/>
        <stp>##V3_BDPV12</stp>
        <stp>GUGLMCE ID Equity</stp>
        <stp>FUND_TOTAL_EXP</stp>
        <stp>[COMPARATIVA FONDOS.xlsx]GESRIOJA!R12C25</stp>
        <tr r="Y12" s="3"/>
      </tp>
      <tp t="s">
        <v>FR0010589325</v>
        <stp/>
        <stp>##V3_BDPV12</stp>
        <stp>GPAVEUM FP Equity</stp>
        <stp>ID_ISIN</stp>
        <stp>[COMPARATIVA FONDOS.xlsx]GESRIOJA!R11C12</stp>
        <tr r="L11" s="3"/>
      </tp>
      <tp t="s">
        <v>NORDEA 1-INDIAN EQUTY-BP EUR</v>
        <stp/>
        <stp>##V3_BDPV12</stp>
        <stp>NOINBPE LX Equity</stp>
        <stp>NAME</stp>
        <stp>[COMPARATIVA FONDOS.xlsx]GESRIOJA!R15C10</stp>
        <tr r="J15" s="3"/>
      </tp>
      <tp>
        <v>28.94</v>
        <stp/>
        <stp>##V3_BDPV12</stp>
        <stp>FFEDGRY LX Equity</stp>
        <stp>PX_LAST</stp>
        <stp>[COMPARATIVA FONDOS.xlsx]GESRIOJA!R8C15</stp>
        <tr r="O8" s="3"/>
      </tp>
      <tp t="s">
        <v>GUINNESS GL MONEY MGR-C EUR</v>
        <stp/>
        <stp>##V3_BDPV12</stp>
        <stp>GUGLMCE ID Equity</stp>
        <stp>NAME</stp>
        <stp>[COMPARATIVA FONDOS.xlsx]GESRIOJA!R12C10</stp>
        <tr r="J12" s="3"/>
      </tp>
      <tp t="s">
        <v>Equity</v>
        <stp/>
        <stp>##V3_BDPV12</stp>
        <stp>JPUTCAE LX Equity</stp>
        <stp>FUND_ASSET_CLASS_FOCUS</stp>
        <stp>[COMPARATIVA FONDOS.xlsx]GESRIOJA!R14C6</stp>
        <tr r="F14" s="3"/>
      </tp>
      <tp>
        <v>12.963340000000001</v>
        <stp/>
        <stp>##V3_BDPV12</stp>
        <stp>MLTGEAE ID Equity</stp>
        <stp>VOLATILITY_360D</stp>
        <stp>[COMPARATIVA FONDOS.xlsx]FONDOS!R38C23</stp>
        <tr r="W38" s="1"/>
      </tp>
      <tp t="s">
        <v>#N/A N/A</v>
        <stp/>
        <stp>##V3_BDPV12</stp>
        <stp>FSEQFRA LX Equity</stp>
        <stp>FUND_TOTAL_EXP</stp>
        <stp>[COMPARATIVA FONDOS.xlsx]FONDOS!R37C25</stp>
        <tr r="Y37" s="1"/>
      </tp>
      <tp>
        <v>22.106190000000002</v>
        <stp/>
        <stp>##V3_BDPV12</stp>
        <stp>JPETAAE LX Equity</stp>
        <stp>VOLATILITY_360D</stp>
        <stp>[COMPARATIVA FONDOS.xlsx]FONDOS!R42C23</stp>
        <tr r="W42" s="1"/>
      </tp>
      <tp>
        <v>7.2190500000000002</v>
        <stp/>
        <stp>##V3_BDPV12</stp>
        <stp>GSGEMBA LX Equity</stp>
        <stp>VOLATILITY_360D</stp>
        <stp>[COMPARATIVA FONDOS.xlsx]FONDOS!R24C23</stp>
        <tr r="W24" s="1"/>
      </tp>
      <tp>
        <v>1.8</v>
        <stp/>
        <stp>##V3_BDPV12</stp>
        <stp>JPETAAE LX Equity</stp>
        <stp>FUND_TOTAL_EXP</stp>
        <stp>[COMPARATIVA FONDOS.xlsx]GESRIOJA!R13C25</stp>
        <tr r="Y13" s="3"/>
      </tp>
      <tp>
        <v>0.3</v>
        <stp/>
        <stp>##V3_BDPV12</stp>
        <stp>AMIEAEC LX Equity</stp>
        <stp>FUND_TOTAL_EXP</stp>
        <stp>[COMPARATIVA FONDOS.xlsx]FONDOS!R35C25</stp>
        <tr r="Y35" s="1"/>
      </tp>
      <tp t="s">
        <v>LU0210532015</v>
        <stp/>
        <stp>##V3_BDPV12</stp>
        <stp>JPETAAE LX Equity</stp>
        <stp>ID_ISIN</stp>
        <stp>[COMPARATIVA FONDOS.xlsx]GESRIOJA!R13C12</stp>
        <tr r="L13" s="3"/>
      </tp>
      <tp t="s">
        <v>LU1303370156</v>
        <stp/>
        <stp>##V3_BDPV12</stp>
        <stp>JPUTCAE LX Equity</stp>
        <stp>ID_ISIN</stp>
        <stp>[COMPARATIVA FONDOS.xlsx]GESRIOJA!R14C12</stp>
        <tr r="L14" s="3"/>
      </tp>
      <tp>
        <v>1.3</v>
        <stp/>
        <stp>##V3_BDPV12</stp>
        <stp>JPMEMLA LX Equity</stp>
        <stp>FUND_TOTAL_EXP</stp>
        <stp>[COMPARATIVA FONDOS.xlsx]FONDOS!R30C25</stp>
        <tr r="Y30" s="1"/>
      </tp>
      <tp>
        <v>1.3</v>
        <stp/>
        <stp>##V3_BDPV12</stp>
        <stp>JPMEMLA LX Equity</stp>
        <stp>FUND_TOTAL_EXP</stp>
        <stp>[COMPARATIVA FONDOS.xlsx]FONDOS!R14C25</stp>
        <tr r="Y14" s="1"/>
      </tp>
      <tp t="s">
        <v>Equity</v>
        <stp/>
        <stp>##V3_BDPV12</stp>
        <stp>JPETAAE LX Equity</stp>
        <stp>FUND_ASSET_CLASS_FOCUS</stp>
        <stp>[COMPARATIVA FONDOS.xlsx]GESRIOJA!R13C6</stp>
        <tr r="F13" s="3"/>
      </tp>
      <tp>
        <v>1.9541999999999999</v>
        <stp/>
        <stp>##V3_BDPV12</stp>
        <stp>JBLEMAD LX Equity</stp>
        <stp>FUND_TOTAL_EXP</stp>
        <stp>[COMPARATIVA FONDOS.xlsx]FONDOS!R23C25</stp>
        <tr r="Y23" s="1"/>
      </tp>
      <tp>
        <v>6.6528119999999999</v>
        <stp/>
        <stp>##V3_BDPV12</stp>
        <stp>NOINBPE LX Equity</stp>
        <stp>CURRENT_TRR_5YR</stp>
        <stp>[COMPARATIVA FONDOS.xlsx]GESRIOJA!R15C22</stp>
        <tr r="V15" s="3"/>
      </tp>
      <tp>
        <v>16.854839999999999</v>
        <stp/>
        <stp>##V3_BDPV12</stp>
        <stp>NOINBPE LX Equity</stp>
        <stp>CURRENT_TRR_1YR</stp>
        <stp>[COMPARATIVA FONDOS.xlsx]GESRIOJA!R15C20</stp>
        <tr r="T15" s="3"/>
      </tp>
      <tp>
        <v>12.98798</v>
        <stp/>
        <stp>##V3_BDPV12</stp>
        <stp>NOINBPE LX Equity</stp>
        <stp>CURRENT_TRR_3YR</stp>
        <stp>[COMPARATIVA FONDOS.xlsx]GESRIOJA!R15C21</stp>
        <tr r="U15" s="3"/>
      </tp>
      <tp t="s">
        <v>JPMORGAN F-US TECHNOLOGY-CAE</v>
        <stp/>
        <stp>##V3_BDPV12</stp>
        <stp>JPUTCAE LX Equity</stp>
        <stp>NAME</stp>
        <stp>[COMPARATIVA FONDOS.xlsx]GESRIOJA!R14C10</stp>
        <tr r="J14" s="3"/>
      </tp>
      <tp t="s">
        <v>OECD Countries</v>
        <stp/>
        <stp>##V3_BDPV12</stp>
        <stp>STWDGHC ID Equity</stp>
        <stp>FUND_GEO_FOCUS</stp>
        <stp>[COMPARATIVA FONDOS.xlsx]GESRIOJA!R17C9</stp>
        <tr r="I17" s="3"/>
      </tp>
      <tp t="s">
        <v>Intermediate</v>
        <stp/>
        <stp>##V3_BDPV12</stp>
        <stp>PIMEMBI ID Equity</stp>
        <stp>FUND_MATURITY_BAND_FOCUS</stp>
        <stp>[COMPARATIVA FONDOS.xlsx]FONDOS!R6C7</stp>
        <tr r="G6" s="1"/>
      </tp>
      <tp>
        <v>5.2312989999999999</v>
        <stp/>
        <stp>##V3_BDPV12</stp>
        <stp>PIMEMBI ID Equity</stp>
        <stp>VOLATILITY_360D</stp>
        <stp>[COMPARATIVA FONDOS.xlsx]FONDOS!R22C23</stp>
        <tr r="W22" s="1"/>
      </tp>
      <tp t="s">
        <v>International</v>
        <stp/>
        <stp>##V3_BDPV12</stp>
        <stp>FSEQFTA LX Equity</stp>
        <stp>FUND_GEO_FOCUS</stp>
        <stp>[COMPARATIVA FONDOS.xlsx]GESRIOJA!R10C9</stp>
        <tr r="I10" s="3"/>
      </tp>
      <tp t="s">
        <v>#N/A N/A</v>
        <stp/>
        <stp>##V3_BDPV12</stp>
        <stp>KOTIMAU LX Equity</stp>
        <stp>FUND_TOTAL_EXP</stp>
        <stp>[COMPARATIVA FONDOS.xlsx]FONDOS!R46C25</stp>
        <tr r="Y46" s="1"/>
      </tp>
      <tp>
        <v>371.76</v>
        <stp/>
        <stp>##V3_BDPV12</stp>
        <stp>JPUTCAE LX Equity</stp>
        <stp>PX_LAST</stp>
        <stp>[COMPARATIVA FONDOS.xlsx]GESRIOJA!R14C15</stp>
        <tr r="O14" s="3"/>
      </tp>
      <tp>
        <v>73.430000000000007</v>
        <stp/>
        <stp>##V3_BDPV12</stp>
        <stp>JPETAAE LX Equity</stp>
        <stp>PX_LAST</stp>
        <stp>[COMPARATIVA FONDOS.xlsx]GESRIOJA!R13C15</stp>
        <tr r="O13" s="3"/>
      </tp>
      <tp>
        <v>37.26</v>
        <stp/>
        <stp>##V3_BDPV12</stp>
        <stp>NORGPBI LX Equity</stp>
        <stp>PX_LAST</stp>
        <stp>[COMPARATIVA FONDOS.xlsx]GESRIOJA!R5C15</stp>
        <tr r="O5" s="3"/>
      </tp>
      <tp t="s">
        <v>GROUPAMA AVENIR EURO - M</v>
        <stp/>
        <stp>##V3_BDPV12</stp>
        <stp>GPAVEUM FP Equity</stp>
        <stp>NAME</stp>
        <stp>[COMPARATIVA FONDOS.xlsx]GESRIOJA!R11C10</stp>
        <tr r="J11" s="3"/>
      </tp>
      <tp>
        <v>7.7401879999999998</v>
        <stp/>
        <stp>##V3_BDPV12</stp>
        <stp>GUGLMCE ID Equity</stp>
        <stp>CURRENT_TRR_5YR</stp>
        <stp>[COMPARATIVA FONDOS.xlsx]GESRIOJA!R12C22</stp>
        <tr r="V12" s="3"/>
      </tp>
      <tp>
        <v>15.76675</v>
        <stp/>
        <stp>##V3_BDPV12</stp>
        <stp>GUGLMCE ID Equity</stp>
        <stp>CURRENT_TRR_3YR</stp>
        <stp>[COMPARATIVA FONDOS.xlsx]GESRIOJA!R12C21</stp>
        <tr r="U12" s="3"/>
      </tp>
      <tp>
        <v>18.170269999999999</v>
        <stp/>
        <stp>##V3_BDPV12</stp>
        <stp>GUGLMCE ID Equity</stp>
        <stp>CURRENT_TRR_1YR</stp>
        <stp>[COMPARATIVA FONDOS.xlsx]GESRIOJA!R12C20</stp>
        <tr r="T12" s="3"/>
      </tp>
      <tp t="s">
        <v>LU0690375182</v>
        <stp/>
        <stp>##V3_BDPV12</stp>
        <stp>FSEQFTA LX Equity</stp>
        <stp>ID_ISIN</stp>
        <stp>[COMPARATIVA FONDOS.xlsx]GESRIOJA!R10C12</stp>
        <tr r="L10" s="3"/>
      </tp>
      <tp t="s">
        <v>JPM EUROPE DYNAM TECHS-A-AE</v>
        <stp/>
        <stp>##V3_BDPV12</stp>
        <stp>JPETAAE LX Equity</stp>
        <stp>NAME</stp>
        <stp>[COMPARATIVA FONDOS.xlsx]GESRIOJA!R13C10</stp>
        <tr r="J13" s="3"/>
      </tp>
      <tp>
        <v>19.762319999999999</v>
        <stp/>
        <stp>##V3_BDPV12</stp>
        <stp>GLJAAEU ID Equity</stp>
        <stp>VOLATILITY_360D</stp>
        <stp>[COMPARATIVA FONDOS.xlsx]FONDOS!R40C23</stp>
        <tr r="W40" s="1"/>
      </tp>
      <tp>
        <v>1.1200000000000001</v>
        <stp/>
        <stp>##V3_BDPV12</stp>
        <stp>FSEQFTA LX Equity</stp>
        <stp>FUND_TOTAL_EXP</stp>
        <stp>[COMPARATIVA FONDOS.xlsx]GESRIOJA!R10C25</stp>
        <tr r="Y10" s="3"/>
      </tp>
      <tp>
        <v>503.07</v>
        <stp/>
        <stp>##V3_BDPV12</stp>
        <stp>GPAVEUM FP Equity</stp>
        <stp>PX_LAST</stp>
        <stp>[COMPARATIVA FONDOS.xlsx]GESRIOJA!R11C15</stp>
        <tr r="O11" s="3"/>
      </tp>
      <tp t="s">
        <v>Equity</v>
        <stp/>
        <stp>##V3_BDPV12</stp>
        <stp>FAGREUR ID Equity</stp>
        <stp>FUND_ASSET_CLASS_FOCUS</stp>
        <stp>[COMPARATIVA FONDOS.xlsx]GESRIOJA!R7C6</stp>
        <tr r="F7" s="3"/>
      </tp>
      <tp t="s">
        <v>International</v>
        <stp/>
        <stp>##V3_BDPV12</stp>
        <stp>NORGPBI LX Equity</stp>
        <stp>FUND_GEO_FOCUS</stp>
        <stp>[COMPARATIVA FONDOS.xlsx]GESRIOJA!R5C9</stp>
        <tr r="I5" s="3"/>
      </tp>
      <tp t="s">
        <v>Equity</v>
        <stp/>
        <stp>##V3_BDPV12</stp>
        <stp>BRGTECD LX Equity</stp>
        <stp>FUND_ASSET_CLASS_FOCUS</stp>
        <stp>[COMPARATIVA FONDOS.xlsx]GESRIOJA!R6C6</stp>
        <tr r="F6" s="3"/>
      </tp>
      <tp t="s">
        <v>#N/A N/A</v>
        <stp/>
        <stp>##V3_BDPV12</stp>
        <stp>FFGLBFY LX Equity</stp>
        <stp>FUND_MATURITY_BAND_FOCUS</stp>
        <stp>[COMPARATIVA FONDOS.xlsx]GESRIOJA!R9C7</stp>
        <tr r="G9" s="3"/>
      </tp>
      <tp>
        <v>17.979220000000002</v>
        <stp/>
        <stp>##V3_BDPV12</stp>
        <stp>GUGLMCE ID Equity</stp>
        <stp>VOLATILITY_360D</stp>
        <stp>[COMPARATIVA FONDOS.xlsx]FONDOS!R44C23</stp>
        <tr r="W44" s="1"/>
      </tp>
      <tp t="s">
        <v>India</v>
        <stp/>
        <stp>##V3_BDPV12</stp>
        <stp>NOINBPE LX Equity</stp>
        <stp>FUND_GEO_FOCUS</stp>
        <stp>[COMPARATIVA FONDOS.xlsx]GESRIOJA!R15C9</stp>
        <tr r="I15" s="3"/>
      </tp>
      <tp>
        <v>15.18863</v>
        <stp/>
        <stp>##V3_BDPV12</stp>
        <stp>ROGVEEI LX Equity</stp>
        <stp>VOLATILITY_360D</stp>
        <stp>[COMPARATIVA FONDOS.xlsx]FONDOS!R36C23</stp>
        <tr r="W36" s="1"/>
      </tp>
      <tp>
        <v>211359.8125</v>
        <stp/>
        <stp>##V3_BDPV12</stp>
        <stp>GLJAAEU ID Equity</stp>
        <stp>FUND_TOTAL_ASSETS</stp>
        <stp>[COMPARATIVA FONDOS.xlsx]FONDOS!R40C11</stp>
        <tr r="K40" s="1"/>
      </tp>
      <tp>
        <v>59.91657</v>
        <stp/>
        <stp>##V3_BDPV12</stp>
        <stp>TREACOE LX Equity</stp>
        <stp>FUND_TOTAL_ASSETS</stp>
        <stp>[COMPARATIVA FONDOS.xlsx]FONDOS!R50C11</stp>
        <tr r="K50" s="1"/>
      </tp>
      <tp>
        <v>59.91657</v>
        <stp/>
        <stp>##V3_BDPV12</stp>
        <stp>TREACOE LX Equity</stp>
        <stp>FUND_TOTAL_ASSETS</stp>
        <stp>[COMPARATIVA FONDOS.xlsx]FONDOS!R21C11</stp>
        <tr r="K21" s="1"/>
      </tp>
      <tp t="s">
        <v>Intermediate</v>
        <stp/>
        <stp>##V3_BDPV12</stp>
        <stp>GSGEMBA LX Equity</stp>
        <stp>FUND_MATURITY_BAND_FOCUS</stp>
        <stp>[COMPARATIVA FONDOS.xlsx]FONDOS!R8C7</stp>
        <tr r="G8" s="1"/>
      </tp>
      <tp t="s">
        <v>Equity</v>
        <stp/>
        <stp>##V3_BDPV12</stp>
        <stp>PAMENRF BB Equity</stp>
        <stp>FUND_ASSET_CLASS_FOCUS</stp>
        <stp>[COMPARATIVA FONDOS.xlsx]GESRIOJA!R16C6</stp>
        <tr r="F16" s="3"/>
      </tp>
      <tp t="s">
        <v>28/02/2022</v>
        <stp/>
        <stp>##V3_BDPV12</stp>
        <stp>PGJ US Equity</stp>
        <stp>FUND_NAV_DT</stp>
        <stp>[COMPARATIVA FONDOS.xlsx]GESRIOJA!R19C14</stp>
        <tr r="N19" s="3"/>
      </tp>
      <tp>
        <v>0</v>
        <stp/>
        <stp>##V3_BDPV12</stp>
        <stp>PGJ US Equity</stp>
        <stp>CHG_PCT_MTD</stp>
        <stp>[COMPARATIVA FONDOS.xlsx]GESRIOJA!R19C17</stp>
        <tr r="Q19" s="3"/>
      </tp>
      <tp t="s">
        <v>LU0637335638</v>
        <stp/>
        <stp>##V3_BDPV12</stp>
        <stp>NOINBPE LX Equity</stp>
        <stp>ID_ISIN</stp>
        <stp>[COMPARATIVA FONDOS.xlsx]GESRIOJA!R15C12</stp>
        <tr r="L15" s="3"/>
      </tp>
      <tp>
        <v>13.052099999999999</v>
        <stp/>
        <stp>##V3_BDPV12</stp>
        <stp>AMIEAEC LX Equity</stp>
        <stp>VOLATILITY_360D</stp>
        <stp>[COMPARATIVA FONDOS.xlsx]FONDOS!R35C23</stp>
        <tr r="W35" s="1"/>
      </tp>
      <tp t="s">
        <v>Equity</v>
        <stp/>
        <stp>##V3_BDPV12</stp>
        <stp>GPAVEUM FP Equity</stp>
        <stp>FUND_ASSET_CLASS_FOCUS</stp>
        <stp>[COMPARATIVA FONDOS.xlsx]GESRIOJA!R11C6</stp>
        <tr r="F11" s="3"/>
      </tp>
      <tp t="s">
        <v>Intermediate</v>
        <stp/>
        <stp>##V3_BDPV12</stp>
        <stp>JBLEMAD LX Equity</stp>
        <stp>FUND_MATURITY_BAND_FOCUS</stp>
        <stp>[COMPARATIVA FONDOS.xlsx]FONDOS!R7C7</stp>
        <tr r="G7" s="1"/>
      </tp>
      <tp>
        <v>0.79</v>
        <stp/>
        <stp>##V3_BDPV12</stp>
        <stp>PIMEMBI ID Equity</stp>
        <stp>FUND_TOTAL_EXP</stp>
        <stp>[COMPARATIVA FONDOS.xlsx]FONDOS!R22C25</stp>
        <tr r="Y22" s="1"/>
      </tp>
      <tp t="s">
        <v>#N/A N/A</v>
        <stp/>
        <stp>##V3_BDPV12</stp>
        <stp>FFEDGRY LX Equity</stp>
        <stp>FUND_MATURITY_BAND_FOCUS</stp>
        <stp>[COMPARATIVA FONDOS.xlsx]GESRIOJA!R8C7</stp>
        <tr r="G8" s="3"/>
      </tp>
      <tp>
        <v>989.73490000000004</v>
        <stp/>
        <stp>##V3_BDPV12</stp>
        <stp>NEMBBCE LX Equity</stp>
        <stp>FUND_TOTAL_ASSETS</stp>
        <stp>[COMPARATIVA FONDOS.xlsx]FONDOS!R13C11</stp>
        <tr r="K13" s="1"/>
      </tp>
      <tp>
        <v>989.73490000000004</v>
        <stp/>
        <stp>##V3_BDPV12</stp>
        <stp>NEMBBCE LX Equity</stp>
        <stp>FUND_TOTAL_ASSETS</stp>
        <stp>[COMPARATIVA FONDOS.xlsx]FONDOS!R29C11</stp>
        <tr r="K29" s="1"/>
      </tp>
      <tp>
        <v>12.93566</v>
        <stp/>
        <stp>##V3_BDPV12</stp>
        <stp>FSEQFTA LX Equity</stp>
        <stp>CURRENT_TRR_5YR</stp>
        <stp>[COMPARATIVA FONDOS.xlsx]GESRIOJA!R10C22</stp>
        <tr r="V10" s="3"/>
      </tp>
      <tp>
        <v>10.83492</v>
        <stp/>
        <stp>##V3_BDPV12</stp>
        <stp>FSEQFTA LX Equity</stp>
        <stp>CURRENT_TRR_1YR</stp>
        <stp>[COMPARATIVA FONDOS.xlsx]GESRIOJA!R10C20</stp>
        <tr r="T10" s="3"/>
      </tp>
      <tp>
        <v>13.24784</v>
        <stp/>
        <stp>##V3_BDPV12</stp>
        <stp>FSEQFTA LX Equity</stp>
        <stp>CURRENT_TRR_3YR</stp>
        <stp>[COMPARATIVA FONDOS.xlsx]GESRIOJA!R10C21</stp>
        <tr r="U10" s="3"/>
      </tp>
      <tp t="s">
        <v>IE00BGHQF748</v>
        <stp/>
        <stp>##V3_BDPV12</stp>
        <stp>GUGLMCE ID Equity</stp>
        <stp>ID_ISIN</stp>
        <stp>[COMPARATIVA FONDOS.xlsx]GESRIOJA!R12C12</stp>
        <tr r="L12" s="3"/>
      </tp>
      <tp>
        <v>20.385850000000001</v>
        <stp/>
        <stp>##V3_BDPV12</stp>
        <stp>KOTIMAU LX Equity</stp>
        <stp>VOLATILITY_360D</stp>
        <stp>[COMPARATIVA FONDOS.xlsx]FONDOS!R46C23</stp>
        <tr r="W46" s="1"/>
      </tp>
      <tp>
        <v>2189.7510000000002</v>
        <stp/>
        <stp>##V3_BDPV12</stp>
        <stp>MLLEEA1 LX Equity</stp>
        <stp>FUND_TOTAL_ASSETS</stp>
        <stp>[COMPARATIVA FONDOS.xlsx]FONDOS!R26C11</stp>
        <tr r="K26" s="1"/>
      </tp>
      <tp>
        <v>2189.7510000000002</v>
        <stp/>
        <stp>##V3_BDPV12</stp>
        <stp>MLLEEA1 LX Equity</stp>
        <stp>FUND_TOTAL_ASSETS</stp>
        <stp>[COMPARATIVA FONDOS.xlsx]FONDOS!R10C11</stp>
        <tr r="K10" s="1"/>
      </tp>
      <tp>
        <v>4077.8719999999998</v>
        <stp/>
        <stp>##V3_BDPV12</stp>
        <stp>GSGEMBA LX Equity</stp>
        <stp>FUND_TOTAL_ASSETS</stp>
        <stp>[COMPARATIVA FONDOS.xlsx]FONDOS!R24C11</stp>
        <tr r="K24" s="1"/>
      </tp>
      <tp>
        <v>3118.9409999999998</v>
        <stp/>
        <stp>##V3_BDPV12</stp>
        <stp>MGLEAHA LX Equity</stp>
        <stp>FUND_TOTAL_ASSETS</stp>
        <stp>[COMPARATIVA FONDOS.xlsx]FONDOS!R11C11</stp>
        <tr r="K11" s="1"/>
      </tp>
      <tp>
        <v>3118.9409999999998</v>
        <stp/>
        <stp>##V3_BDPV12</stp>
        <stp>MGLEAHA LX Equity</stp>
        <stp>FUND_TOTAL_ASSETS</stp>
        <stp>[COMPARATIVA FONDOS.xlsx]FONDOS!R27C11</stp>
        <tr r="K27" s="1"/>
      </tp>
      <tp>
        <v>4600.05859375</v>
        <stp/>
        <stp>##V3_BDPV12</stp>
        <stp>AMIEAEC LX Equity</stp>
        <stp>FUND_TOTAL_ASSETS</stp>
        <stp>[COMPARATIVA FONDOS.xlsx]FONDOS!R35C11</stp>
        <tr r="K35" s="1"/>
      </tp>
      <tp>
        <v>2033.433</v>
        <stp/>
        <stp>##V3_BDPV12</stp>
        <stp>JBLEMAD LX Equity</stp>
        <stp>FUND_TOTAL_ASSETS</stp>
        <stp>[COMPARATIVA FONDOS.xlsx]FONDOS!R23C11</stp>
        <tr r="K23" s="1"/>
      </tp>
      <tp>
        <v>1624.521</v>
        <stp/>
        <stp>##V3_BDPV12</stp>
        <stp>JPMEMLA LX Equity</stp>
        <stp>FUND_TOTAL_ASSETS</stp>
        <stp>[COMPARATIVA FONDOS.xlsx]FONDOS!R30C11</stp>
        <tr r="K30" s="1"/>
      </tp>
      <tp>
        <v>1624.521</v>
        <stp/>
        <stp>##V3_BDPV12</stp>
        <stp>JPMEMLA LX Equity</stp>
        <stp>FUND_TOTAL_ASSETS</stp>
        <stp>[COMPARATIVA FONDOS.xlsx]FONDOS!R14C11</stp>
        <tr r="K14" s="1"/>
      </tp>
      <tp>
        <v>4470.9390000000003</v>
        <stp/>
        <stp>##V3_BDPV12</stp>
        <stp>PIMEMBI ID Equity</stp>
        <stp>FUND_TOTAL_ASSETS</stp>
        <stp>[COMPARATIVA FONDOS.xlsx]FONDOS!R22C11</stp>
        <tr r="K22" s="1"/>
      </tp>
      <tp>
        <v>2016.8140000000001</v>
        <stp/>
        <stp>##V3_BDPV12</stp>
        <stp>SCHEMEA LX Equity</stp>
        <stp>FUND_TOTAL_ASSETS</stp>
        <stp>[COMPARATIVA FONDOS.xlsx]FONDOS!R25C11</stp>
        <tr r="K25" s="1"/>
      </tp>
      <tp>
        <v>1.1033440000000001</v>
        <stp/>
        <stp>##V3_BDPV12</stp>
        <stp>GPAVEUM FP Equity</stp>
        <stp>CURRENT_TRR_1YR</stp>
        <stp>[COMPARATIVA FONDOS.xlsx]GESRIOJA!R11C20</stp>
        <tr r="T11" s="3"/>
      </tp>
      <tp>
        <v>13.82005</v>
        <stp/>
        <stp>##V3_BDPV12</stp>
        <stp>GPAVEUM FP Equity</stp>
        <stp>CURRENT_TRR_3YR</stp>
        <stp>[COMPARATIVA FONDOS.xlsx]GESRIOJA!R11C21</stp>
        <tr r="U11" s="3"/>
      </tp>
      <tp>
        <v>12.74315</v>
        <stp/>
        <stp>##V3_BDPV12</stp>
        <stp>GPAVEUM FP Equity</stp>
        <stp>CURRENT_TRR_5YR</stp>
        <stp>[COMPARATIVA FONDOS.xlsx]GESRIOJA!R11C22</stp>
        <tr r="V11" s="3"/>
      </tp>
      <tp t="s">
        <v>SEILERN WORLD GROWTH-EURHC</v>
        <stp/>
        <stp>##V3_BDPV12</stp>
        <stp>STWDGHC ID Equity</stp>
        <stp>NAME</stp>
        <stp>[COMPARATIVA FONDOS.xlsx]GESRIOJA!R17C10</stp>
        <tr r="J17" s="3"/>
      </tp>
      <tp t="s">
        <v>Equity</v>
        <stp/>
        <stp>##V3_BDPV12</stp>
        <stp>TRGFGQE LX Equity</stp>
        <stp>FUND_ASSET_CLASS_FOCUS</stp>
        <stp>[COMPARATIVA FONDOS.xlsx]GESRIOJA!R18C6</stp>
        <tr r="F18" s="3"/>
      </tp>
      <tp>
        <v>1.94</v>
        <stp/>
        <stp>##V3_BDPV12</stp>
        <stp>SCHEMEA LX Equity</stp>
        <stp>FUND_TOTAL_EXP</stp>
        <stp>[COMPARATIVA FONDOS.xlsx]FONDOS!R25C25</stp>
        <tr r="Y25" s="1"/>
      </tp>
      <tp>
        <v>1.97</v>
        <stp/>
        <stp>##V3_BDPV12</stp>
        <stp>SISFMEA LX Equity</stp>
        <stp>FUND_TOTAL_EXP</stp>
        <stp>[COMPARATIVA FONDOS.xlsx]FONDOS!R48C25</stp>
        <tr r="Y48" s="1"/>
      </tp>
      <tp>
        <v>4.8353380000000001</v>
        <stp/>
        <stp>##V3_BDPV12</stp>
        <stp>MGLEAHA LX Equity</stp>
        <stp>VOLATILITY_360D</stp>
        <stp>[COMPARATIVA FONDOS.xlsx]FONDOS!R27C23</stp>
        <tr r="W27" s="1"/>
      </tp>
      <tp>
        <v>4.8353380000000001</v>
        <stp/>
        <stp>##V3_BDPV12</stp>
        <stp>MGLEAHA LX Equity</stp>
        <stp>VOLATILITY_360D</stp>
        <stp>[COMPARATIVA FONDOS.xlsx]FONDOS!R11C23</stp>
        <tr r="W11" s="1"/>
      </tp>
      <tp t="s">
        <v>#N/A N/A</v>
        <stp/>
        <stp>##V3_BDPV12</stp>
        <stp>FAGREUR ID Equity</stp>
        <stp>FUND_MATURITY_BAND_FOCUS</stp>
        <stp>[COMPARATIVA FONDOS.xlsx]GESRIOJA!R7C7</stp>
        <tr r="G7" s="3"/>
      </tp>
      <tp>
        <v>1908.816</v>
        <stp/>
        <stp>##V3_BDPV12</stp>
        <stp>STWDERU ID Equity</stp>
        <stp>FUND_TOTAL_ASSETS</stp>
        <stp>[COMPARATIVA FONDOS.xlsx]FONDOS!R39C11</stp>
        <tr r="K39" s="1"/>
      </tp>
      <tp>
        <v>18.230599999999999</v>
        <stp/>
        <stp>##V3_BDPV12</stp>
        <stp>GUGLMCE ID Equity</stp>
        <stp>PX_LAST</stp>
        <stp>[COMPARATIVA FONDOS.xlsx]GESRIOJA!R12C15</stp>
        <tr r="O12" s="3"/>
      </tp>
      <tp t="s">
        <v>Equity</v>
        <stp/>
        <stp>##V3_BDPV12</stp>
        <stp>NORGPBI LX Equity</stp>
        <stp>FUND_ASSET_CLASS_FOCUS</stp>
        <stp>[COMPARATIVA FONDOS.xlsx]GESRIOJA!R5C6</stp>
        <tr r="F5" s="3"/>
      </tp>
      <tp t="s">
        <v>International</v>
        <stp/>
        <stp>##V3_BDPV12</stp>
        <stp>BRGTECD LX Equity</stp>
        <stp>FUND_GEO_FOCUS</stp>
        <stp>[COMPARATIVA FONDOS.xlsx]GESRIOJA!R6C9</stp>
        <tr r="I6" s="3"/>
      </tp>
      <tp t="s">
        <v>Global</v>
        <stp/>
        <stp>##V3_BDPV12</stp>
        <stp>FAGREUR ID Equity</stp>
        <stp>FUND_GEO_FOCUS</stp>
        <stp>[COMPARATIVA FONDOS.xlsx]GESRIOJA!R7C9</stp>
        <tr r="I7" s="3"/>
      </tp>
      <tp t="s">
        <v>DPAM INV B-EQ NEWGMS SSTBL-F</v>
        <stp/>
        <stp>##V3_BDPV12</stp>
        <stp>PAMENRF BB Equity</stp>
        <stp>NAME</stp>
        <stp>[COMPARATIVA FONDOS.xlsx]GESRIOJA!R16C10</stp>
        <tr r="J16" s="3"/>
      </tp>
      <tp>
        <v>66.73</v>
        <stp/>
        <stp>##V3_BDPV12</stp>
        <stp>BRGTECD LX Equity</stp>
        <stp>PX_LAST</stp>
        <stp>[COMPARATIVA FONDOS.xlsx]GESRIOJA!R6C15</stp>
        <tr r="O6" s="3"/>
      </tp>
      <tp>
        <v>11.52618</v>
        <stp/>
        <stp>##V3_BDPV12</stp>
        <stp>SISFMEA LX Equity</stp>
        <stp>VOLATILITY_360D</stp>
        <stp>[COMPARATIVA FONDOS.xlsx]FONDOS!R48C23</stp>
        <tr r="W48" s="1"/>
      </tp>
      <tp t="s">
        <v>Equity</v>
        <stp/>
        <stp>##V3_BDPV12</stp>
        <stp>GUGLMCE ID Equity</stp>
        <stp>FUND_ASSET_CLASS_FOCUS</stp>
        <stp>[COMPARATIVA FONDOS.xlsx]GESRIOJA!R12C6</stp>
        <tr r="F12" s="3"/>
      </tp>
      <tp>
        <v>1457.4590000000001</v>
        <stp/>
        <stp>##V3_BDPV12</stp>
        <stp>MLTGEAE ID Equity</stp>
        <stp>FUND_TOTAL_ASSETS</stp>
        <stp>[COMPARATIVA FONDOS.xlsx]FONDOS!R38C11</stp>
        <tr r="K38" s="1"/>
      </tp>
      <tp>
        <v>5.5028759999999997</v>
        <stp/>
        <stp>##V3_BDPV12</stp>
        <stp>JPETAAE LX Equity</stp>
        <stp>CURRENT_TRR_1YR</stp>
        <stp>[COMPARATIVA FONDOS.xlsx]GESRIOJA!R13C20</stp>
        <tr r="T13" s="3"/>
      </tp>
      <tp>
        <v>20.021640000000001</v>
        <stp/>
        <stp>##V3_BDPV12</stp>
        <stp>JPETAAE LX Equity</stp>
        <stp>CURRENT_TRR_3YR</stp>
        <stp>[COMPARATIVA FONDOS.xlsx]GESRIOJA!R13C21</stp>
        <tr r="U13" s="3"/>
      </tp>
      <tp>
        <v>16.037700000000001</v>
        <stp/>
        <stp>##V3_BDPV12</stp>
        <stp>JPETAAE LX Equity</stp>
        <stp>CURRENT_TRR_5YR</stp>
        <stp>[COMPARATIVA FONDOS.xlsx]GESRIOJA!R13C22</stp>
        <tr r="V13" s="3"/>
      </tp>
      <tp>
        <v>-6.5882709999999998</v>
        <stp/>
        <stp>##V3_BDPV12</stp>
        <stp>JPUTCAE LX Equity</stp>
        <stp>CURRENT_TRR_1YR</stp>
        <stp>[COMPARATIVA FONDOS.xlsx]GESRIOJA!R14C20</stp>
        <tr r="T14" s="3"/>
      </tp>
      <tp>
        <v>26.347000000000001</v>
        <stp/>
        <stp>##V3_BDPV12</stp>
        <stp>JPUTCAE LX Equity</stp>
        <stp>CURRENT_TRR_3YR</stp>
        <stp>[COMPARATIVA FONDOS.xlsx]GESRIOJA!R14C21</stp>
        <tr r="U14" s="3"/>
      </tp>
      <tp>
        <v>26.128769999999999</v>
        <stp/>
        <stp>##V3_BDPV12</stp>
        <stp>JPUTCAE LX Equity</stp>
        <stp>CURRENT_TRR_5YR</stp>
        <stp>[COMPARATIVA FONDOS.xlsx]GESRIOJA!R14C22</stp>
        <tr r="V14" s="3"/>
      </tp>
      <tp t="s">
        <v>T. ROWE PRICE-GBL FC GR E-QE</v>
        <stp/>
        <stp>##V3_BDPV12</stp>
        <stp>TRGFGQE LX Equity</stp>
        <stp>NAME</stp>
        <stp>[COMPARATIVA FONDOS.xlsx]GESRIOJA!R18C10</stp>
        <tr r="J18" s="3"/>
      </tp>
      <tp>
        <v>2594.8440000000001</v>
        <stp/>
        <stp>##V3_BDPV12</stp>
        <stp>FIDFISE LX Equity</stp>
        <stp>FUND_TOTAL_ASSETS</stp>
        <stp>[COMPARATIVA FONDOS.xlsx]FONDOS!R41C11</stp>
        <tr r="K41" s="1"/>
      </tp>
      <tp>
        <v>474.48660000000001</v>
        <stp/>
        <stp>##V3_BDPV12</stp>
        <stp>SISFMEA LX Equity</stp>
        <stp>FUND_TOTAL_ASSETS</stp>
        <stp>[COMPARATIVA FONDOS.xlsx]FONDOS!R48C11</stp>
        <tr r="K48" s="1"/>
      </tp>
      <tp>
        <v>202.86</v>
        <stp/>
        <stp>##V3_BDPV12</stp>
        <stp>NOINBPE LX Equity</stp>
        <stp>PX_LAST</stp>
        <stp>[COMPARATIVA FONDOS.xlsx]GESRIOJA!R15C15</stp>
        <tr r="O15" s="3"/>
      </tp>
      <tp>
        <v>6.968699</v>
        <stp/>
        <stp>##V3_BDPV12</stp>
        <stp>MLLEEA1 LX Equity</stp>
        <stp>VOLATILITY_360D</stp>
        <stp>[COMPARATIVA FONDOS.xlsx]FONDOS!R26C23</stp>
        <tr r="W26" s="1"/>
      </tp>
      <tp>
        <v>6.968699</v>
        <stp/>
        <stp>##V3_BDPV12</stp>
        <stp>MLLEEA1 LX Equity</stp>
        <stp>VOLATILITY_360D</stp>
        <stp>[COMPARATIVA FONDOS.xlsx]FONDOS!R10C23</stp>
        <tr r="W10" s="1"/>
      </tp>
      <tp t="s">
        <v>#N/A N/A</v>
        <stp/>
        <stp>##V3_BDPV12</stp>
        <stp>STWDERU ID Equity</stp>
        <stp>FUND_TOTAL_EXP</stp>
        <stp>[COMPARATIVA FONDOS.xlsx]FONDOS!R39C25</stp>
        <tr r="Y39" s="1"/>
      </tp>
      <tp t="s">
        <v>European Region</v>
        <stp/>
        <stp>##V3_BDPV12</stp>
        <stp>JPETAAE LX Equity</stp>
        <stp>FUND_GEO_FOCUS</stp>
        <stp>[COMPARATIVA FONDOS.xlsx]GESRIOJA!R13C9</stp>
        <tr r="I13" s="3"/>
      </tp>
      <tp>
        <v>1605.895</v>
        <stp/>
        <stp>##V3_BDPV12</stp>
        <stp>KOTIMAU LX Equity</stp>
        <stp>FUND_TOTAL_ASSETS</stp>
        <stp>[COMPARATIVA FONDOS.xlsx]FONDOS!R46C11</stp>
        <tr r="K46" s="1"/>
      </tp>
      <tp>
        <v>526.00170000000003</v>
        <stp/>
        <stp>##V3_BDPV12</stp>
        <stp>TSCIEUR LX Equity</stp>
        <stp>FUND_TOTAL_ASSETS</stp>
        <stp>[COMPARATIVA FONDOS.xlsx]FONDOS!R49C11</stp>
        <tr r="K49" s="1"/>
      </tp>
      <tp>
        <v>-21.6219</v>
        <stp/>
        <stp>##V3_BDPV12</stp>
        <stp>PAMENRF BB Equity</stp>
        <stp>MAXIMUM_DRAWDOWN_PCT</stp>
        <stp>[COMPARATIVA FONDOS.xlsx]GESRIOJA!R16C24</stp>
        <tr r="X16" s="3"/>
      </tp>
      <tp t="s">
        <v>Equity</v>
        <stp/>
        <stp>##V3_BDPV12</stp>
        <stp>STWDGHC ID Equity</stp>
        <stp>FUND_ASSET_CLASS_FOCUS</stp>
        <stp>[COMPARATIVA FONDOS.xlsx]GESRIOJA!R17C6</stp>
        <tr r="F17" s="3"/>
      </tp>
      <tp t="s">
        <v>#N/A N/A</v>
        <stp/>
        <stp>##V3_BDPV12</stp>
        <stp>NORGPBI LX Equity</stp>
        <stp>FUND_MATURITY_BAND_FOCUS</stp>
        <stp>[COMPARATIVA FONDOS.xlsx]GESRIOJA!R5C7</stp>
        <tr r="G5" s="3"/>
      </tp>
      <tp t="s">
        <v>Equity</v>
        <stp/>
        <stp>##V3_BDPV12</stp>
        <stp>FSEQFTA LX Equity</stp>
        <stp>FUND_ASSET_CLASS_FOCUS</stp>
        <stp>[COMPARATIVA FONDOS.xlsx]GESRIOJA!R10C6</stp>
        <tr r="F10" s="3"/>
      </tp>
      <tp>
        <v>9.8433189999999993</v>
        <stp/>
        <stp>##V3_BDPV12</stp>
        <stp>JBLEMAD LX Equity</stp>
        <stp>VOLATILITY_360D</stp>
        <stp>[COMPARATIVA FONDOS.xlsx]FONDOS!R23C23</stp>
        <tr r="W23" s="1"/>
      </tp>
      <tp>
        <v>1386.3920000000001</v>
        <stp/>
        <stp>##V3_BDPV12</stp>
        <stp>MEMHEAH ID Equity</stp>
        <stp>FUND_TOTAL_ASSETS</stp>
        <stp>[COMPARATIVA FONDOS.xlsx]FONDOS!R28C11</stp>
        <tr r="K28" s="1"/>
      </tp>
      <tp>
        <v>1386.3920000000001</v>
        <stp/>
        <stp>##V3_BDPV12</stp>
        <stp>MEMHEAH ID Equity</stp>
        <stp>FUND_TOTAL_ASSETS</stp>
        <stp>[COMPARATIVA FONDOS.xlsx]FONDOS!R12C11</stp>
        <tr r="K12" s="1"/>
      </tp>
      <tp t="s">
        <v>LU1127969597</v>
        <stp/>
        <stp>##V3_BDPV12</stp>
        <stp>TRGFGQE LX Equity</stp>
        <stp>ID_ISIN</stp>
        <stp>[COMPARATIVA FONDOS.xlsx]GESRIOJA!R18C12</stp>
        <tr r="L18" s="3"/>
      </tp>
      <tp>
        <v>-19.306799999999999</v>
        <stp/>
        <stp>##V3_BDPV12</stp>
        <stp>STWDGHC ID Equity</stp>
        <stp>MAXIMUM_DRAWDOWN_PCT</stp>
        <stp>[COMPARATIVA FONDOS.xlsx]GESRIOJA!R17C24</stp>
        <tr r="X17" s="3"/>
      </tp>
      <tp t="s">
        <v>Global</v>
        <stp/>
        <stp>##V3_BDPV12</stp>
        <stp>FFGLBFY LX Equity</stp>
        <stp>FUND_GEO_FOCUS</stp>
        <stp>[COMPARATIVA FONDOS.xlsx]GESRIOJA!R9C9</stp>
        <tr r="I9" s="3"/>
      </tp>
      <tp>
        <v>2.7</v>
        <stp/>
        <stp>##V3_BDPV12</stp>
        <stp>PICWARA LX Equity</stp>
        <stp>FUND_TOTAL_EXP</stp>
        <stp>[COMPARATIVA FONDOS.xlsx]FONDOS!R43C25</stp>
        <tr r="Y43" s="1"/>
      </tp>
      <tp>
        <v>1.42</v>
        <stp/>
        <stp>##V3_BDPV12</stp>
        <stp>TSCIEUR LX Equity</stp>
        <stp>FUND_TOTAL_EXP</stp>
        <stp>[COMPARATIVA FONDOS.xlsx]FONDOS!R49C25</stp>
        <tr r="Y49" s="1"/>
      </tp>
      <tp t="s">
        <v>BE0948502365</v>
        <stp/>
        <stp>##V3_BDPV12</stp>
        <stp>PAMENRF BB Equity</stp>
        <stp>ID_ISIN</stp>
        <stp>[COMPARATIVA FONDOS.xlsx]GESRIOJA!R16C12</stp>
        <tr r="L16" s="3"/>
      </tp>
      <tp>
        <v>12.44328</v>
        <stp/>
        <stp>##V3_BDPV12</stp>
        <stp>FSEQFRA LX Equity</stp>
        <stp>VOLATILITY_360D</stp>
        <stp>[COMPARATIVA FONDOS.xlsx]FONDOS!R37C23</stp>
        <tr r="W37" s="1"/>
      </tp>
      <tp t="s">
        <v>#N/A N/A</v>
        <stp/>
        <stp>##V3_BDPV12</stp>
        <stp>JPUTCAE LX Equity</stp>
        <stp>FUND_TOTAL_EXP</stp>
        <stp>[COMPARATIVA FONDOS.xlsx]GESRIOJA!R14C25</stp>
        <tr r="Y14" s="3"/>
      </tp>
      <tp t="s">
        <v>IE00BF5H5052</v>
        <stp/>
        <stp>##V3_BDPV12</stp>
        <stp>STWDGHC ID Equity</stp>
        <stp>ID_ISIN</stp>
        <stp>[COMPARATIVA FONDOS.xlsx]GESRIOJA!R17C12</stp>
        <tr r="L17" s="3"/>
      </tp>
      <tp>
        <v>-17.685300000000002</v>
        <stp/>
        <stp>##V3_BDPV12</stp>
        <stp>TRGFGQE LX Equity</stp>
        <stp>MAXIMUM_DRAWDOWN_PCT</stp>
        <stp>[COMPARATIVA FONDOS.xlsx]GESRIOJA!R18C24</stp>
        <tr r="X18" s="3"/>
      </tp>
      <tp>
        <v>13.916980000000001</v>
        <stp/>
        <stp>##V3_BDPV12</stp>
        <stp>TSCIEUR LX Equity</stp>
        <stp>VOLATILITY_360D</stp>
        <stp>[COMPARATIVA FONDOS.xlsx]FONDOS!R49C23</stp>
        <tr r="W49" s="1"/>
      </tp>
      <tp t="s">
        <v>#N/A N/A</v>
        <stp/>
        <stp>##V3_BDPV12</stp>
        <stp>TREACOE LX Equity</stp>
        <stp>FUND_TOTAL_EXP</stp>
        <stp>[COMPARATIVA FONDOS.xlsx]FONDOS!R21C25</stp>
        <tr r="Y21" s="1"/>
      </tp>
      <tp t="s">
        <v>#N/A N/A</v>
        <stp/>
        <stp>##V3_BDPV12</stp>
        <stp>TREACOE LX Equity</stp>
        <stp>FUND_TOTAL_EXP</stp>
        <stp>[COMPARATIVA FONDOS.xlsx]FONDOS!R50C25</stp>
        <tr r="Y50" s="1"/>
      </tp>
      <tp>
        <v>5.3992000000000004</v>
        <stp/>
        <stp>##V3_BDPV12</stp>
        <stp>SCHEMEA LX Equity</stp>
        <stp>VOLATILITY_360D</stp>
        <stp>[COMPARATIVA FONDOS.xlsx]FONDOS!R25C23</stp>
        <tr r="W25" s="1"/>
      </tp>
      <tp>
        <v>0.79</v>
        <stp/>
        <stp>##V3_BDPV12</stp>
        <stp>ROGVEEI LX Equity</stp>
        <stp>FUND_TOTAL_EXP</stp>
        <stp>[COMPARATIVA FONDOS.xlsx]FONDOS!R36C25</stp>
        <tr r="Y36" s="1"/>
      </tp>
      <tp>
        <v>6.6694329999999997</v>
        <stp/>
        <stp>##V3_BDPV12</stp>
        <stp>NEMBBCE LX Equity</stp>
        <stp>VOLATILITY_360D</stp>
        <stp>[COMPARATIVA FONDOS.xlsx]FONDOS!R13C23</stp>
        <tr r="W13" s="1"/>
      </tp>
      <tp>
        <v>6.6694329999999997</v>
        <stp/>
        <stp>##V3_BDPV12</stp>
        <stp>NEMBBCE LX Equity</stp>
        <stp>VOLATILITY_360D</stp>
        <stp>[COMPARATIVA FONDOS.xlsx]FONDOS!R29C23</stp>
        <tr r="W29" s="1"/>
      </tp>
      <tp>
        <v>278.26</v>
        <stp/>
        <stp>##V3_BDPV12</stp>
        <stp>PAMENRF BB Equity</stp>
        <stp>PX_LAST</stp>
        <stp>[COMPARATIVA FONDOS.xlsx]GESRIOJA!R16C15</stp>
        <tr r="O16" s="3"/>
      </tp>
      <tp>
        <v>5.1190290000000003</v>
        <stp/>
        <stp>##V3_BDPV12</stp>
        <stp>GUGLMCE ID Equity</stp>
        <stp>FUND_TOTAL_ASSETS</stp>
        <stp>[COMPARATIVA FONDOS.xlsx]FONDOS!R44C11</stp>
        <tr r="K44" s="1"/>
      </tp>
      <tp>
        <v>177.96</v>
        <stp/>
        <stp>##V3_BDPV12</stp>
        <stp>STWDGHC ID Equity</stp>
        <stp>PX_LAST</stp>
        <stp>[COMPARATIVA FONDOS.xlsx]GESRIOJA!R17C15</stp>
        <tr r="O17" s="3"/>
      </tp>
      <tp t="s">
        <v>European Region</v>
        <stp/>
        <stp>##V3_BDPV12</stp>
        <stp>FFEDGRY LX Equity</stp>
        <stp>FUND_GEO_FOCUS</stp>
        <stp>[COMPARATIVA FONDOS.xlsx]GESRIOJA!R8C9</stp>
        <tr r="I8" s="3"/>
      </tp>
      <tp>
        <v>1.99</v>
        <stp/>
        <stp>##V3_BDPV12</stp>
        <stp>PIRPEUR LX Equity</stp>
        <stp>FUND_TOTAL_EXP</stp>
        <stp>[COMPARATIVA FONDOS.xlsx]FONDOS!R45C25</stp>
        <tr r="Y45" s="1"/>
      </tp>
      <tp t="s">
        <v>LU0376438312</v>
        <stp/>
        <stp>##V3_BDPV12</stp>
        <stp>BRGTECD LX Equity</stp>
        <stp>ID_ISIN</stp>
        <stp>[COMPARATIVA FONDOS.xlsx]GESRIOJA!R6C12</stp>
        <tr r="L6" s="3"/>
      </tp>
      <tp t="s">
        <v>#N/A N/A</v>
        <stp/>
        <stp>##V3_BDPV12</stp>
        <stp>STWDGHC ID Equity</stp>
        <stp>FUND_TOTAL_EXP</stp>
        <stp>[COMPARATIVA FONDOS.xlsx]GESRIOJA!R17C25</stp>
        <tr r="Y17" s="3"/>
      </tp>
      <tp t="s">
        <v>U.S.</v>
        <stp/>
        <stp>##V3_BDPV12</stp>
        <stp>JPUTCAE LX Equity</stp>
        <stp>FUND_GEO_FOCUS</stp>
        <stp>[COMPARATIVA FONDOS.xlsx]GESRIOJA!R14C9</stp>
        <tr r="I14" s="3"/>
      </tp>
      <tp>
        <v>2271.6309999999999</v>
        <stp/>
        <stp>##V3_BDPV12</stp>
        <stp>GSINDAA LX Equity</stp>
        <stp>FUND_TOTAL_ASSETS</stp>
        <stp>[COMPARATIVA FONDOS.xlsx]FONDOS!R47C11</stp>
        <tr r="K47" s="1"/>
      </tp>
      <tp>
        <v>32.9</v>
        <stp/>
        <stp>##V3_BDPV12</stp>
        <stp>TRGFGQE LX Equity</stp>
        <stp>PX_LAST</stp>
        <stp>[COMPARATIVA FONDOS.xlsx]GESRIOJA!R18C15</stp>
        <tr r="O18" s="3"/>
      </tp>
    </main>
    <main first="bloomberg.rtd">
      <tp t="s">
        <v>28/02/2022</v>
        <stp/>
        <stp>##V3_BDPV12</stp>
        <stp>PIMEMBI ID Equity</stp>
        <stp>FUND_NAV_DT</stp>
        <stp>[COMPARATIVA FONDOS.xlsx]FONDOS!R22C14</stp>
        <tr r="N22" s="1"/>
      </tp>
      <tp t="s">
        <v>High Yield</v>
        <stp/>
        <stp>##V3_BDPV12</stp>
        <stp>MEMHEAH ID Equity</stp>
        <stp>FUND_RTG_CLASS_FOCUS</stp>
        <stp>[COMPARATIVA FONDOS.xlsx]FONDOS!R12C8</stp>
        <tr r="H12" s="1"/>
      </tp>
      <tp t="s">
        <v>28/02/2022</v>
        <stp/>
        <stp>##V3_BDPV12</stp>
        <stp>GSGEMBA LX Equity</stp>
        <stp>FUND_NAV_DT</stp>
        <stp>[COMPARATIVA FONDOS.xlsx]FONDOS!R8C14</stp>
        <tr r="N8" s="1"/>
      </tp>
      <tp>
        <v>8474.7250000000004</v>
        <stp/>
        <stp>##V3_BDPV12</stp>
        <stp>FSEQFTA LX Equity</stp>
        <stp>FUND_TOTAL_ASSETS</stp>
        <stp>[COMPARATIVA FONDOS.xlsx]GESRIOJA!R10C11</stp>
        <tr r="K10" s="3"/>
      </tp>
      <tp>
        <v>-12.21805</v>
        <stp/>
        <stp>##V3_BDPV12</stp>
        <stp>PAMENRF BB Equity</stp>
        <stp>CHG_PCT_3M</stp>
        <stp>[COMPARATIVA FONDOS.xlsx]GESRIOJA!R16C18</stp>
        <tr r="R16" s="3"/>
      </tp>
      <tp>
        <v>42.130260457161874</v>
        <stp/>
        <stp>##V3_BDPV12</stp>
        <stp>PGJ US Equity</stp>
        <stp>VOLATILITY_360D</stp>
        <stp>[COMPARATIVA FONDOS.xlsx]GESRIOJA!R19C23</stp>
        <tr r="W19" s="3"/>
      </tp>
      <tp>
        <v>0.90655509999999995</v>
        <stp/>
        <stp>##V3_BDPV12</stp>
        <stp>FFEDGRY LX Equity</stp>
        <stp>CHG_PCT_5D</stp>
        <stp>[COMPARATIVA FONDOS.xlsx]GESRIOJA!R8C16</stp>
        <tr r="P8" s="3"/>
      </tp>
      <tp>
        <v>-1.1553199999999999</v>
        <stp/>
        <stp>##V3_BDPV12</stp>
        <stp>GPAVEUM FP Equity</stp>
        <stp>CHG_PCT_5D</stp>
        <stp>[COMPARATIVA FONDOS.xlsx]GESRIOJA!R11C16</stp>
        <tr r="P11" s="3"/>
      </tp>
      <tp>
        <v>-7.4216259999999998</v>
        <stp/>
        <stp>##V3_BDPV12</stp>
        <stp>FFEDGRY LX Equity</stp>
        <stp>CHG_PCT_3M</stp>
        <stp>[COMPARATIVA FONDOS.xlsx]GESRIOJA!R8C18</stp>
        <tr r="R8" s="3"/>
      </tp>
      <tp>
        <v>0.55594160000000004</v>
        <stp/>
        <stp>##V3_BDPV12</stp>
        <stp>FFEDGRY LX Equity</stp>
        <stp>CHG_PCT_1D</stp>
        <stp>[COMPARATIVA FONDOS.xlsx]GESRIOJA!R8C13</stp>
        <tr r="M8" s="3"/>
      </tp>
      <tp t="s">
        <v>#N/A N/A</v>
        <stp/>
        <stp>##V3_BDPV12</stp>
        <stp>FIDFISE LX Equity</stp>
        <stp>FUND_RTG_CLASS_FOCUS</stp>
        <stp>[COMPARATIVA FONDOS.xlsx]FONDOS!R41C8</stp>
        <tr r="H41" s="1"/>
      </tp>
      <tp>
        <v>-0.20738280000000001</v>
        <stp/>
        <stp>##V3_BDPV12</stp>
        <stp>JBLEMAD LX Equity</stp>
        <stp>CHG_PCT_MTD</stp>
        <stp>[COMPARATIVA FONDOS.xlsx]FONDOS!R7C17</stp>
        <tr r="Q7" s="1"/>
      </tp>
      <tp>
        <v>-0.14766689999999999</v>
        <stp/>
        <stp>##V3_BDPV12</stp>
        <stp>NOINBPE LX Equity</stp>
        <stp>CHG_PCT_5D</stp>
        <stp>[COMPARATIVA FONDOS.xlsx]GESRIOJA!R15C16</stp>
        <tr r="P15" s="3"/>
      </tp>
      <tp t="s">
        <v>28/02/2022</v>
        <stp/>
        <stp>##V3_BDPV12</stp>
        <stp>GLJAAEU ID Equity</stp>
        <stp>FUND_NAV_DT</stp>
        <stp>[COMPARATIVA FONDOS.xlsx]FONDOS!R40C14</stp>
        <tr r="N40" s="1"/>
      </tp>
      <tp t="s">
        <v>#N/A N/A</v>
        <stp/>
        <stp>##V3_BDPV12</stp>
        <stp>JPMEMLA LX Equity</stp>
        <stp>FUND_RTG_CLASS_FOCUS</stp>
        <stp>[COMPARATIVA FONDOS.xlsx]FONDOS!R14C8</stp>
        <tr r="H14" s="1"/>
      </tp>
      <tp t="s">
        <v>#N/A N/A</v>
        <stp/>
        <stp>##V3_BDPV12</stp>
        <stp>PICWARA LX Equity</stp>
        <stp>FUND_RTG_CLASS_FOCUS</stp>
        <stp>[COMPARATIVA FONDOS.xlsx]FONDOS!R43C8</stp>
        <tr r="H43" s="1"/>
      </tp>
      <tp>
        <v>0.76772649999999998</v>
        <stp/>
        <stp>##V3_BDPV12</stp>
        <stp>PAMENRF BB Equity</stp>
        <stp>CHG_PCT_1D</stp>
        <stp>[COMPARATIVA FONDOS.xlsx]GESRIOJA!R16C13</stp>
        <tr r="M16" s="3"/>
      </tp>
      <tp>
        <v>-6.574573</v>
        <stp/>
        <stp>##V3_BDPV12</stp>
        <stp>NEMBBCE LX Equity</stp>
        <stp>CHG_PCT_MTD</stp>
        <stp>[COMPARATIVA FONDOS.xlsx]FONDOS!R13C17</stp>
        <tr r="Q13" s="1"/>
      </tp>
      <tp>
        <v>-6.574573</v>
        <stp/>
        <stp>##V3_BDPV12</stp>
        <stp>NEMBBCE LX Equity</stp>
        <stp>CHG_PCT_MTD</stp>
        <stp>[COMPARATIVA FONDOS.xlsx]FONDOS!R29C17</stp>
        <tr r="Q29" s="1"/>
      </tp>
      <tp>
        <v>-2.4341930000000001</v>
        <stp/>
        <stp>##V3_BDPV12</stp>
        <stp>SCHEMEA LX Equity</stp>
        <stp>CHG_PCT_MTD</stp>
        <stp>[COMPARATIVA FONDOS.xlsx]FONDOS!R25C17</stp>
        <tr r="Q25" s="1"/>
      </tp>
      <tp>
        <v>-1.593807</v>
        <stp/>
        <stp>##V3_BDPV12</stp>
        <stp>TSCIEUR LX Equity</stp>
        <stp>CHG_PCT_MTD</stp>
        <stp>[COMPARATIVA FONDOS.xlsx]FONDOS!R49C17</stp>
        <tr r="Q49" s="1"/>
      </tp>
      <tp t="s">
        <v>#N/A N/A</v>
        <stp/>
        <stp>##V3_BDPV12</stp>
        <stp>PIRPEUR LX Equity</stp>
        <stp>FUND_RTG_CLASS_FOCUS</stp>
        <stp>[COMPARATIVA FONDOS.xlsx]FONDOS!R45C8</stp>
        <tr r="H45" s="1"/>
      </tp>
      <tp t="s">
        <v>#N/A N/A</v>
        <stp/>
        <stp>##V3_BDPV12</stp>
        <stp>MLTGEAE ID Equity</stp>
        <stp>FUND_RTG_CLASS_FOCUS</stp>
        <stp>[COMPARATIVA FONDOS.xlsx]FONDOS!R38C8</stp>
        <tr r="H38" s="1"/>
      </tp>
      <tp>
        <v>-4.4517730000000002</v>
        <stp/>
        <stp>##V3_BDPV12</stp>
        <stp>FSEQFRA LX Equity</stp>
        <stp>CHG_PCT_MTD</stp>
        <stp>[COMPARATIVA FONDOS.xlsx]FONDOS!R37C17</stp>
        <tr r="Q37" s="1"/>
      </tp>
      <tp>
        <v>2.6457470000000001</v>
        <stp/>
        <stp>##V3_BDPV12</stp>
        <stp>BRGTECD LX Equity</stp>
        <stp>CHG_PCT_1D</stp>
        <stp>[COMPARATIVA FONDOS.xlsx]GESRIOJA!R6C13</stp>
        <tr r="M6" s="3"/>
      </tp>
      <tp>
        <v>-21.07629</v>
        <stp/>
        <stp>##V3_BDPV12</stp>
        <stp>BRGTECD LX Equity</stp>
        <stp>CHG_PCT_3M</stp>
        <stp>[COMPARATIVA FONDOS.xlsx]GESRIOJA!R6C18</stp>
        <tr r="R6" s="3"/>
      </tp>
      <tp>
        <v>2.5826289999999998</v>
        <stp/>
        <stp>##V3_BDPV12</stp>
        <stp>BRGTECD LX Equity</stp>
        <stp>CHG_PCT_5D</stp>
        <stp>[COMPARATIVA FONDOS.xlsx]GESRIOJA!R6C16</stp>
        <tr r="P6" s="3"/>
      </tp>
      <tp>
        <v>4233.0630000000001</v>
        <stp/>
        <stp>##V3_BDPV12</stp>
        <stp>TRGFGQE LX Equity</stp>
        <stp>FUND_TOTAL_ASSETS</stp>
        <stp>[COMPARATIVA FONDOS.xlsx]GESRIOJA!R18C11</stp>
        <tr r="K18" s="3"/>
      </tp>
      <tp t="s">
        <v>BGF-EMK LOC CURR BD-EUR A1</v>
        <stp/>
        <stp>##V3_BDPV12</stp>
        <stp>MLLEEA1 LX Equity</stp>
        <stp>NAME</stp>
        <stp>[COMPARATIVA FONDOS.xlsx]FONDOS!R10C10</stp>
        <tr r="J10" s="1"/>
      </tp>
      <tp t="s">
        <v>BGF-EMK LOC CURR BD-EUR A1</v>
        <stp/>
        <stp>##V3_BDPV12</stp>
        <stp>MLLEEA1 LX Equity</stp>
        <stp>NAME</stp>
        <stp>[COMPARATIVA FONDOS.xlsx]FONDOS!R26C10</stp>
        <tr r="J26" s="1"/>
      </tp>
      <tp t="s">
        <v>28/02/2022</v>
        <stp/>
        <stp>##V3_BDPV12</stp>
        <stp>GSINDAA LX Equity</stp>
        <stp>FUND_NAV_DT</stp>
        <stp>[COMPARATIVA FONDOS.xlsx]FONDOS!R47C14</stp>
        <tr r="N47" s="1"/>
      </tp>
      <tp>
        <v>3.19808</v>
        <stp/>
        <stp>##V3_BDPV12</stp>
        <stp>GPAVEUM FP Equity</stp>
        <stp>CHG_PCT_1D</stp>
        <stp>[COMPARATIVA FONDOS.xlsx]GESRIOJA!R11C13</stp>
        <tr r="M11" s="3"/>
      </tp>
      <tp>
        <v>1.2174430000000001</v>
        <stp/>
        <stp>##V3_BDPV12</stp>
        <stp>NOINBPE LX Equity</stp>
        <stp>CHG_PCT_1D</stp>
        <stp>[COMPARATIVA FONDOS.xlsx]GESRIOJA!R15C13</stp>
        <tr r="M15" s="3"/>
      </tp>
      <tp>
        <v>-0.20738280000000001</v>
        <stp/>
        <stp>##V3_BDPV12</stp>
        <stp>JBLEMAD LX Equity</stp>
        <stp>CHG_PCT_MTD</stp>
        <stp>[COMPARATIVA FONDOS.xlsx]FONDOS!R23C17</stp>
        <tr r="Q23" s="1"/>
      </tp>
      <tp t="s">
        <v>25/02/2022</v>
        <stp/>
        <stp>##V3_BDPV12</stp>
        <stp>MLTGEAE ID Equity</stp>
        <stp>FUND_NAV_DT</stp>
        <stp>[COMPARATIVA FONDOS.xlsx]FONDOS!R38C14</stp>
        <tr r="N38" s="1"/>
      </tp>
      <tp t="s">
        <v>28/02/2022</v>
        <stp/>
        <stp>##V3_BDPV12</stp>
        <stp>GSGEMBA LX Equity</stp>
        <stp>FUND_NAV_DT</stp>
        <stp>[COMPARATIVA FONDOS.xlsx]FONDOS!R24C14</stp>
        <tr r="N24" s="1"/>
      </tp>
      <tp t="s">
        <v>28/02/2022</v>
        <stp/>
        <stp>##V3_BDPV12</stp>
        <stp>JPETAAE LX Equity</stp>
        <stp>FUND_NAV_DT</stp>
        <stp>[COMPARATIVA FONDOS.xlsx]FONDOS!R42C14</stp>
        <tr r="N42" s="1"/>
      </tp>
      <tp t="s">
        <v>#N/A N/A</v>
        <stp/>
        <stp>##V3_BDPV12</stp>
        <stp>JPMEMLA LX Equity</stp>
        <stp>FUND_RTG_CLASS_FOCUS</stp>
        <stp>[COMPARATIVA FONDOS.xlsx]FONDOS!R30C8</stp>
        <tr r="H30" s="1"/>
      </tp>
      <tp t="s">
        <v>#N/A N/A</v>
        <stp/>
        <stp>##V3_BDPV12</stp>
        <stp>TREACOE LX Equity</stp>
        <stp>FUND_RTG_CLASS_FOCUS</stp>
        <stp>[COMPARATIVA FONDOS.xlsx]FONDOS!R21C8</stp>
        <tr r="H21" s="1"/>
      </tp>
      <tp t="s">
        <v>#N/A N/A</v>
        <stp/>
        <stp>##V3_BDPV12</stp>
        <stp>PAMENRF BB Equity</stp>
        <stp>CHG_PCT_5D</stp>
        <stp>[COMPARATIVA FONDOS.xlsx]GESRIOJA!R16C16</stp>
        <tr r="P16" s="3"/>
      </tp>
      <tp>
        <v>1908.816</v>
        <stp/>
        <stp>##V3_BDPV12</stp>
        <stp>STWDGHC ID Equity</stp>
        <stp>FUND_TOTAL_ASSETS</stp>
        <stp>[COMPARATIVA FONDOS.xlsx]GESRIOJA!R17C11</stp>
        <tr r="K17" s="3"/>
      </tp>
      <tp>
        <v>-20.454440000000002</v>
        <stp/>
        <stp>##V3_BDPV12</stp>
        <stp>GPAVEUM FP Equity</stp>
        <stp>CHG_PCT_3M</stp>
        <stp>[COMPARATIVA FONDOS.xlsx]GESRIOJA!R11C18</stp>
        <tr r="R11" s="3"/>
      </tp>
      <tp t="s">
        <v>#N/A N/A</v>
        <stp/>
        <stp>##V3_BDPV12</stp>
        <stp>TREACOE LX Equity</stp>
        <stp>FUND_RTG_CLASS_FOCUS</stp>
        <stp>[COMPARATIVA FONDOS.xlsx]FONDOS!R50C8</stp>
        <tr r="H50" s="1"/>
      </tp>
      <tp>
        <v>-6.0137119999999999</v>
        <stp/>
        <stp>##V3_BDPV12</stp>
        <stp>NOINBPE LX Equity</stp>
        <stp>CHG_PCT_3M</stp>
        <stp>[COMPARATIVA FONDOS.xlsx]GESRIOJA!R15C18</stp>
        <tr r="R15" s="3"/>
      </tp>
      <tp t="s">
        <v>#N/A N/A</v>
        <stp/>
        <stp>##V3_BDPV12</stp>
        <stp>FSEQFTA LX Equity</stp>
        <stp>FUND_RTG_CLASS_FOCUS</stp>
        <stp>[COMPARATIVA FONDOS.xlsx]GESRIOJA!R10C8</stp>
        <tr r="H10" s="3"/>
      </tp>
      <tp>
        <v>-5.2631579999999998</v>
        <stp/>
        <stp>##V3_BDPV12</stp>
        <stp>MLLEEA1 LX Equity</stp>
        <stp>CHG_PCT_MTD</stp>
        <stp>[COMPARATIVA FONDOS.xlsx]FONDOS!R26C17</stp>
        <tr r="Q26" s="1"/>
      </tp>
      <tp>
        <v>-5.2631579999999998</v>
        <stp/>
        <stp>##V3_BDPV12</stp>
        <stp>MLLEEA1 LX Equity</stp>
        <stp>CHG_PCT_MTD</stp>
        <stp>[COMPARATIVA FONDOS.xlsx]FONDOS!R10C17</stp>
        <tr r="Q10" s="1"/>
      </tp>
      <tp t="s">
        <v>#N/A N/A</v>
        <stp/>
        <stp>##V3_BDPV12</stp>
        <stp>JPUTCAE LX Equity</stp>
        <stp>FUND_RTG_CLASS_FOCUS</stp>
        <stp>[COMPARATIVA FONDOS.xlsx]GESRIOJA!R14C8</stp>
        <tr r="H14" s="3"/>
      </tp>
      <tp>
        <v>-2.4096709999999999</v>
        <stp/>
        <stp>##V3_BDPV12</stp>
        <stp>SISFMEA LX Equity</stp>
        <stp>CHG_PCT_MTD</stp>
        <stp>[COMPARATIVA FONDOS.xlsx]FONDOS!R48C17</stp>
        <tr r="Q48" s="1"/>
      </tp>
      <tp>
        <v>1.859613</v>
        <stp/>
        <stp>##V3_BDPV12</stp>
        <stp>FSEQFTA LX Equity</stp>
        <stp>CHG_PCT_5D</stp>
        <stp>[COMPARATIVA FONDOS.xlsx]GESRIOJA!R10C16</stp>
        <tr r="P10" s="3"/>
      </tp>
      <tp>
        <v>1.0319210000000001</v>
        <stp/>
        <stp>##V3_BDPV12</stp>
        <stp>JPETAAE LX Equity</stp>
        <stp>CHG_PCT_1D</stp>
        <stp>[COMPARATIVA FONDOS.xlsx]GESRIOJA!R13C13</stp>
        <tr r="M13" s="3"/>
      </tp>
      <tp t="s">
        <v>#N/A N/A</v>
        <stp/>
        <stp>##V3_BDPV12</stp>
        <stp>STWDERU ID Equity</stp>
        <stp>FUND_RTG_CLASS_FOCUS</stp>
        <stp>[COMPARATIVA FONDOS.xlsx]FONDOS!R39C8</stp>
        <tr r="H39" s="1"/>
      </tp>
      <tp t="s">
        <v>#N/A N/A</v>
        <stp/>
        <stp>##V3_BDPV12</stp>
        <stp>JPETAAE LX Equity</stp>
        <stp>FUND_RTG_CLASS_FOCUS</stp>
        <stp>[COMPARATIVA FONDOS.xlsx]FONDOS!R42C8</stp>
        <tr r="H42" s="1"/>
      </tp>
      <tp>
        <v>-10.484249999999999</v>
        <stp/>
        <stp>##V3_BDPV12</stp>
        <stp>GUGLMCE ID Equity</stp>
        <stp>CHG_PCT_3M</stp>
        <stp>[COMPARATIVA FONDOS.xlsx]GESRIOJA!R12C18</stp>
        <tr r="R12" s="3"/>
      </tp>
      <tp>
        <v>-9.8630139999999997</v>
        <stp/>
        <stp>##V3_BDPV12</stp>
        <stp>TRGFGQE LX Equity</stp>
        <stp>CHG_PCT_3M</stp>
        <stp>[COMPARATIVA FONDOS.xlsx]GESRIOJA!R18C18</stp>
        <tr r="R18" s="3"/>
      </tp>
      <tp t="s">
        <v>#N/A N/A</v>
        <stp/>
        <stp>##V3_BDPV12</stp>
        <stp>PGJ US Equity</stp>
        <stp>FUND_MATURITY_BAND_FOCUS</stp>
        <stp>[COMPARATIVA FONDOS.xlsx]GESRIOJA!R19C7</stp>
        <tr r="G19" s="3"/>
      </tp>
      <tp>
        <v>-4.5627800000000001</v>
        <stp/>
        <stp>##V3_BDPV12</stp>
        <stp>MGLEAHA LX Equity</stp>
        <stp>CHG_PCT_MTD</stp>
        <stp>[COMPARATIVA FONDOS.xlsx]FONDOS!R27C17</stp>
        <tr r="Q27" s="1"/>
      </tp>
      <tp>
        <v>-4.5627800000000001</v>
        <stp/>
        <stp>##V3_BDPV12</stp>
        <stp>MGLEAHA LX Equity</stp>
        <stp>CHG_PCT_MTD</stp>
        <stp>[COMPARATIVA FONDOS.xlsx]FONDOS!R11C17</stp>
        <tr r="Q11" s="1"/>
      </tp>
      <tp t="s">
        <v>25/02/2022</v>
        <stp/>
        <stp>##V3_BDPV12</stp>
        <stp>TREACOE LX Equity</stp>
        <stp>FUND_NAV_DT</stp>
        <stp>[COMPARATIVA FONDOS.xlsx]FONDOS!R50C14</stp>
        <tr r="N50" s="1"/>
      </tp>
      <tp t="s">
        <v>25/02/2022</v>
        <stp/>
        <stp>##V3_BDPV12</stp>
        <stp>TREACOE LX Equity</stp>
        <stp>FUND_NAV_DT</stp>
        <stp>[COMPARATIVA FONDOS.xlsx]FONDOS!R21C14</stp>
        <tr r="N21" s="1"/>
      </tp>
      <tp>
        <v>-18.323129999999999</v>
        <stp/>
        <stp>##V3_BDPV12</stp>
        <stp>BRGTECD LX Equity</stp>
        <stp>LAST_CLOSE_TRR_YTD</stp>
        <stp>[COMPARATIVA FONDOS.xlsx]GESRIOJA!R6C19</stp>
        <tr r="S6" s="3"/>
      </tp>
      <tp t="s">
        <v>High Yield</v>
        <stp/>
        <stp>##V3_BDPV12</stp>
        <stp>MEMHEAH ID Equity</stp>
        <stp>FUND_RTG_CLASS_FOCUS</stp>
        <stp>[COMPARATIVA FONDOS.xlsx]FONDOS!R28C8</stp>
        <tr r="H28" s="1"/>
      </tp>
      <tp>
        <v>1796.203</v>
        <stp/>
        <stp>##V3_BDPV12</stp>
        <stp>GPAVEUM FP Equity</stp>
        <stp>FUND_TOTAL_ASSETS</stp>
        <stp>[COMPARATIVA FONDOS.xlsx]GESRIOJA!R11C11</stp>
        <tr r="K11" s="3"/>
      </tp>
      <tp>
        <v>-6.1928020000000004</v>
        <stp/>
        <stp>##V3_BDPV12</stp>
        <stp>KOTIMAU LX Equity</stp>
        <stp>CHG_PCT_MTD</stp>
        <stp>[COMPARATIVA FONDOS.xlsx]FONDOS!R46C17</stp>
        <tr r="Q46" s="1"/>
      </tp>
      <tp t="s">
        <v>28/02/2022</v>
        <stp/>
        <stp>##V3_BDPV12</stp>
        <stp>PIRPEUR LX Equity</stp>
        <stp>FUND_NAV_DT</stp>
        <stp>[COMPARATIVA FONDOS.xlsx]FONDOS!R45C14</stp>
        <tr r="N45" s="1"/>
      </tp>
      <tp t="s">
        <v>28/02/2022</v>
        <stp/>
        <stp>##V3_BDPV12</stp>
        <stp>JPMEMLA LX Equity</stp>
        <stp>FUND_NAV_DT</stp>
        <stp>[COMPARATIVA FONDOS.xlsx]FONDOS!R14C14</stp>
        <tr r="N14" s="1"/>
      </tp>
      <tp t="s">
        <v>28/02/2022</v>
        <stp/>
        <stp>##V3_BDPV12</stp>
        <stp>JPMEMLA LX Equity</stp>
        <stp>FUND_NAV_DT</stp>
        <stp>[COMPARATIVA FONDOS.xlsx]FONDOS!R30C14</stp>
        <tr r="N30" s="1"/>
      </tp>
      <tp>
        <v>-14.247339999999999</v>
        <stp/>
        <stp>##V3_BDPV12</stp>
        <stp>JPETAAE LX Equity</stp>
        <stp>CHG_PCT_3M</stp>
        <stp>[COMPARATIVA FONDOS.xlsx]GESRIOJA!R13C18</stp>
        <tr r="R13" s="3"/>
      </tp>
      <tp>
        <v>0.92024539999999999</v>
        <stp/>
        <stp>##V3_BDPV12</stp>
        <stp>TRGFGQE LX Equity</stp>
        <stp>CHG_PCT_1D</stp>
        <stp>[COMPARATIVA FONDOS.xlsx]GESRIOJA!R18C13</stp>
        <tr r="M18" s="3"/>
      </tp>
      <tp>
        <v>2.8675570000000001</v>
        <stp/>
        <stp>##V3_BDPV12</stp>
        <stp>GUGLMCE ID Equity</stp>
        <stp>CHG_PCT_1D</stp>
        <stp>[COMPARATIVA FONDOS.xlsx]GESRIOJA!R12C13</stp>
        <tr r="M12" s="3"/>
      </tp>
      <tp t="s">
        <v>28/02/2022</v>
        <stp/>
        <stp>##V3_BDPV12</stp>
        <stp>PICWARA LX Equity</stp>
        <stp>FUND_NAV_DT</stp>
        <stp>[COMPARATIVA FONDOS.xlsx]FONDOS!R43C14</stp>
        <tr r="N43" s="1"/>
      </tp>
      <tp>
        <v>-7.2037509999999996</v>
        <stp/>
        <stp>##V3_BDPV12</stp>
        <stp>GSGEMBA LX Equity</stp>
        <stp>CHG_PCT_MTD</stp>
        <stp>[COMPARATIVA FONDOS.xlsx]FONDOS!R8C17</stp>
        <tr r="Q8" s="1"/>
      </tp>
      <tp>
        <v>-2.9065020000000001</v>
        <stp/>
        <stp>##V3_BDPV12</stp>
        <stp>AMIEAEC LX Equity</stp>
        <stp>CHG_PCT_MTD</stp>
        <stp>[COMPARATIVA FONDOS.xlsx]FONDOS!R35C17</stp>
        <tr r="Q35" s="1"/>
      </tp>
      <tp t="s">
        <v>28/02/2022</v>
        <stp/>
        <stp>##V3_BDPV12</stp>
        <stp>STWDERU ID Equity</stp>
        <stp>FUND_NAV_DT</stp>
        <stp>[COMPARATIVA FONDOS.xlsx]FONDOS!R39C14</stp>
        <tr r="N39" s="1"/>
      </tp>
      <tp t="s">
        <v>28/02/2022</v>
        <stp/>
        <stp>##V3_BDPV12</stp>
        <stp>FIDFISE LX Equity</stp>
        <stp>FUND_NAV_DT</stp>
        <stp>[COMPARATIVA FONDOS.xlsx]FONDOS!R41C14</stp>
        <tr r="N41" s="1"/>
      </tp>
      <tp>
        <v>1.6485620000000001</v>
        <stp/>
        <stp>##V3_BDPV12</stp>
        <stp>FSEQFTA LX Equity</stp>
        <stp>CHG_PCT_1D</stp>
        <stp>[COMPARATIVA FONDOS.xlsx]GESRIOJA!R10C13</stp>
        <tr r="M10" s="3"/>
      </tp>
      <tp t="s">
        <v>25/02/2022</v>
        <stp/>
        <stp>##V3_BDPV12</stp>
        <stp>JBLEMAD LX Equity</stp>
        <stp>FUND_NAV_DT</stp>
        <stp>[COMPARATIVA FONDOS.xlsx]FONDOS!R7C14</stp>
        <tr r="N7" s="1"/>
      </tp>
      <tp>
        <v>1.6613599999999999</v>
        <stp/>
        <stp>##V3_BDPV12</stp>
        <stp>JPETAAE LX Equity</stp>
        <stp>CHG_PCT_5D</stp>
        <stp>[COMPARATIVA FONDOS.xlsx]GESRIOJA!R13C16</stp>
        <tr r="P13" s="3"/>
      </tp>
      <tp>
        <v>5.1190290000000003</v>
        <stp/>
        <stp>##V3_BDPV12</stp>
        <stp>GUGLMCE ID Equity</stp>
        <stp>FUND_TOTAL_ASSETS</stp>
        <stp>[COMPARATIVA FONDOS.xlsx]GESRIOJA!R12C11</stp>
        <tr r="K12" s="3"/>
      </tp>
      <tp t="s">
        <v>#N/A N/A</v>
        <stp/>
        <stp>##V3_BDPV12</stp>
        <stp>GPAVEUM FP Equity</stp>
        <stp>FUND_RTG_CLASS_FOCUS</stp>
        <stp>[COMPARATIVA FONDOS.xlsx]GESRIOJA!R11C8</stp>
        <tr r="H11" s="3"/>
      </tp>
      <tp t="s">
        <v>#N/A N/A</v>
        <stp/>
        <stp>##V3_BDPV12</stp>
        <stp>JPETAAE LX Equity</stp>
        <stp>FUND_RTG_CLASS_FOCUS</stp>
        <stp>[COMPARATIVA FONDOS.xlsx]GESRIOJA!R13C8</stp>
        <tr r="H13" s="3"/>
      </tp>
      <tp>
        <v>1634.83</v>
        <stp/>
        <stp>##V3_BDPV12</stp>
        <stp>PAMENRF BB Equity</stp>
        <stp>FUND_TOTAL_ASSETS</stp>
        <stp>[COMPARATIVA FONDOS.xlsx]GESRIOJA!R16C11</stp>
        <tr r="K16" s="3"/>
      </tp>
      <tp>
        <v>9.1265860000000008E-3</v>
        <stp/>
        <stp>##V3_BDPV12</stp>
        <stp>ROGVEEI LX Equity</stp>
        <stp>CHG_PCT_MTD</stp>
        <stp>[COMPARATIVA FONDOS.xlsx]FONDOS!R36C17</stp>
        <tr r="Q36" s="1"/>
      </tp>
      <tp>
        <v>-11.82206</v>
        <stp/>
        <stp>##V3_BDPV12</stp>
        <stp>FFEDGRY LX Equity</stp>
        <stp>LAST_CLOSE_TRR_YTD</stp>
        <stp>[COMPARATIVA FONDOS.xlsx]GESRIOJA!R8C19</stp>
        <tr r="S8" s="3"/>
      </tp>
      <tp>
        <v>-5.7928030000000001</v>
        <stp/>
        <stp>##V3_BDPV12</stp>
        <stp>GUGLMCE ID Equity</stp>
        <stp>CHG_PCT_MTD</stp>
        <stp>[COMPARATIVA FONDOS.xlsx]FONDOS!R44C17</stp>
        <tr r="Q44" s="1"/>
      </tp>
      <tp t="s">
        <v>28/02/2022</v>
        <stp/>
        <stp>##V3_BDPV12</stp>
        <stp>MEMHEAH ID Equity</stp>
        <stp>FUND_NAV_DT</stp>
        <stp>[COMPARATIVA FONDOS.xlsx]FONDOS!R12C14</stp>
        <tr r="N12" s="1"/>
      </tp>
      <tp t="s">
        <v>28/02/2022</v>
        <stp/>
        <stp>##V3_BDPV12</stp>
        <stp>MEMHEAH ID Equity</stp>
        <stp>FUND_NAV_DT</stp>
        <stp>[COMPARATIVA FONDOS.xlsx]FONDOS!R28C14</stp>
        <tr r="N28" s="1"/>
      </tp>
      <tp t="s">
        <v>#N/A N/A</v>
        <stp/>
        <stp>##V3_BDPV12</stp>
        <stp>GSINDAA LX Equity</stp>
        <stp>FUND_RTG_CLASS_FOCUS</stp>
        <stp>[COMPARATIVA FONDOS.xlsx]FONDOS!R47C8</stp>
        <tr r="H47" s="1"/>
      </tp>
      <tp t="s">
        <v>Investment Grade BBB or higher</v>
        <stp/>
        <stp>##V3_BDPV12</stp>
        <stp>GSGEMBA LX Equity</stp>
        <stp>FUND_RTG_CLASS_FOCUS</stp>
        <stp>[COMPARATIVA FONDOS.xlsx]FONDOS!R24C8</stp>
        <tr r="H24" s="1"/>
      </tp>
      <tp>
        <v>-8.6065000000000005</v>
        <stp/>
        <stp>##V3_BDPV12</stp>
        <stp>FSEQFTA LX Equity</stp>
        <stp>CHG_PCT_3M</stp>
        <stp>[COMPARATIVA FONDOS.xlsx]GESRIOJA!R10C18</stp>
        <tr r="R10" s="3"/>
      </tp>
      <tp t="s">
        <v>Investment Grade BBB or higher</v>
        <stp/>
        <stp>##V3_BDPV12</stp>
        <stp>PIMEMBI ID Equity</stp>
        <stp>FUND_RTG_CLASS_FOCUS</stp>
        <stp>[COMPARATIVA FONDOS.xlsx]FONDOS!R22C8</stp>
        <tr r="H22" s="1"/>
      </tp>
      <tp t="s">
        <v>#N/A N/A</v>
        <stp/>
        <stp>##V3_BDPV12</stp>
        <stp>GLJAAEU ID Equity</stp>
        <stp>FUND_RTG_CLASS_FOCUS</stp>
        <stp>[COMPARATIVA FONDOS.xlsx]FONDOS!R40C8</stp>
        <tr r="H40" s="1"/>
      </tp>
      <tp>
        <v>0.92024539999999999</v>
        <stp/>
        <stp>##V3_BDPV12</stp>
        <stp>TRGFGQE LX Equity</stp>
        <stp>CHG_PCT_5D</stp>
        <stp>[COMPARATIVA FONDOS.xlsx]GESRIOJA!R18C16</stp>
        <tr r="P18" s="3"/>
      </tp>
      <tp>
        <v>-0.61710220000000005</v>
        <stp/>
        <stp>##V3_BDPV12</stp>
        <stp>GUGLMCE ID Equity</stp>
        <stp>CHG_PCT_5D</stp>
        <stp>[COMPARATIVA FONDOS.xlsx]GESRIOJA!R12C16</stp>
        <tr r="P12" s="3"/>
      </tp>
      <tp>
        <v>0.7402204</v>
        <stp/>
        <stp>##V3_BDPV12</stp>
        <stp>GLJAAEU ID Equity</stp>
        <stp>CHG_PCT_MTD</stp>
        <stp>[COMPARATIVA FONDOS.xlsx]FONDOS!R40C17</stp>
        <tr r="Q40" s="1"/>
      </tp>
      <tp t="s">
        <v>28/02/2022</v>
        <stp/>
        <stp>##V3_BDPV12</stp>
        <stp>TSCIEUR LX Equity</stp>
        <stp>FUND_NAV_DT</stp>
        <stp>[COMPARATIVA FONDOS.xlsx]FONDOS!R49C14</stp>
        <tr r="N49" s="1"/>
      </tp>
      <tp t="s">
        <v>#N/A N/A</v>
        <stp/>
        <stp>##V3_BDPV12</stp>
        <stp>MLLEEA1 LX Equity</stp>
        <stp>FUND_RTG_CLASS_FOCUS</stp>
        <stp>[COMPARATIVA FONDOS.xlsx]FONDOS!R26C8</stp>
        <tr r="H26" s="1"/>
      </tp>
      <tp t="s">
        <v>28/02/2022</v>
        <stp/>
        <stp>##V3_BDPV12</stp>
        <stp>NEMBBCE LX Equity</stp>
        <stp>FUND_NAV_DT</stp>
        <stp>[COMPARATIVA FONDOS.xlsx]FONDOS!R29C14</stp>
        <tr r="N29" s="1"/>
      </tp>
      <tp t="s">
        <v>28/02/2022</v>
        <stp/>
        <stp>##V3_BDPV12</stp>
        <stp>NEMBBCE LX Equity</stp>
        <stp>FUND_NAV_DT</stp>
        <stp>[COMPARATIVA FONDOS.xlsx]FONDOS!R13C14</stp>
        <tr r="N13" s="1"/>
      </tp>
      <tp t="s">
        <v>28/02/2022</v>
        <stp/>
        <stp>##V3_BDPV12</stp>
        <stp>SCHEMEA LX Equity</stp>
        <stp>FUND_NAV_DT</stp>
        <stp>[COMPARATIVA FONDOS.xlsx]FONDOS!R25C14</stp>
        <tr r="N25" s="1"/>
      </tp>
      <tp>
        <v>-5.8914369999999998</v>
        <stp/>
        <stp>##V3_BDPV12</stp>
        <stp>TREACOE LX Equity</stp>
        <stp>CHG_PCT_MTD</stp>
        <stp>[COMPARATIVA FONDOS.xlsx]FONDOS!R5C17</stp>
        <tr r="Q5" s="1"/>
      </tp>
      <tp t="s">
        <v>#N/A N/A</v>
        <stp/>
        <stp>##V3_BDPV12</stp>
        <stp>NOINBPE LX Equity</stp>
        <stp>FUND_RTG_CLASS_FOCUS</stp>
        <stp>[COMPARATIVA FONDOS.xlsx]GESRIOJA!R15C8</stp>
        <tr r="H15" s="3"/>
      </tp>
      <tp>
        <v>-6.0777650000000003</v>
        <stp/>
        <stp>##V3_BDPV12</stp>
        <stp>PIMEMBI ID Equity</stp>
        <stp>CHG_PCT_MTD</stp>
        <stp>[COMPARATIVA FONDOS.xlsx]FONDOS!R22C17</stp>
        <tr r="Q22" s="1"/>
      </tp>
      <tp t="s">
        <v>#N/A N/A</v>
        <stp/>
        <stp>##V3_BDPV12</stp>
        <stp>MGLEAHA LX Equity</stp>
        <stp>FUND_RTG_CLASS_FOCUS</stp>
        <stp>[COMPARATIVA FONDOS.xlsx]FONDOS!R27C8</stp>
        <tr r="H27" s="1"/>
      </tp>
      <tp t="s">
        <v>#N/A N/A</v>
        <stp/>
        <stp>##V3_BDPV12</stp>
        <stp>KOTIMAU LX Equity</stp>
        <stp>FUND_RTG_CLASS_FOCUS</stp>
        <stp>[COMPARATIVA FONDOS.xlsx]FONDOS!R46C8</stp>
        <tr r="H46" s="1"/>
      </tp>
      <tp t="s">
        <v>28/02/2022</v>
        <stp/>
        <stp>##V3_BDPV12</stp>
        <stp>PIMEMBI ID Equity</stp>
        <stp>FUND_NAV_DT</stp>
        <stp>[COMPARATIVA FONDOS.xlsx]FONDOS!R6C14</stp>
        <tr r="N6" s="1"/>
      </tp>
      <tp>
        <v>6.6140730000000003</v>
        <stp/>
        <stp>##V3_BDPV12</stp>
        <stp>FAGREUR ID Equity</stp>
        <stp>LAST_CLOSE_TRR_YTD</stp>
        <stp>[COMPARATIVA FONDOS.xlsx]GESRIOJA!R7C19</stp>
        <tr r="S7" s="3"/>
      </tp>
      <tp>
        <v>0.79</v>
        <stp/>
        <stp>##V3_BDPV12</stp>
        <stp>PIMEMBI ID Equity</stp>
        <stp>FUND_TOTAL_EXP</stp>
        <stp>[COMPARATIVA FONDOS.xlsx]FONDOS!R6C25</stp>
        <tr r="Y6" s="1"/>
      </tp>
      <tp>
        <v>1.94</v>
        <stp/>
        <stp>##V3_BDPV12</stp>
        <stp>SCHEMEA LX Equity</stp>
        <stp>FUND_TOTAL_EXP</stp>
        <stp>[COMPARATIVA FONDOS.xlsx]FONDOS!R9C25</stp>
        <tr r="Y9" s="1"/>
      </tp>
      <tp>
        <v>1.38</v>
        <stp/>
        <stp>##V3_BDPV12</stp>
        <stp>GSGEMBA LX Equity</stp>
        <stp>FUND_TOTAL_EXP</stp>
        <stp>[COMPARATIVA FONDOS.xlsx]FONDOS!R8C25</stp>
        <tr r="Y8" s="1"/>
      </tp>
      <tp>
        <v>1.9541999999999999</v>
        <stp/>
        <stp>##V3_BDPV12</stp>
        <stp>JBLEMAD LX Equity</stp>
        <stp>FUND_TOTAL_EXP</stp>
        <stp>[COMPARATIVA FONDOS.xlsx]FONDOS!R7C25</stp>
        <tr r="Y7" s="1"/>
      </tp>
      <tp>
        <v>-7.2037509999999996</v>
        <stp/>
        <stp>##V3_BDPV12</stp>
        <stp>GSGEMBA LX Equity</stp>
        <stp>CHG_PCT_MTD</stp>
        <stp>[COMPARATIVA FONDOS.xlsx]FONDOS!R24C17</stp>
        <tr r="Q24" s="1"/>
      </tp>
      <tp>
        <v>-4.8464429999999998</v>
        <stp/>
        <stp>##V3_BDPV12</stp>
        <stp>JPETAAE LX Equity</stp>
        <stp>CHG_PCT_MTD</stp>
        <stp>[COMPARATIVA FONDOS.xlsx]FONDOS!R42C17</stp>
        <tr r="Q42" s="1"/>
      </tp>
      <tp>
        <v>-5.57376</v>
        <stp/>
        <stp>##V3_BDPV12</stp>
        <stp>MLLEEA1 LX Equity</stp>
        <stp>MAXIMUM_DRAWDOWN_PCT</stp>
        <stp>[COMPARATIVA FONDOS.xlsx]FONDOS!R10C24</stp>
        <tr r="X10" s="1"/>
      </tp>
      <tp>
        <v>-5.57376</v>
        <stp/>
        <stp>##V3_BDPV12</stp>
        <stp>MLLEEA1 LX Equity</stp>
        <stp>MAXIMUM_DRAWDOWN_PCT</stp>
        <stp>[COMPARATIVA FONDOS.xlsx]FONDOS!R26C24</stp>
        <tr r="X26" s="1"/>
      </tp>
      <tp t="s">
        <v>25/02/2022</v>
        <stp/>
        <stp>##V3_BDPV12</stp>
        <stp>JBLEMAD LX Equity</stp>
        <stp>FUND_NAV_DT</stp>
        <stp>[COMPARATIVA FONDOS.xlsx]FONDOS!R23C14</stp>
        <tr r="N23" s="1"/>
      </tp>
      <tp>
        <v>-2.9798420000000001</v>
        <stp/>
        <stp>##V3_BDPV12</stp>
        <stp>MLTGEAE ID Equity</stp>
        <stp>CHG_PCT_MTD</stp>
        <stp>[COMPARATIVA FONDOS.xlsx]FONDOS!R38C17</stp>
        <tr r="Q38" s="1"/>
      </tp>
      <tp t="s">
        <v>28/02/2022</v>
        <stp/>
        <stp>##V3_BDPV12</stp>
        <stp>SCHEMEA LX Equity</stp>
        <stp>FUND_NAV_DT</stp>
        <stp>[COMPARATIVA FONDOS.xlsx]FONDOS!R9C14</stp>
        <tr r="N9" s="1"/>
      </tp>
      <tp t="s">
        <v>#N/A N/A</v>
        <stp/>
        <stp>##V3_BDPV12</stp>
        <stp>MGLEAHA LX Equity</stp>
        <stp>FUND_RTG_CLASS_FOCUS</stp>
        <stp>[COMPARATIVA FONDOS.xlsx]FONDOS!R11C8</stp>
        <tr r="H11" s="1"/>
      </tp>
      <tp t="s">
        <v>#N/A N/A</v>
        <stp/>
        <stp>##V3_BDPV12</stp>
        <stp>GUGLMCE ID Equity</stp>
        <stp>FUND_RTG_CLASS_FOCUS</stp>
        <stp>[COMPARATIVA FONDOS.xlsx]FONDOS!R44C8</stp>
        <tr r="H44" s="1"/>
      </tp>
      <tp>
        <v>-2.0428670000000002</v>
        <stp/>
        <stp>##V3_BDPV12</stp>
        <stp>FFGLBFY LX Equity</stp>
        <stp>CHG_PCT_5D</stp>
        <stp>[COMPARATIVA FONDOS.xlsx]GESRIOJA!R9C16</stp>
        <tr r="P9" s="3"/>
      </tp>
      <tp>
        <v>-1.215805</v>
        <stp/>
        <stp>##V3_BDPV12</stp>
        <stp>FFGLBFY LX Equity</stp>
        <stp>CHG_PCT_1D</stp>
        <stp>[COMPARATIVA FONDOS.xlsx]GESRIOJA!R9C13</stp>
        <tr r="M9" s="3"/>
      </tp>
      <tp t="s">
        <v>#N/A N/A</v>
        <stp/>
        <stp>##V3_BDPV12</stp>
        <stp>NEMBBCE LX Equity</stp>
        <stp>FUND_RTG_CLASS_FOCUS</stp>
        <stp>[COMPARATIVA FONDOS.xlsx]FONDOS!R29C8</stp>
        <tr r="H29" s="1"/>
      </tp>
      <tp>
        <v>-2.1411820000000001</v>
        <stp/>
        <stp>##V3_BDPV12</stp>
        <stp>FFGLBFY LX Equity</stp>
        <stp>CHG_PCT_3M</stp>
        <stp>[COMPARATIVA FONDOS.xlsx]GESRIOJA!R9C18</stp>
        <tr r="R9" s="3"/>
      </tp>
      <tp t="s">
        <v>#N/A N/A</v>
        <stp/>
        <stp>##V3_BDPV12</stp>
        <stp>TSCIEUR LX Equity</stp>
        <stp>FUND_RTG_CLASS_FOCUS</stp>
        <stp>[COMPARATIVA FONDOS.xlsx]FONDOS!R49C8</stp>
        <tr r="H49" s="1"/>
      </tp>
      <tp>
        <v>-8.2492000000000001</v>
        <stp/>
        <stp>##V3_BDPV12</stp>
        <stp>NORGPBI LX Equity</stp>
        <stp>LAST_CLOSE_TRR_YTD</stp>
        <stp>[COMPARATIVA FONDOS.xlsx]GESRIOJA!R5C19</stp>
        <tr r="S5" s="3"/>
      </tp>
      <tp t="s">
        <v>28/02/2022</v>
        <stp/>
        <stp>##V3_BDPV12</stp>
        <stp>FSEQFRA LX Equity</stp>
        <stp>FUND_NAV_DT</stp>
        <stp>[COMPARATIVA FONDOS.xlsx]FONDOS!R37C14</stp>
        <tr r="N37" s="1"/>
      </tp>
      <tp t="s">
        <v>#N/A N/A</v>
        <stp/>
        <stp>##V3_BDPV12</stp>
        <stp>ROGVEEI LX Equity</stp>
        <stp>FUND_RTG_CLASS_FOCUS</stp>
        <stp>[COMPARATIVA FONDOS.xlsx]FONDOS!R36C8</stp>
        <tr r="H36" s="1"/>
      </tp>
      <tp>
        <v>6008.9840000000004</v>
        <stp/>
        <stp>##V3_BDPV12</stp>
        <stp>JPUTCAE LX Equity</stp>
        <stp>FUND_TOTAL_ASSETS</stp>
        <stp>[COMPARATIVA FONDOS.xlsx]GESRIOJA!R14C11</stp>
        <tr r="K14" s="3"/>
      </tp>
      <tp>
        <v>1054.5119999999999</v>
        <stp/>
        <stp>##V3_BDPV12</stp>
        <stp>JPETAAE LX Equity</stp>
        <stp>FUND_TOTAL_ASSETS</stp>
        <stp>[COMPARATIVA FONDOS.xlsx]GESRIOJA!R13C11</stp>
        <tr r="K13" s="3"/>
      </tp>
      <tp t="s">
        <v>#N/A N/A</v>
        <stp/>
        <stp>##V3_BDPV12</stp>
        <stp>TRGFGQE LX Equity</stp>
        <stp>FUND_RTG_CLASS_FOCUS</stp>
        <stp>[COMPARATIVA FONDOS.xlsx]GESRIOJA!R18C8</stp>
        <tr r="H18" s="3"/>
      </tp>
      <tp t="s">
        <v>#N/A N/A</v>
        <stp/>
        <stp>##V3_BDPV12</stp>
        <stp>GUGLMCE ID Equity</stp>
        <stp>FUND_RTG_CLASS_FOCUS</stp>
        <stp>[COMPARATIVA FONDOS.xlsx]GESRIOJA!R12C8</stp>
        <tr r="H12" s="3"/>
      </tp>
      <tp>
        <v>-5.691554</v>
        <stp/>
        <stp>##V3_BDPV12</stp>
        <stp>GSINDAA LX Equity</stp>
        <stp>CHG_PCT_MTD</stp>
        <stp>[COMPARATIVA FONDOS.xlsx]FONDOS!R47C17</stp>
        <tr r="Q47" s="1"/>
      </tp>
      <tp t="s">
        <v>#N/A N/A</v>
        <stp/>
        <stp>##V3_BDPV12</stp>
        <stp>MLLEEA1 LX Equity</stp>
        <stp>FUND_RTG_CLASS_FOCUS</stp>
        <stp>[COMPARATIVA FONDOS.xlsx]FONDOS!R10C8</stp>
        <tr r="H10" s="1"/>
      </tp>
      <tp t="s">
        <v>#N/A N/A</v>
        <stp/>
        <stp>##V3_BDPV12</stp>
        <stp>AMIEAEC LX Equity</stp>
        <stp>FUND_RTG_CLASS_FOCUS</stp>
        <stp>[COMPARATIVA FONDOS.xlsx]FONDOS!R35C8</stp>
        <tr r="H35" s="1"/>
      </tp>
      <tp t="s">
        <v>#N/A N/A</v>
        <stp/>
        <stp>##V3_BDPV12</stp>
        <stp>TREACOE LX Equity</stp>
        <stp>FUND_TOTAL_EXP</stp>
        <stp>[COMPARATIVA FONDOS.xlsx]FONDOS!R5C25</stp>
        <tr r="Y5" s="1"/>
      </tp>
      <tp>
        <v>-5.8914369999999998</v>
        <stp/>
        <stp>##V3_BDPV12</stp>
        <stp>TREACOE LX Equity</stp>
        <stp>CHG_PCT_MTD</stp>
        <stp>[COMPARATIVA FONDOS.xlsx]FONDOS!R50C17</stp>
        <tr r="Q50" s="1"/>
      </tp>
      <tp>
        <v>-5.8914369999999998</v>
        <stp/>
        <stp>##V3_BDPV12</stp>
        <stp>TREACOE LX Equity</stp>
        <stp>CHG_PCT_MTD</stp>
        <stp>[COMPARATIVA FONDOS.xlsx]FONDOS!R21C17</stp>
        <tr r="Q21" s="1"/>
      </tp>
      <tp t="s">
        <v>28/02/2022</v>
        <stp/>
        <stp>##V3_BDPV12</stp>
        <stp>MGLEAHA LX Equity</stp>
        <stp>FUND_NAV_DT</stp>
        <stp>[COMPARATIVA FONDOS.xlsx]FONDOS!R11C14</stp>
        <tr r="N11" s="1"/>
      </tp>
      <tp t="s">
        <v>28/02/2022</v>
        <stp/>
        <stp>##V3_BDPV12</stp>
        <stp>MGLEAHA LX Equity</stp>
        <stp>FUND_NAV_DT</stp>
        <stp>[COMPARATIVA FONDOS.xlsx]FONDOS!R27C14</stp>
        <tr r="N27" s="1"/>
      </tp>
      <tp>
        <v>0.51254379999999999</v>
        <stp/>
        <stp>##V3_BDPV12</stp>
        <stp>NORGPBI LX Equity</stp>
        <stp>CHG_PCT_1D</stp>
        <stp>[COMPARATIVA FONDOS.xlsx]GESRIOJA!R5C13</stp>
        <tr r="M5" s="3"/>
      </tp>
      <tp>
        <v>-6.264151</v>
        <stp/>
        <stp>##V3_BDPV12</stp>
        <stp>NORGPBI LX Equity</stp>
        <stp>CHG_PCT_3M</stp>
        <stp>[COMPARATIVA FONDOS.xlsx]GESRIOJA!R5C18</stp>
        <tr r="R5" s="3"/>
      </tp>
      <tp t="s">
        <v>#N/A N/A</v>
        <stp/>
        <stp>##V3_BDPV12</stp>
        <stp>NORGPBI LX Equity</stp>
        <stp>CHG_PCT_5D</stp>
        <stp>[COMPARATIVA FONDOS.xlsx]GESRIOJA!R5C16</stp>
        <tr r="P5" s="3"/>
      </tp>
      <tp>
        <v>287.56099999999998</v>
        <stp/>
        <stp>##V3_BDPV12</stp>
        <stp>NOINBPE LX Equity</stp>
        <stp>FUND_TOTAL_ASSETS</stp>
        <stp>[COMPARATIVA FONDOS.xlsx]GESRIOJA!R15C11</stp>
        <tr r="K15" s="3"/>
      </tp>
      <tp>
        <v>-2.4341930000000001</v>
        <stp/>
        <stp>##V3_BDPV12</stp>
        <stp>SCHEMEA LX Equity</stp>
        <stp>CHG_PCT_MTD</stp>
        <stp>[COMPARATIVA FONDOS.xlsx]FONDOS!R9C17</stp>
        <tr r="Q9" s="1"/>
      </tp>
      <tp>
        <v>-1.744966</v>
        <stp/>
        <stp>##V3_BDPV12</stp>
        <stp>JPMEMLA LX Equity</stp>
        <stp>CHG_PCT_MTD</stp>
        <stp>[COMPARATIVA FONDOS.xlsx]FONDOS!R30C17</stp>
        <tr r="Q30" s="1"/>
      </tp>
      <tp>
        <v>-1.744966</v>
        <stp/>
        <stp>##V3_BDPV12</stp>
        <stp>JPMEMLA LX Equity</stp>
        <stp>CHG_PCT_MTD</stp>
        <stp>[COMPARATIVA FONDOS.xlsx]FONDOS!R14C17</stp>
        <tr r="Q14" s="1"/>
      </tp>
      <tp>
        <v>-2.7292320000000001</v>
        <stp/>
        <stp>##V3_BDPV12</stp>
        <stp>PIRPEUR LX Equity</stp>
        <stp>CHG_PCT_MTD</stp>
        <stp>[COMPARATIVA FONDOS.xlsx]FONDOS!R45C17</stp>
        <tr r="Q45" s="1"/>
      </tp>
      <tp t="s">
        <v>28/02/2022</v>
        <stp/>
        <stp>##V3_BDPV12</stp>
        <stp>KOTIMAU LX Equity</stp>
        <stp>FUND_NAV_DT</stp>
        <stp>[COMPARATIVA FONDOS.xlsx]FONDOS!R46C14</stp>
        <tr r="N46" s="1"/>
      </tp>
      <tp t="s">
        <v>#N/A N/A</v>
        <stp/>
        <stp>##V3_BDPV12</stp>
        <stp>SCHEMEA LX Equity</stp>
        <stp>FUND_RTG_CLASS_FOCUS</stp>
        <stp>[COMPARATIVA FONDOS.xlsx]FONDOS!R25C8</stp>
        <tr r="H25" s="1"/>
      </tp>
      <tp>
        <v>2.8751690000000001</v>
        <stp/>
        <stp>##V3_BDPV12</stp>
        <stp>JPUTCAE LX Equity</stp>
        <stp>CHG_PCT_1D</stp>
        <stp>[COMPARATIVA FONDOS.xlsx]GESRIOJA!R14C13</stp>
        <tr r="M14" s="3"/>
      </tp>
      <tp>
        <v>3.2070989999999999</v>
        <stp/>
        <stp>##V3_BDPV12</stp>
        <stp>STWDGHC ID Equity</stp>
        <stp>CHG_PCT_5D</stp>
        <stp>[COMPARATIVA FONDOS.xlsx]GESRIOJA!R17C16</stp>
        <tr r="P17" s="3"/>
      </tp>
      <tp t="s">
        <v>#N/A N/A</v>
        <stp/>
        <stp>##V3_BDPV12</stp>
        <stp>PAMENRF BB Equity</stp>
        <stp>FUND_RTG_CLASS_FOCUS</stp>
        <stp>[COMPARATIVA FONDOS.xlsx]GESRIOJA!R16C8</stp>
        <tr r="H16" s="3"/>
      </tp>
      <tp t="s">
        <v>#N/A N/A</v>
        <stp/>
        <stp>##V3_BDPV12</stp>
        <stp>STWDGHC ID Equity</stp>
        <stp>FUND_RTG_CLASS_FOCUS</stp>
        <stp>[COMPARATIVA FONDOS.xlsx]GESRIOJA!R17C8</stp>
        <tr r="H17" s="3"/>
      </tp>
      <tp t="s">
        <v>High Yield</v>
        <stp/>
        <stp>##V3_BDPV12</stp>
        <stp>JBLEMAD LX Equity</stp>
        <stp>FUND_RTG_CLASS_FOCUS</stp>
        <stp>[COMPARATIVA FONDOS.xlsx]FONDOS!R23C8</stp>
        <tr r="H23" s="1"/>
      </tp>
      <tp t="s">
        <v>28/02/2022</v>
        <stp/>
        <stp>##V3_BDPV12</stp>
        <stp>MLLEEA1 LX Equity</stp>
        <stp>FUND_NAV_DT</stp>
        <stp>[COMPARATIVA FONDOS.xlsx]FONDOS!R10C14</stp>
        <tr r="N10" s="1"/>
      </tp>
      <tp t="s">
        <v>28/02/2022</v>
        <stp/>
        <stp>##V3_BDPV12</stp>
        <stp>MLLEEA1 LX Equity</stp>
        <stp>FUND_NAV_DT</stp>
        <stp>[COMPARATIVA FONDOS.xlsx]FONDOS!R26C14</stp>
        <tr r="N26" s="1"/>
      </tp>
      <tp>
        <v>-4.161206</v>
        <stp/>
        <stp>##V3_BDPV12</stp>
        <stp>FFGLBFY LX Equity</stp>
        <stp>LAST_CLOSE_TRR_YTD</stp>
        <stp>[COMPARATIVA FONDOS.xlsx]GESRIOJA!R9C19</stp>
        <tr r="S9" s="3"/>
      </tp>
      <tp t="s">
        <v>28/02/2022</v>
        <stp/>
        <stp>##V3_BDPV12</stp>
        <stp>SISFMEA LX Equity</stp>
        <stp>FUND_NAV_DT</stp>
        <stp>[COMPARATIVA FONDOS.xlsx]FONDOS!R48C14</stp>
        <tr r="N48" s="1"/>
      </tp>
      <tp>
        <v>-21.982749999999999</v>
        <stp/>
        <stp>##V3_BDPV12</stp>
        <stp>JPUTCAE LX Equity</stp>
        <stp>CHG_PCT_3M</stp>
        <stp>[COMPARATIVA FONDOS.xlsx]GESRIOJA!R14C18</stp>
        <tr r="R14" s="3"/>
      </tp>
      <tp t="s">
        <v>#N/A N/A</v>
        <stp/>
        <stp>##V3_BDPV12</stp>
        <stp>FSEQFRA LX Equity</stp>
        <stp>FUND_RTG_CLASS_FOCUS</stp>
        <stp>[COMPARATIVA FONDOS.xlsx]FONDOS!R37C8</stp>
        <tr r="H37" s="1"/>
      </tp>
      <tp>
        <v>-2.707036</v>
        <stp/>
        <stp>##V3_BDPV12</stp>
        <stp>MEMHEAH ID Equity</stp>
        <stp>CHG_PCT_MTD</stp>
        <stp>[COMPARATIVA FONDOS.xlsx]FONDOS!R28C17</stp>
        <tr r="Q28" s="1"/>
      </tp>
      <tp>
        <v>-2.707036</v>
        <stp/>
        <stp>##V3_BDPV12</stp>
        <stp>MEMHEAH ID Equity</stp>
        <stp>CHG_PCT_MTD</stp>
        <stp>[COMPARATIVA FONDOS.xlsx]FONDOS!R12C17</stp>
        <tr r="Q12" s="1"/>
      </tp>
      <tp t="s">
        <v>25/02/2022</v>
        <stp/>
        <stp>##V3_BDPV12</stp>
        <stp>GUGLMCE ID Equity</stp>
        <stp>FUND_NAV_DT</stp>
        <stp>[COMPARATIVA FONDOS.xlsx]FONDOS!R44C14</stp>
        <tr r="N44" s="1"/>
      </tp>
      <tp t="s">
        <v>28/02/2022</v>
        <stp/>
        <stp>##V3_BDPV12</stp>
        <stp>ROGVEEI LX Equity</stp>
        <stp>FUND_NAV_DT</stp>
        <stp>[COMPARATIVA FONDOS.xlsx]FONDOS!R36C14</stp>
        <tr r="N36" s="1"/>
      </tp>
      <tp t="s">
        <v>#N/A N/A</v>
        <stp/>
        <stp>##V3_BDPV12</stp>
        <stp>JPUTCAE LX Equity</stp>
        <stp>CHG_PCT_5D</stp>
        <stp>[COMPARATIVA FONDOS.xlsx]GESRIOJA!R14C16</stp>
        <tr r="P14" s="3"/>
      </tp>
      <tp>
        <v>-3.741276</v>
        <stp/>
        <stp>##V3_BDPV12</stp>
        <stp>FAGREUR ID Equity</stp>
        <stp>CHG_PCT_5D</stp>
        <stp>[COMPARATIVA FONDOS.xlsx]GESRIOJA!R7C16</stp>
        <tr r="P7" s="3"/>
      </tp>
      <tp>
        <v>12.34361</v>
        <stp/>
        <stp>##V3_BDPV12</stp>
        <stp>FAGREUR ID Equity</stp>
        <stp>CHG_PCT_3M</stp>
        <stp>[COMPARATIVA FONDOS.xlsx]GESRIOJA!R7C18</stp>
        <tr r="R7" s="3"/>
      </tp>
      <tp>
        <v>2.46611</v>
        <stp/>
        <stp>##V3_BDPV12</stp>
        <stp>FAGREUR ID Equity</stp>
        <stp>CHG_PCT_1D</stp>
        <stp>[COMPARATIVA FONDOS.xlsx]GESRIOJA!R7C13</stp>
        <tr r="M7" s="3"/>
      </tp>
      <tp>
        <v>0.28740490000000002</v>
        <stp/>
        <stp>##V3_BDPV12</stp>
        <stp>STWDGHC ID Equity</stp>
        <stp>CHG_PCT_1D</stp>
        <stp>[COMPARATIVA FONDOS.xlsx]GESRIOJA!R17C13</stp>
        <tr r="M17" s="3"/>
      </tp>
      <tp t="s">
        <v>25/02/2022</v>
        <stp/>
        <stp>##V3_BDPV12</stp>
        <stp>TREACOE LX Equity</stp>
        <stp>FUND_NAV_DT</stp>
        <stp>[COMPARATIVA FONDOS.xlsx]FONDOS!R5C14</stp>
        <tr r="N5" s="1"/>
      </tp>
      <tp>
        <v>-3.9404949999999999</v>
        <stp/>
        <stp>##V3_BDPV12</stp>
        <stp>PICWARA LX Equity</stp>
        <stp>CHG_PCT_MTD</stp>
        <stp>[COMPARATIVA FONDOS.xlsx]FONDOS!R43C17</stp>
        <tr r="Q43" s="1"/>
      </tp>
      <tp>
        <v>-6.0777650000000003</v>
        <stp/>
        <stp>##V3_BDPV12</stp>
        <stp>PIMEMBI ID Equity</stp>
        <stp>CHG_PCT_MTD</stp>
        <stp>[COMPARATIVA FONDOS.xlsx]FONDOS!R6C17</stp>
        <tr r="Q6" s="1"/>
      </tp>
      <tp t="s">
        <v>#N/A N/A</v>
        <stp/>
        <stp>##V3_BDPV12</stp>
        <stp>SISFMEA LX Equity</stp>
        <stp>FUND_RTG_CLASS_FOCUS</stp>
        <stp>[COMPARATIVA FONDOS.xlsx]FONDOS!R48C8</stp>
        <tr r="H48" s="1"/>
      </tp>
      <tp>
        <v>-3.9332850000000001</v>
        <stp/>
        <stp>##V3_BDPV12</stp>
        <stp>STWDERU ID Equity</stp>
        <stp>CHG_PCT_MTD</stp>
        <stp>[COMPARATIVA FONDOS.xlsx]FONDOS!R39C17</stp>
        <tr r="Q39" s="1"/>
      </tp>
      <tp>
        <v>-4.5633540000000004</v>
        <stp/>
        <stp>##V3_BDPV12</stp>
        <stp>FIDFISE LX Equity</stp>
        <stp>CHG_PCT_MTD</stp>
        <stp>[COMPARATIVA FONDOS.xlsx]FONDOS!R41C17</stp>
        <tr r="Q41" s="1"/>
      </tp>
      <tp t="s">
        <v>25/02/2022</v>
        <stp/>
        <stp>##V3_BDPV12</stp>
        <stp>AMIEAEC LX Equity</stp>
        <stp>FUND_NAV_DT</stp>
        <stp>[COMPARATIVA FONDOS.xlsx]FONDOS!R35C14</stp>
        <tr r="N35" s="1"/>
      </tp>
      <tp t="s">
        <v>#N/A N/A</v>
        <stp/>
        <stp>##V3_BDPV12</stp>
        <stp>NEMBBCE LX Equity</stp>
        <stp>FUND_RTG_CLASS_FOCUS</stp>
        <stp>[COMPARATIVA FONDOS.xlsx]FONDOS!R13C8</stp>
        <tr r="H13" s="1"/>
      </tp>
      <tp>
        <v>-11.467090000000001</v>
        <stp/>
        <stp>##V3_BDPV12</stp>
        <stp>STWDGHC ID Equity</stp>
        <stp>CHG_PCT_3M</stp>
        <stp>[COMPARATIVA FONDOS.xlsx]GESRIOJA!R17C18</stp>
        <tr r="R17" s="3"/>
      </tp>
      <tp>
        <v>-10.255100000000001</v>
        <stp/>
        <stp>##V3_BDPV12</stp>
        <stp>SCHEMEA LX Equity</stp>
        <stp>MAXIMUM_DRAWDOWN_PCT</stp>
        <stp>[COMPARATIVA FONDOS.xlsx]FONDOS!R25C24</stp>
        <tr r="X25" s="1"/>
      </tp>
      <tp>
        <v>-3.1034489999999999</v>
        <stp/>
        <stp>##V3_BDPV12</stp>
        <stp>KOTIMAU LX Equity</stp>
        <stp>CHG_PCT_3M</stp>
        <stp>[COMPARATIVA FONDOS.xlsx]FONDOS!R46C18</stp>
        <tr r="R46" s="1"/>
      </tp>
      <tp>
        <v>-0.14580319999999999</v>
        <stp/>
        <stp>##V3_BDPV12</stp>
        <stp>KOTIMAU LX Equity</stp>
        <stp>CHG_PCT_1D</stp>
        <stp>[COMPARATIVA FONDOS.xlsx]FONDOS!R46C13</stp>
        <tr r="M46" s="1"/>
      </tp>
      <tp>
        <v>-1.937357</v>
        <stp/>
        <stp>##V3_BDPV12</stp>
        <stp>KOTIMAU LX Equity</stp>
        <stp>CHG_PCT_5D</stp>
        <stp>[COMPARATIVA FONDOS.xlsx]FONDOS!R46C16</stp>
        <tr r="P46" s="1"/>
      </tp>
      <tp>
        <v>-7.8479970000000003</v>
        <stp/>
        <stp>##V3_BDPV12</stp>
        <stp>GSGEMBA LX Equity</stp>
        <stp>LAST_CLOSE_TRR_YTD</stp>
        <stp>[COMPARATIVA FONDOS.xlsx]FONDOS!R24C19</stp>
        <tr r="S24" s="1"/>
      </tp>
      <tp>
        <v>-13.025700000000001</v>
        <stp/>
        <stp>##V3_BDPV12</stp>
        <stp>NORGPBI LX Equity</stp>
        <stp>MAXIMUM_DRAWDOWN_PCT</stp>
        <stp>[COMPARATIVA FONDOS.xlsx]GESRIOJA!R5C24</stp>
        <tr r="X5" s="3"/>
      </tp>
      <tp t="s">
        <v>25/02/2022</v>
        <stp/>
        <stp>##V3_BDPV12</stp>
        <stp>GUGLMCE ID Equity</stp>
        <stp>FUND_NAV_DT</stp>
        <stp>[COMPARATIVA FONDOS.xlsx]GESRIOJA!R12C14</stp>
        <tr r="N12" s="3"/>
      </tp>
      <tp t="s">
        <v>Equity</v>
        <stp/>
        <stp>##V3_BDPV12</stp>
        <stp>STWDERU ID Equity</stp>
        <stp>FUND_ASSET_CLASS_FOCUS</stp>
        <stp>[COMPARATIVA FONDOS.xlsx]FONDOS!R39C6</stp>
        <tr r="F39" s="1"/>
      </tp>
      <tp>
        <v>-5.7928030000000001</v>
        <stp/>
        <stp>##V3_BDPV12</stp>
        <stp>GUGLMCE ID Equity</stp>
        <stp>CHG_PCT_MTD</stp>
        <stp>[COMPARATIVA FONDOS.xlsx]GESRIOJA!R12C17</stp>
        <tr r="Q12" s="3"/>
      </tp>
      <tp>
        <v>-8.5737000000000005</v>
        <stp/>
        <stp>##V3_BDPV12</stp>
        <stp>NEMBBCE LX Equity</stp>
        <stp>MAXIMUM_DRAWDOWN_PCT</stp>
        <stp>[COMPARATIVA FONDOS.xlsx]FONDOS!R13C24</stp>
        <tr r="X13" s="1"/>
      </tp>
      <tp>
        <v>-8.5737000000000005</v>
        <stp/>
        <stp>##V3_BDPV12</stp>
        <stp>NEMBBCE LX Equity</stp>
        <stp>MAXIMUM_DRAWDOWN_PCT</stp>
        <stp>[COMPARATIVA FONDOS.xlsx]FONDOS!R29C24</stp>
        <tr r="X29" s="1"/>
      </tp>
      <tp>
        <v>-10.755000000000001</v>
        <stp/>
        <stp>##V3_BDPV12</stp>
        <stp>JBLEMAD LX Equity</stp>
        <stp>MAXIMUM_DRAWDOWN_PCT</stp>
        <stp>[COMPARATIVA FONDOS.xlsx]FONDOS!R23C24</stp>
        <tr r="X23" s="1"/>
      </tp>
      <tp>
        <v>-60.675201416015625</v>
        <stp/>
        <stp>##V3_BDPV12</stp>
        <stp>PGJ US Equity</stp>
        <stp>MAXIMUM_DRAWDOWN_PCT</stp>
        <stp>[COMPARATIVA FONDOS.xlsx]GESRIOJA!R19C24</stp>
        <tr r="X19" s="3"/>
      </tp>
      <tp>
        <v>-16.104099999999999</v>
        <stp/>
        <stp>##V3_BDPV12</stp>
        <stp>GSINDAA LX Equity</stp>
        <stp>MAXIMUM_DRAWDOWN_PCT</stp>
        <stp>[COMPARATIVA FONDOS.xlsx]FONDOS!R47C24</stp>
        <tr r="X47" s="1"/>
      </tp>
      <tp t="s">
        <v>Fixed Income</v>
        <stp/>
        <stp>##V3_BDPV12</stp>
        <stp>TREACOE LX Equity</stp>
        <stp>FUND_ASSET_CLASS_FOCUS</stp>
        <stp>[COMPARATIVA FONDOS.xlsx]FONDOS!R5C6</stp>
        <tr r="F5" s="1"/>
      </tp>
      <tp>
        <v>-1.93601</v>
        <stp/>
        <stp>##V3_BDPV12</stp>
        <stp>JBLEMAD LX Equity</stp>
        <stp>CHG_PCT_5D</stp>
        <stp>[COMPARATIVA FONDOS.xlsx]FONDOS!R23C16</stp>
        <tr r="P23" s="1"/>
      </tp>
      <tp>
        <v>1.5832809999999999</v>
        <stp/>
        <stp>##V3_BDPV12</stp>
        <stp>JBLEMAD LX Equity</stp>
        <stp>CHG_PCT_1D</stp>
        <stp>[COMPARATIVA FONDOS.xlsx]FONDOS!R23C13</stp>
        <tr r="M23" s="1"/>
      </tp>
      <tp>
        <v>1.4120109999999999</v>
        <stp/>
        <stp>##V3_BDPV12</stp>
        <stp>JBLEMAD LX Equity</stp>
        <stp>CHG_PCT_3M</stp>
        <stp>[COMPARATIVA FONDOS.xlsx]FONDOS!R23C18</stp>
        <tr r="R23" s="1"/>
      </tp>
      <tp>
        <v>-7.572444</v>
        <stp/>
        <stp>##V3_BDPV12</stp>
        <stp>NOINBPE LX Equity</stp>
        <stp>LAST_CLOSE_TRR_YTD</stp>
        <stp>[COMPARATIVA FONDOS.xlsx]GESRIOJA!R15C19</stp>
        <tr r="S15" s="3"/>
      </tp>
      <tp t="s">
        <v>High Yield</v>
        <stp/>
        <stp>##V3_BDPV12</stp>
        <stp>JBLEMAD LX Equity</stp>
        <stp>FUND_RTG_CLASS_FOCUS</stp>
        <stp>[COMPARATIVA FONDOS.xlsx]FONDOS!R7C8</stp>
        <tr r="H7" s="1"/>
      </tp>
      <tp>
        <v>473.99740000000003</v>
        <stp/>
        <stp>##V3_BDPV12</stp>
        <stp>NORGPBI LX Equity</stp>
        <stp>FUND_TOTAL_ASSETS</stp>
        <stp>[COMPARATIVA FONDOS.xlsx]GESRIOJA!R5C11</stp>
        <tr r="K5" s="3"/>
      </tp>
      <tp>
        <v>-20.470790000000001</v>
        <stp/>
        <stp>##V3_BDPV12</stp>
        <stp>GPAVEUM FP Equity</stp>
        <stp>LAST_CLOSE_TRR_YTD</stp>
        <stp>[COMPARATIVA FONDOS.xlsx]GESRIOJA!R11C19</stp>
        <tr r="S11" s="3"/>
      </tp>
      <tp>
        <v>-16.69914</v>
        <stp/>
        <stp>##V3_BDPV12</stp>
        <stp>JPETAAE LX Equity</stp>
        <stp>LAST_CLOSE_TRR_YTD</stp>
        <stp>[COMPARATIVA FONDOS.xlsx]FONDOS!R42C19</stp>
        <tr r="S42" s="1"/>
      </tp>
      <tp>
        <v>-1.612903</v>
        <stp/>
        <stp>##V3_BDPV12</stp>
        <stp>JPMEMLA LX Equity</stp>
        <stp>CHG_PCT_1D</stp>
        <stp>[COMPARATIVA FONDOS.xlsx]FONDOS!R30C13</stp>
        <tr r="M30" s="1"/>
      </tp>
      <tp>
        <v>-2.465023</v>
        <stp/>
        <stp>##V3_BDPV12</stp>
        <stp>JPMEMLA LX Equity</stp>
        <stp>CHG_PCT_5D</stp>
        <stp>[COMPARATIVA FONDOS.xlsx]FONDOS!R30C16</stp>
        <tr r="P30" s="1"/>
      </tp>
      <tp>
        <v>-1.612903</v>
        <stp/>
        <stp>##V3_BDPV12</stp>
        <stp>JPMEMLA LX Equity</stp>
        <stp>CHG_PCT_1D</stp>
        <stp>[COMPARATIVA FONDOS.xlsx]FONDOS!R14C13</stp>
        <tr r="M14" s="1"/>
      </tp>
      <tp>
        <v>-2.465023</v>
        <stp/>
        <stp>##V3_BDPV12</stp>
        <stp>JPMEMLA LX Equity</stp>
        <stp>CHG_PCT_5D</stp>
        <stp>[COMPARATIVA FONDOS.xlsx]FONDOS!R14C16</stp>
        <tr r="P14" s="1"/>
      </tp>
      <tp>
        <v>1.3850439999999999</v>
        <stp/>
        <stp>##V3_BDPV12</stp>
        <stp>JPMEMLA LX Equity</stp>
        <stp>CHG_PCT_3M</stp>
        <stp>[COMPARATIVA FONDOS.xlsx]FONDOS!R30C18</stp>
        <tr r="R30" s="1"/>
      </tp>
      <tp>
        <v>1.3850439999999999</v>
        <stp/>
        <stp>##V3_BDPV12</stp>
        <stp>JPMEMLA LX Equity</stp>
        <stp>CHG_PCT_3M</stp>
        <stp>[COMPARATIVA FONDOS.xlsx]FONDOS!R14C18</stp>
        <tr r="R14" s="1"/>
      </tp>
      <tp>
        <v>0.7</v>
        <stp/>
        <stp>##V3_BDPV12</stp>
        <stp>PGJ US Equity</stp>
        <stp>FUND_TOTAL_EXP</stp>
        <stp>[COMPARATIVA FONDOS.xlsx]GESRIOJA!R19C25</stp>
        <tr r="Y19" s="3"/>
      </tp>
      <tp t="s">
        <v>Equity</v>
        <stp/>
        <stp>##V3_BDPV12</stp>
        <stp>SISFMEA LX Equity</stp>
        <stp>FUND_ASSET_CLASS_FOCUS</stp>
        <stp>[COMPARATIVA FONDOS.xlsx]FONDOS!R48C6</stp>
        <tr r="F48" s="1"/>
      </tp>
      <tp t="s">
        <v>Global</v>
        <stp/>
        <stp>##V3_BDPV12</stp>
        <stp>JBLEMAD LX Equity</stp>
        <stp>FUND_GEO_FOCUS</stp>
        <stp>[COMPARATIVA FONDOS.xlsx]FONDOS!R7C9</stp>
        <tr r="I7" s="1"/>
      </tp>
      <tp t="s">
        <v>28/02/2022</v>
        <stp/>
        <stp>##V3_BDPV12</stp>
        <stp>BRGTECD LX Equity</stp>
        <stp>FUND_NAV_DT</stp>
        <stp>[COMPARATIVA FONDOS.xlsx]GESRIOJA!R6C14</stp>
        <tr r="N6" s="3"/>
      </tp>
      <tp>
        <v>-3.2459099999999999</v>
        <stp/>
        <stp>##V3_BDPV12</stp>
        <stp>NORGPBI LX Equity</stp>
        <stp>CHG_PCT_MTD</stp>
        <stp>[COMPARATIVA FONDOS.xlsx]GESRIOJA!R5C17</stp>
        <tr r="Q5" s="3"/>
      </tp>
      <tp>
        <v>-3.568292</v>
        <stp/>
        <stp>##V3_BDPV12</stp>
        <stp>MLLEEA1 LX Equity</stp>
        <stp>LAST_CLOSE_TRR_YTD</stp>
        <stp>[COMPARATIVA FONDOS.xlsx]FONDOS!R10C19</stp>
        <tr r="S10" s="1"/>
      </tp>
      <tp>
        <v>-3.568292</v>
        <stp/>
        <stp>##V3_BDPV12</stp>
        <stp>MLLEEA1 LX Equity</stp>
        <stp>LAST_CLOSE_TRR_YTD</stp>
        <stp>[COMPARATIVA FONDOS.xlsx]FONDOS!R26C19</stp>
        <tr r="S26" s="1"/>
      </tp>
      <tp t="s">
        <v>Equity</v>
        <stp/>
        <stp>##V3_BDPV12</stp>
        <stp>MLTGEAE ID Equity</stp>
        <stp>FUND_ASSET_CLASS_FOCUS</stp>
        <stp>[COMPARATIVA FONDOS.xlsx]FONDOS!R38C6</stp>
        <tr r="F38" s="1"/>
      </tp>
      <tp t="s">
        <v>Equity</v>
        <stp/>
        <stp>##V3_BDPV12</stp>
        <stp>KOTIMAU LX Equity</stp>
        <stp>FUND_ASSET_CLASS_FOCUS</stp>
        <stp>[COMPARATIVA FONDOS.xlsx]FONDOS!R46C6</stp>
        <tr r="F46" s="1"/>
      </tp>
      <tp t="s">
        <v>28/02/2022</v>
        <stp/>
        <stp>##V3_BDPV12</stp>
        <stp>NOINBPE LX Equity</stp>
        <stp>FUND_NAV_DT</stp>
        <stp>[COMPARATIVA FONDOS.xlsx]GESRIOJA!R15C14</stp>
        <tr r="N15" s="3"/>
      </tp>
      <tp>
        <v>-5.4970650000000001</v>
        <stp/>
        <stp>##V3_BDPV12</stp>
        <stp>NOINBPE LX Equity</stp>
        <stp>CHG_PCT_MTD</stp>
        <stp>[COMPARATIVA FONDOS.xlsx]GESRIOJA!R15C17</stp>
        <tr r="Q15" s="3"/>
      </tp>
      <tp t="s">
        <v>US46137V5710</v>
        <stp/>
        <stp>##V3_BDPV12</stp>
        <stp>PGJ US Equity</stp>
        <stp>ID_ISIN</stp>
        <stp>[COMPARATIVA FONDOS.xlsx]GESRIOJA!R19C12</stp>
        <tr r="L19" s="3"/>
      </tp>
      <tp t="s">
        <v>International</v>
        <stp/>
        <stp>##V3_BDPV12</stp>
        <stp>GSGEMBA LX Equity</stp>
        <stp>FUND_GEO_FOCUS</stp>
        <stp>[COMPARATIVA FONDOS.xlsx]FONDOS!R8C9</stp>
        <tr r="I8" s="1"/>
      </tp>
      <tp>
        <v>-10.255100000000001</v>
        <stp/>
        <stp>##V3_BDPV12</stp>
        <stp>SCHEMEA LX Equity</stp>
        <stp>MAXIMUM_DRAWDOWN_PCT</stp>
        <stp>[COMPARATIVA FONDOS.xlsx]FONDOS!R9C24</stp>
        <tr r="X9" s="1"/>
      </tp>
      <tp>
        <v>-10.639699999999999</v>
        <stp/>
        <stp>##V3_BDPV12</stp>
        <stp>AMIEAEC LX Equity</stp>
        <stp>MAXIMUM_DRAWDOWN_PCT</stp>
        <stp>[COMPARATIVA FONDOS.xlsx]FONDOS!R35C24</stp>
        <tr r="X35" s="1"/>
      </tp>
      <tp t="s">
        <v>Investment Grade BBB or higher</v>
        <stp/>
        <stp>##V3_BDPV12</stp>
        <stp>GSGEMBA LX Equity</stp>
        <stp>FUND_RTG_CLASS_FOCUS</stp>
        <stp>[COMPARATIVA FONDOS.xlsx]FONDOS!R8C8</stp>
        <tr r="H8" s="1"/>
      </tp>
      <tp>
        <v>-15.6503</v>
        <stp/>
        <stp>##V3_BDPV12</stp>
        <stp>FFEDGRY LX Equity</stp>
        <stp>MAXIMUM_DRAWDOWN_PCT</stp>
        <stp>[COMPARATIVA FONDOS.xlsx]GESRIOJA!R8C24</stp>
        <tr r="X8" s="3"/>
      </tp>
      <tp t="s">
        <v>Equity</v>
        <stp/>
        <stp>##V3_BDPV12</stp>
        <stp>GUGLMCE ID Equity</stp>
        <stp>FUND_ASSET_CLASS_FOCUS</stp>
        <stp>[COMPARATIVA FONDOS.xlsx]FONDOS!R44C6</stp>
        <tr r="F44" s="1"/>
      </tp>
      <tp>
        <v>-10.369</v>
        <stp/>
        <stp>##V3_BDPV12</stp>
        <stp>MGLEAHA LX Equity</stp>
        <stp>MAXIMUM_DRAWDOWN_PCT</stp>
        <stp>[COMPARATIVA FONDOS.xlsx]FONDOS!R11C24</stp>
        <tr r="X11" s="1"/>
      </tp>
      <tp>
        <v>-10.369</v>
        <stp/>
        <stp>##V3_BDPV12</stp>
        <stp>MGLEAHA LX Equity</stp>
        <stp>MAXIMUM_DRAWDOWN_PCT</stp>
        <stp>[COMPARATIVA FONDOS.xlsx]FONDOS!R27C24</stp>
        <tr r="X27" s="1"/>
      </tp>
      <tp t="s">
        <v>Fixed Income</v>
        <stp/>
        <stp>##V3_BDPV12</stp>
        <stp>SCHEMEA LX Equity</stp>
        <stp>FUND_ASSET_CLASS_FOCUS</stp>
        <stp>[COMPARATIVA FONDOS.xlsx]FONDOS!R9C6</stp>
        <tr r="F9" s="1"/>
      </tp>
      <tp>
        <v>32.96</v>
        <stp/>
        <stp>##V3_BDPV12</stp>
        <stp>PGJ US Equity</stp>
        <stp>PX_LAST</stp>
        <stp>[COMPARATIVA FONDOS.xlsx]GESRIOJA!R19C15</stp>
        <tr r="O19" s="3"/>
      </tp>
      <tp t="s">
        <v>Equity</v>
        <stp/>
        <stp>##V3_BDPV12</stp>
        <stp>GSINDAA LX Equity</stp>
        <stp>FUND_ASSET_CLASS_FOCUS</stp>
        <stp>[COMPARATIVA FONDOS.xlsx]FONDOS!R47C6</stp>
        <tr r="F47" s="1"/>
      </tp>
      <tp>
        <v>-2.7008800000000002</v>
        <stp/>
        <stp>##V3_BDPV12</stp>
        <stp>JPMEMLA LX Equity</stp>
        <stp>MAXIMUM_DRAWDOWN_PCT</stp>
        <stp>[COMPARATIVA FONDOS.xlsx]FONDOS!R30C24</stp>
        <tr r="X30" s="1"/>
      </tp>
      <tp>
        <v>-2.7008800000000002</v>
        <stp/>
        <stp>##V3_BDPV12</stp>
        <stp>JPMEMLA LX Equity</stp>
        <stp>MAXIMUM_DRAWDOWN_PCT</stp>
        <stp>[COMPARATIVA FONDOS.xlsx]FONDOS!R14C24</stp>
        <tr r="X14" s="1"/>
      </tp>
      <tp>
        <v>-4.2672840000000001</v>
        <stp/>
        <stp>##V3_BDPV12</stp>
        <stp>FFEDGRY LX Equity</stp>
        <stp>CHG_PCT_MTD</stp>
        <stp>[COMPARATIVA FONDOS.xlsx]GESRIOJA!R8C17</stp>
        <tr r="Q8" s="3"/>
      </tp>
      <tp>
        <v>-11.53844</v>
        <stp/>
        <stp>##V3_BDPV12</stp>
        <stp>GUGLMCE ID Equity</stp>
        <stp>LAST_CLOSE_TRR_YTD</stp>
        <stp>[COMPARATIVA FONDOS.xlsx]FONDOS!R44C19</stp>
        <tr r="S44" s="1"/>
      </tp>
      <tp>
        <v>-1.5335460000000001</v>
        <stp/>
        <stp>##V3_BDPV12</stp>
        <stp>GSINDAA LX Equity</stp>
        <stp>CHG_PCT_5D</stp>
        <stp>[COMPARATIVA FONDOS.xlsx]FONDOS!R47C16</stp>
        <tr r="P47" s="1"/>
      </tp>
      <tp>
        <v>0.78482669999999999</v>
        <stp/>
        <stp>##V3_BDPV12</stp>
        <stp>GSINDAA LX Equity</stp>
        <stp>CHG_PCT_1D</stp>
        <stp>[COMPARATIVA FONDOS.xlsx]FONDOS!R47C13</stp>
        <tr r="M47" s="1"/>
      </tp>
      <tp>
        <v>-4.9352200000000002</v>
        <stp/>
        <stp>##V3_BDPV12</stp>
        <stp>GSINDAA LX Equity</stp>
        <stp>CHG_PCT_3M</stp>
        <stp>[COMPARATIVA FONDOS.xlsx]FONDOS!R47C18</stp>
        <tr r="R47" s="1"/>
      </tp>
      <tp>
        <v>-4.408353</v>
        <stp/>
        <stp>##V3_BDPV12</stp>
        <stp>FIDFISE LX Equity</stp>
        <stp>LAST_CLOSE_TRR_YTD</stp>
        <stp>[COMPARATIVA FONDOS.xlsx]FONDOS!R41C19</stp>
        <tr r="S41" s="1"/>
      </tp>
      <tp>
        <v>0.73477769999999998</v>
        <stp/>
        <stp>##V3_BDPV12</stp>
        <stp>GLJAAEU ID Equity</stp>
        <stp>CHG_PCT_1D</stp>
        <stp>[COMPARATIVA FONDOS.xlsx]FONDOS!R40C13</stp>
        <tr r="M40" s="1"/>
      </tp>
      <tp>
        <v>-2.2542599999999999</v>
        <stp/>
        <stp>##V3_BDPV12</stp>
        <stp>GLJAAEU ID Equity</stp>
        <stp>CHG_PCT_5D</stp>
        <stp>[COMPARATIVA FONDOS.xlsx]FONDOS!R40C16</stp>
        <tr r="P40" s="1"/>
      </tp>
      <tp>
        <v>10.31892</v>
        <stp/>
        <stp>##V3_BDPV12</stp>
        <stp>GLJAAEU ID Equity</stp>
        <stp>CHG_PCT_3M</stp>
        <stp>[COMPARATIVA FONDOS.xlsx]FONDOS!R40C18</stp>
        <tr r="R40" s="1"/>
      </tp>
      <tp t="s">
        <v>Fixed Income</v>
        <stp/>
        <stp>##V3_BDPV12</stp>
        <stp>MEMHEAH ID Equity</stp>
        <stp>FUND_ASSET_CLASS_FOCUS</stp>
        <stp>[COMPARATIVA FONDOS.xlsx]FONDOS!R12C6</stp>
        <tr r="F12" s="1"/>
      </tp>
      <tp>
        <v>-10.755000000000001</v>
        <stp/>
        <stp>##V3_BDPV12</stp>
        <stp>JBLEMAD LX Equity</stp>
        <stp>MAXIMUM_DRAWDOWN_PCT</stp>
        <stp>[COMPARATIVA FONDOS.xlsx]FONDOS!R7C24</stp>
        <tr r="X7" s="1"/>
      </tp>
      <tp t="s">
        <v>Fixed Income</v>
        <stp/>
        <stp>##V3_BDPV12</stp>
        <stp>PIMEMBI ID Equity</stp>
        <stp>FUND_ASSET_CLASS_FOCUS</stp>
        <stp>[COMPARATIVA FONDOS.xlsx]FONDOS!R6C6</stp>
        <tr r="F6" s="1"/>
      </tp>
      <tp>
        <v>-6.3989830000000003</v>
        <stp/>
        <stp>##V3_BDPV12</stp>
        <stp>MGLEAHA LX Equity</stp>
        <stp>LAST_CLOSE_TRR_YTD</stp>
        <stp>[COMPARATIVA FONDOS.xlsx]FONDOS!R11C19</stp>
        <tr r="S11" s="1"/>
      </tp>
      <tp>
        <v>-6.3989830000000003</v>
        <stp/>
        <stp>##V3_BDPV12</stp>
        <stp>MGLEAHA LX Equity</stp>
        <stp>LAST_CLOSE_TRR_YTD</stp>
        <stp>[COMPARATIVA FONDOS.xlsx]FONDOS!R27C19</stp>
        <tr r="S27" s="1"/>
      </tp>
      <tp>
        <v>-8.7194149999999997</v>
        <stp/>
        <stp>##V3_BDPV12</stp>
        <stp>FSEQFRA LX Equity</stp>
        <stp>CHG_PCT_3M</stp>
        <stp>[COMPARATIVA FONDOS.xlsx]FONDOS!R37C18</stp>
        <tr r="R37" s="1"/>
      </tp>
      <tp>
        <v>1.6443620000000001</v>
        <stp/>
        <stp>##V3_BDPV12</stp>
        <stp>FSEQFRA LX Equity</stp>
        <stp>CHG_PCT_1D</stp>
        <stp>[COMPARATIVA FONDOS.xlsx]FONDOS!R37C13</stp>
        <tr r="M37" s="1"/>
      </tp>
      <tp>
        <v>1.84981</v>
        <stp/>
        <stp>##V3_BDPV12</stp>
        <stp>FSEQFRA LX Equity</stp>
        <stp>CHG_PCT_5D</stp>
        <stp>[COMPARATIVA FONDOS.xlsx]FONDOS!R37C16</stp>
        <tr r="P37" s="1"/>
      </tp>
      <tp>
        <v>-14.36988</v>
        <stp/>
        <stp>##V3_BDPV12</stp>
        <stp>PAMENRF BB Equity</stp>
        <stp>LAST_CLOSE_TRR_YTD</stp>
        <stp>[COMPARATIVA FONDOS.xlsx]GESRIOJA!R16C19</stp>
        <tr r="S16" s="3"/>
      </tp>
      <tp>
        <v>-7.7198099999999998</v>
        <stp/>
        <stp>##V3_BDPV12</stp>
        <stp>NEMBBCE LX Equity</stp>
        <stp>LAST_CLOSE_TRR_YTD</stp>
        <stp>[COMPARATIVA FONDOS.xlsx]FONDOS!R13C19</stp>
        <tr r="S13" s="1"/>
      </tp>
      <tp>
        <v>-7.7198099999999998</v>
        <stp/>
        <stp>##V3_BDPV12</stp>
        <stp>NEMBBCE LX Equity</stp>
        <stp>LAST_CLOSE_TRR_YTD</stp>
        <stp>[COMPARATIVA FONDOS.xlsx]FONDOS!R29C19</stp>
        <tr r="S29" s="1"/>
      </tp>
      <tp t="s">
        <v>#N/A N/A</v>
        <stp/>
        <stp>##V3_BDPV12</stp>
        <stp>AMIEAEC LX Equity</stp>
        <stp>CHG_PCT_1D</stp>
        <stp>[COMPARATIVA FONDOS.xlsx]FONDOS!R35C13</stp>
        <tr r="M35" s="1"/>
      </tp>
      <tp>
        <v>0.7021792</v>
        <stp/>
        <stp>##V3_BDPV12</stp>
        <stp>AMIEAEC LX Equity</stp>
        <stp>CHG_PCT_5D</stp>
        <stp>[COMPARATIVA FONDOS.xlsx]FONDOS!R35C16</stp>
        <tr r="P35" s="1"/>
      </tp>
      <tp>
        <v>-3.8529740000000001</v>
        <stp/>
        <stp>##V3_BDPV12</stp>
        <stp>AMIEAEC LX Equity</stp>
        <stp>CHG_PCT_3M</stp>
        <stp>[COMPARATIVA FONDOS.xlsx]FONDOS!R35C18</stp>
        <tr r="R35" s="1"/>
      </tp>
      <tp t="s">
        <v>Fixed Income</v>
        <stp/>
        <stp>##V3_BDPV12</stp>
        <stp>NEMBBCE LX Equity</stp>
        <stp>FUND_ASSET_CLASS_FOCUS</stp>
        <stp>[COMPARATIVA FONDOS.xlsx]FONDOS!R29C6</stp>
        <tr r="F29" s="1"/>
      </tp>
      <tp>
        <v>-5.8544099999999997</v>
        <stp/>
        <stp>##V3_BDPV12</stp>
        <stp>ROGVEEI LX Equity</stp>
        <stp>MAXIMUM_DRAWDOWN_PCT</stp>
        <stp>[COMPARATIVA FONDOS.xlsx]FONDOS!R36C24</stp>
        <tr r="X36" s="1"/>
      </tp>
      <tp t="s">
        <v>GLG JAPAN COREALPHA-DH EUR</v>
        <stp/>
        <stp>##V3_BDPV12</stp>
        <stp>GLJAAEU ID Equity</stp>
        <stp>NAME</stp>
        <stp>[COMPARATIVA FONDOS.xlsx]FONDOS!R40C10</stp>
        <tr r="J40" s="1"/>
      </tp>
      <tp>
        <v>-4.4429920000000003</v>
        <stp/>
        <stp>##V3_BDPV12</stp>
        <stp>FFGLBFY LX Equity</stp>
        <stp>CHG_PCT_MTD</stp>
        <stp>[COMPARATIVA FONDOS.xlsx]GESRIOJA!R9C17</stp>
        <tr r="Q9" s="3"/>
      </tp>
      <tp>
        <v>-4.0018609999999999</v>
        <stp/>
        <stp>##V3_BDPV12</stp>
        <stp>MEMHEAH ID Equity</stp>
        <stp>LAST_CLOSE_TRR_YTD</stp>
        <stp>[COMPARATIVA FONDOS.xlsx]FONDOS!R12C19</stp>
        <tr r="S12" s="1"/>
      </tp>
      <tp>
        <v>-4.0018609999999999</v>
        <stp/>
        <stp>##V3_BDPV12</stp>
        <stp>MEMHEAH ID Equity</stp>
        <stp>LAST_CLOSE_TRR_YTD</stp>
        <stp>[COMPARATIVA FONDOS.xlsx]FONDOS!R28C19</stp>
        <tr r="S28" s="1"/>
      </tp>
      <tp>
        <v>-9.7752079999999992</v>
        <stp/>
        <stp>##V3_BDPV12</stp>
        <stp>MLTGEAE ID Equity</stp>
        <stp>LAST_CLOSE_TRR_YTD</stp>
        <stp>[COMPARATIVA FONDOS.xlsx]FONDOS!R38C19</stp>
        <tr r="S38" s="1"/>
      </tp>
      <tp>
        <v>-3.7095989999999999</v>
        <stp/>
        <stp>##V3_BDPV12</stp>
        <stp>PAMENRF BB Equity</stp>
        <stp>CHG_PCT_MTD</stp>
        <stp>[COMPARATIVA FONDOS.xlsx]GESRIOJA!R16C17</stp>
        <tr r="Q16" s="3"/>
      </tp>
      <tp t="s">
        <v>Fixed Income</v>
        <stp/>
        <stp>##V3_BDPV12</stp>
        <stp>MGLEAHA LX Equity</stp>
        <stp>FUND_ASSET_CLASS_FOCUS</stp>
        <stp>[COMPARATIVA FONDOS.xlsx]FONDOS!R11C6</stp>
        <tr r="F11" s="1"/>
      </tp>
      <tp t="s">
        <v>28/02/2022</v>
        <stp/>
        <stp>##V3_BDPV12</stp>
        <stp>PAMENRF BB Equity</stp>
        <stp>FUND_NAV_DT</stp>
        <stp>[COMPARATIVA FONDOS.xlsx]GESRIOJA!R16C14</stp>
        <tr r="N16" s="3"/>
      </tp>
      <tp t="s">
        <v>GAM LOCAL EMERG BD-EUR A</v>
        <stp/>
        <stp>##V3_BDPV12</stp>
        <stp>JBLEMAD LX Equity</stp>
        <stp>NAME</stp>
        <stp>[COMPARATIVA FONDOS.xlsx]FONDOS!R7C10</stp>
        <tr r="J7" s="1"/>
      </tp>
      <tp t="s">
        <v>International</v>
        <stp/>
        <stp>##V3_BDPV12</stp>
        <stp>TREACOE LX Equity</stp>
        <stp>FUND_GEO_FOCUS</stp>
        <stp>[COMPARATIVA FONDOS.xlsx]FONDOS!R5C9</stp>
        <tr r="I5" s="1"/>
      </tp>
      <tp>
        <v>-10.7</v>
        <stp/>
        <stp>##V3_BDPV12</stp>
        <stp>FIDFISE LX Equity</stp>
        <stp>MAXIMUM_DRAWDOWN_PCT</stp>
        <stp>[COMPARATIVA FONDOS.xlsx]FONDOS!R41C24</stp>
        <tr r="X41" s="1"/>
      </tp>
      <tp>
        <v>-15.0905</v>
        <stp/>
        <stp>##V3_BDPV12</stp>
        <stp>KOTIMAU LX Equity</stp>
        <stp>MAXIMUM_DRAWDOWN_PCT</stp>
        <stp>[COMPARATIVA FONDOS.xlsx]FONDOS!R46C24</stp>
        <tr r="X46" s="1"/>
      </tp>
      <tp t="s">
        <v>Fixed Income</v>
        <stp/>
        <stp>##V3_BDPV12</stp>
        <stp>MLLEEA1 LX Equity</stp>
        <stp>FUND_ASSET_CLASS_FOCUS</stp>
        <stp>[COMPARATIVA FONDOS.xlsx]FONDOS!R10C6</stp>
        <tr r="F10" s="1"/>
      </tp>
      <tp>
        <v>-3.961144</v>
        <stp/>
        <stp>##V3_BDPV12</stp>
        <stp>STWDGHC ID Equity</stp>
        <stp>CHG_PCT_MTD</stp>
        <stp>[COMPARATIVA FONDOS.xlsx]GESRIOJA!R17C17</stp>
        <tr r="Q17" s="3"/>
      </tp>
      <tp t="s">
        <v>28/02/2022</v>
        <stp/>
        <stp>##V3_BDPV12</stp>
        <stp>STWDGHC ID Equity</stp>
        <stp>FUND_NAV_DT</stp>
        <stp>[COMPARATIVA FONDOS.xlsx]GESRIOJA!R17C14</stp>
        <tr r="N17" s="3"/>
      </tp>
      <tp t="s">
        <v>Fixed Income</v>
        <stp/>
        <stp>##V3_BDPV12</stp>
        <stp>JPMEMLA LX Equity</stp>
        <stp>FUND_ASSET_CLASS_FOCUS</stp>
        <stp>[COMPARATIVA FONDOS.xlsx]FONDOS!R30C6</stp>
        <tr r="F30" s="1"/>
      </tp>
      <tp t="s">
        <v>International</v>
        <stp/>
        <stp>##V3_BDPV12</stp>
        <stp>FSEQFRA LX Equity</stp>
        <stp>FUND_GEO_FOCUS</stp>
        <stp>[COMPARATIVA FONDOS.xlsx]FONDOS!R37C9</stp>
        <tr r="I37" s="1"/>
      </tp>
      <tp t="s">
        <v>European Region</v>
        <stp/>
        <stp>##V3_BDPV12</stp>
        <stp>JPETAAE LX Equity</stp>
        <stp>FUND_GEO_FOCUS</stp>
        <stp>[COMPARATIVA FONDOS.xlsx]FONDOS!R42C9</stp>
        <tr r="I42" s="1"/>
      </tp>
      <tp t="s">
        <v>FNK TMP INV-EMKT SM C-IEURA</v>
        <stp/>
        <stp>##V3_BDPV12</stp>
        <stp>TSCIEUR LX Equity</stp>
        <stp>NAME</stp>
        <stp>[COMPARATIVA FONDOS.xlsx]FONDOS!R49C10</stp>
        <tr r="J49" s="1"/>
      </tp>
      <tp>
        <v>-19.6374</v>
        <stp/>
        <stp>##V3_BDPV12</stp>
        <stp>PIRPEUR LX Equity</stp>
        <stp>MAXIMUM_DRAWDOWN_PCT</stp>
        <stp>[COMPARATIVA FONDOS.xlsx]FONDOS!R45C24</stp>
        <tr r="X45" s="1"/>
      </tp>
      <tp>
        <v>-22.403500000000001</v>
        <stp/>
        <stp>##V3_BDPV12</stp>
        <stp>JPETAAE LX Equity</stp>
        <stp>MAXIMUM_DRAWDOWN_PCT</stp>
        <stp>[COMPARATIVA FONDOS.xlsx]FONDOS!R42C24</stp>
        <tr r="X42" s="1"/>
      </tp>
      <tp t="s">
        <v>BNY MELLON LT GB EQ-A-EUR</v>
        <stp/>
        <stp>##V3_BDPV12</stp>
        <stp>MLTGEAE ID Equity</stp>
        <stp>NAME</stp>
        <stp>[COMPARATIVA FONDOS.xlsx]FONDOS!R38C10</stp>
        <tr r="J38" s="1"/>
      </tp>
      <tp>
        <v>-11.9573</v>
        <stp/>
        <stp>##V3_BDPV12</stp>
        <stp>TREACOE LX Equity</stp>
        <stp>MAXIMUM_DRAWDOWN_PCT</stp>
        <stp>[COMPARATIVA FONDOS.xlsx]FONDOS!R50C24</stp>
        <tr r="X50" s="1"/>
      </tp>
      <tp>
        <v>-11.9573</v>
        <stp/>
        <stp>##V3_BDPV12</stp>
        <stp>TREACOE LX Equity</stp>
        <stp>MAXIMUM_DRAWDOWN_PCT</stp>
        <stp>[COMPARATIVA FONDOS.xlsx]FONDOS!R21C24</stp>
        <tr r="X21" s="1"/>
      </tp>
      <tp>
        <v>-10.484249999999999</v>
        <stp/>
        <stp>##V3_BDPV12</stp>
        <stp>GUGLMCE ID Equity</stp>
        <stp>CHG_PCT_3M</stp>
        <stp>[COMPARATIVA FONDOS.xlsx]FONDOS!R44C18</stp>
        <tr r="R44" s="1"/>
      </tp>
      <tp>
        <v>-0.61710220000000005</v>
        <stp/>
        <stp>##V3_BDPV12</stp>
        <stp>GUGLMCE ID Equity</stp>
        <stp>CHG_PCT_5D</stp>
        <stp>[COMPARATIVA FONDOS.xlsx]FONDOS!R44C16</stp>
        <tr r="P44" s="1"/>
      </tp>
      <tp>
        <v>2.8675570000000001</v>
        <stp/>
        <stp>##V3_BDPV12</stp>
        <stp>GUGLMCE ID Equity</stp>
        <stp>CHG_PCT_1D</stp>
        <stp>[COMPARATIVA FONDOS.xlsx]FONDOS!R44C13</stp>
        <tr r="M44" s="1"/>
      </tp>
      <tp>
        <v>-2.5313469999999998</v>
        <stp/>
        <stp>##V3_BDPV12</stp>
        <stp>FIDFISE LX Equity</stp>
        <stp>CHG_PCT_3M</stp>
        <stp>[COMPARATIVA FONDOS.xlsx]FONDOS!R41C18</stp>
        <tr r="R41" s="1"/>
      </tp>
      <tp>
        <v>-1.246405</v>
        <stp/>
        <stp>##V3_BDPV12</stp>
        <stp>FIDFISE LX Equity</stp>
        <stp>CHG_PCT_1D</stp>
        <stp>[COMPARATIVA FONDOS.xlsx]FONDOS!R41C13</stp>
        <tr r="M41" s="1"/>
      </tp>
      <tp>
        <v>-2.0446979999999999</v>
        <stp/>
        <stp>##V3_BDPV12</stp>
        <stp>FIDFISE LX Equity</stp>
        <stp>CHG_PCT_5D</stp>
        <stp>[COMPARATIVA FONDOS.xlsx]FONDOS!R41C16</stp>
        <tr r="P41" s="1"/>
      </tp>
      <tp>
        <v>5.1169919999999998</v>
        <stp/>
        <stp>##V3_BDPV12</stp>
        <stp>GLJAAEU ID Equity</stp>
        <stp>LAST_CLOSE_TRR_YTD</stp>
        <stp>[COMPARATIVA FONDOS.xlsx]FONDOS!R40C19</stp>
        <tr r="S40" s="1"/>
      </tp>
      <tp>
        <v>-12.17841</v>
        <stp/>
        <stp>##V3_BDPV12</stp>
        <stp>FSEQFTA LX Equity</stp>
        <stp>LAST_CLOSE_TRR_YTD</stp>
        <stp>[COMPARATIVA FONDOS.xlsx]GESRIOJA!R10C19</stp>
        <tr r="S10" s="3"/>
      </tp>
      <tp>
        <v>-9.1503270000000008</v>
        <stp/>
        <stp>##V3_BDPV12</stp>
        <stp>GSINDAA LX Equity</stp>
        <stp>LAST_CLOSE_TRR_YTD</stp>
        <stp>[COMPARATIVA FONDOS.xlsx]FONDOS!R47C19</stp>
        <tr r="S47" s="1"/>
      </tp>
      <tp t="s">
        <v>Global</v>
        <stp/>
        <stp>##V3_BDPV12</stp>
        <stp>PIRPEUR LX Equity</stp>
        <stp>FUND_GEO_FOCUS</stp>
        <stp>[COMPARATIVA FONDOS.xlsx]FONDOS!R45C9</stp>
        <tr r="I45" s="1"/>
      </tp>
      <tp t="s">
        <v>Fixed Income</v>
        <stp/>
        <stp>##V3_BDPV12</stp>
        <stp>JBLEMAD LX Equity</stp>
        <stp>FUND_ASSET_CLASS_FOCUS</stp>
        <stp>[COMPARATIVA FONDOS.xlsx]FONDOS!R23C6</stp>
        <tr r="F23" s="1"/>
      </tp>
      <tp t="s">
        <v>SCHRODER INT SEL-FRONT MK-A</v>
        <stp/>
        <stp>##V3_BDPV12</stp>
        <stp>SISFMEA LX Equity</stp>
        <stp>NAME</stp>
        <stp>[COMPARATIVA FONDOS.xlsx]FONDOS!R48C10</stp>
        <tr r="J48" s="1"/>
      </tp>
      <tp t="s">
        <v>Fixed Income</v>
        <stp/>
        <stp>##V3_BDPV12</stp>
        <stp>GSGEMBA LX Equity</stp>
        <stp>FUND_ASSET_CLASS_FOCUS</stp>
        <stp>[COMPARATIVA FONDOS.xlsx]FONDOS!R8C6</stp>
        <tr r="F8" s="1"/>
      </tp>
      <tp>
        <v>-6.7558480000000003</v>
        <stp/>
        <stp>##V3_BDPV12</stp>
        <stp>AMIEAEC LX Equity</stp>
        <stp>LAST_CLOSE_TRR_YTD</stp>
        <stp>[COMPARATIVA FONDOS.xlsx]FONDOS!R35C19</stp>
        <tr r="S35" s="1"/>
      </tp>
      <tp t="s">
        <v>#N/A N/A</v>
        <stp/>
        <stp>##V3_BDPV12</stp>
        <stp>NEMBBCE LX Equity</stp>
        <stp>CHG_PCT_5D</stp>
        <stp>[COMPARATIVA FONDOS.xlsx]FONDOS!R29C16</stp>
        <tr r="P29" s="1"/>
      </tp>
      <tp>
        <v>-1.0639130000000001</v>
        <stp/>
        <stp>##V3_BDPV12</stp>
        <stp>NEMBBCE LX Equity</stp>
        <stp>CHG_PCT_1D</stp>
        <stp>[COMPARATIVA FONDOS.xlsx]FONDOS!R29C13</stp>
        <tr r="M29" s="1"/>
      </tp>
      <tp>
        <v>-1.0639130000000001</v>
        <stp/>
        <stp>##V3_BDPV12</stp>
        <stp>NEMBBCE LX Equity</stp>
        <stp>CHG_PCT_1D</stp>
        <stp>[COMPARATIVA FONDOS.xlsx]FONDOS!R13C13</stp>
        <tr r="M13" s="1"/>
      </tp>
      <tp t="s">
        <v>#N/A N/A</v>
        <stp/>
        <stp>##V3_BDPV12</stp>
        <stp>NEMBBCE LX Equity</stp>
        <stp>CHG_PCT_5D</stp>
        <stp>[COMPARATIVA FONDOS.xlsx]FONDOS!R13C16</stp>
        <tr r="P13" s="1"/>
      </tp>
      <tp>
        <v>-6.0261570000000004</v>
        <stp/>
        <stp>##V3_BDPV12</stp>
        <stp>NEMBBCE LX Equity</stp>
        <stp>CHG_PCT_3M</stp>
        <stp>[COMPARATIVA FONDOS.xlsx]FONDOS!R29C18</stp>
        <tr r="R29" s="1"/>
      </tp>
      <tp>
        <v>-6.0261570000000004</v>
        <stp/>
        <stp>##V3_BDPV12</stp>
        <stp>NEMBBCE LX Equity</stp>
        <stp>CHG_PCT_3M</stp>
        <stp>[COMPARATIVA FONDOS.xlsx]FONDOS!R13C18</stp>
        <tr r="R13" s="1"/>
      </tp>
      <tp>
        <v>-12.24985</v>
        <stp/>
        <stp>##V3_BDPV12</stp>
        <stp>FSEQFRA LX Equity</stp>
        <stp>LAST_CLOSE_TRR_YTD</stp>
        <stp>[COMPARATIVA FONDOS.xlsx]FONDOS!R37C19</stp>
        <tr r="S37" s="1"/>
      </tp>
      <tp>
        <v>-1.055083</v>
        <stp/>
        <stp>##V3_BDPV12</stp>
        <stp>MGLEAHA LX Equity</stp>
        <stp>CHG_PCT_1D</stp>
        <stp>[COMPARATIVA FONDOS.xlsx]FONDOS!R27C13</stp>
        <tr r="M27" s="1"/>
      </tp>
      <tp>
        <v>-4.0162339999999999</v>
        <stp/>
        <stp>##V3_BDPV12</stp>
        <stp>MGLEAHA LX Equity</stp>
        <stp>CHG_PCT_5D</stp>
        <stp>[COMPARATIVA FONDOS.xlsx]FONDOS!R27C16</stp>
        <tr r="P27" s="1"/>
      </tp>
      <tp>
        <v>-4.0162339999999999</v>
        <stp/>
        <stp>##V3_BDPV12</stp>
        <stp>MGLEAHA LX Equity</stp>
        <stp>CHG_PCT_5D</stp>
        <stp>[COMPARATIVA FONDOS.xlsx]FONDOS!R11C16</stp>
        <tr r="P11" s="1"/>
      </tp>
      <tp>
        <v>-1.055083</v>
        <stp/>
        <stp>##V3_BDPV12</stp>
        <stp>MGLEAHA LX Equity</stp>
        <stp>CHG_PCT_1D</stp>
        <stp>[COMPARATIVA FONDOS.xlsx]FONDOS!R11C13</stp>
        <tr r="M11" s="1"/>
      </tp>
      <tp>
        <v>-4.9974939999999997</v>
        <stp/>
        <stp>##V3_BDPV12</stp>
        <stp>MGLEAHA LX Equity</stp>
        <stp>CHG_PCT_3M</stp>
        <stp>[COMPARATIVA FONDOS.xlsx]FONDOS!R27C18</stp>
        <tr r="R27" s="1"/>
      </tp>
      <tp>
        <v>-4.9974939999999997</v>
        <stp/>
        <stp>##V3_BDPV12</stp>
        <stp>MGLEAHA LX Equity</stp>
        <stp>CHG_PCT_3M</stp>
        <stp>[COMPARATIVA FONDOS.xlsx]FONDOS!R11C18</stp>
        <tr r="R11" s="1"/>
      </tp>
      <tp>
        <v>-2.547393</v>
        <stp/>
        <stp>##V3_BDPV12</stp>
        <stp>TRGFGQE LX Equity</stp>
        <stp>CHG_PCT_MTD</stp>
        <stp>[COMPARATIVA FONDOS.xlsx]GESRIOJA!R18C17</stp>
        <tr r="Q18" s="3"/>
      </tp>
      <tp t="s">
        <v>Global</v>
        <stp/>
        <stp>##V3_BDPV12</stp>
        <stp>PICWARA LX Equity</stp>
        <stp>FUND_GEO_FOCUS</stp>
        <stp>[COMPARATIVA FONDOS.xlsx]FONDOS!R43C9</stp>
        <tr r="I43" s="1"/>
      </tp>
      <tp t="s">
        <v>Equity</v>
        <stp/>
        <stp>##V3_BDPV12</stp>
        <stp>FIDFISE LX Equity</stp>
        <stp>FUND_ASSET_CLASS_FOCUS</stp>
        <stp>[COMPARATIVA FONDOS.xlsx]FONDOS!R41C6</stp>
        <tr r="F41" s="1"/>
      </tp>
      <tp t="s">
        <v>28/02/2022</v>
        <stp/>
        <stp>##V3_BDPV12</stp>
        <stp>TRGFGQE LX Equity</stp>
        <stp>FUND_NAV_DT</stp>
        <stp>[COMPARATIVA FONDOS.xlsx]GESRIOJA!R18C14</stp>
        <tr r="N18" s="3"/>
      </tp>
      <tp t="s">
        <v>Fixed Income</v>
        <stp/>
        <stp>##V3_BDPV12</stp>
        <stp>PIMEMBI ID Equity</stp>
        <stp>FUND_ASSET_CLASS_FOCUS</stp>
        <stp>[COMPARATIVA FONDOS.xlsx]FONDOS!R22C6</stp>
        <tr r="F22" s="1"/>
      </tp>
      <tp>
        <v>-17.0425</v>
        <stp/>
        <stp>##V3_BDPV12</stp>
        <stp>PICWARA LX Equity</stp>
        <stp>MAXIMUM_DRAWDOWN_PCT</stp>
        <stp>[COMPARATIVA FONDOS.xlsx]FONDOS!R43C24</stp>
        <tr r="X43" s="1"/>
      </tp>
      <tp>
        <v>-19.1158</v>
        <stp/>
        <stp>##V3_BDPV12</stp>
        <stp>STWDERU ID Equity</stp>
        <stp>MAXIMUM_DRAWDOWN_PCT</stp>
        <stp>[COMPARATIVA FONDOS.xlsx]FONDOS!R39C24</stp>
        <tr r="X39" s="1"/>
      </tp>
      <tp t="s">
        <v>Fixed Income</v>
        <stp/>
        <stp>##V3_BDPV12</stp>
        <stp>JBLEMAD LX Equity</stp>
        <stp>FUND_ASSET_CLASS_FOCUS</stp>
        <stp>[COMPARATIVA FONDOS.xlsx]FONDOS!R7C6</stp>
        <tr r="F7" s="1"/>
      </tp>
      <tp>
        <v>-18.211200000000002</v>
        <stp/>
        <stp>##V3_BDPV12</stp>
        <stp>GUGLMCE ID Equity</stp>
        <stp>MAXIMUM_DRAWDOWN_PCT</stp>
        <stp>[COMPARATIVA FONDOS.xlsx]FONDOS!R44C24</stp>
        <tr r="X44" s="1"/>
      </tp>
      <tp>
        <v>-5.332414</v>
        <stp/>
        <stp>##V3_BDPV12</stp>
        <stp>MLTGEAE ID Equity</stp>
        <stp>CHG_PCT_3M</stp>
        <stp>[COMPARATIVA FONDOS.xlsx]FONDOS!R38C18</stp>
        <tr r="R38" s="1"/>
      </tp>
      <tp>
        <v>0.61570939999999996</v>
        <stp/>
        <stp>##V3_BDPV12</stp>
        <stp>MLTGEAE ID Equity</stp>
        <stp>CHG_PCT_5D</stp>
        <stp>[COMPARATIVA FONDOS.xlsx]FONDOS!R38C16</stp>
        <tr r="P38" s="1"/>
      </tp>
      <tp>
        <v>1.7191810000000001</v>
        <stp/>
        <stp>##V3_BDPV12</stp>
        <stp>MLTGEAE ID Equity</stp>
        <stp>CHG_PCT_1D</stp>
        <stp>[COMPARATIVA FONDOS.xlsx]FONDOS!R38C13</stp>
        <tr r="M38" s="1"/>
      </tp>
      <tp>
        <v>-3.4266429999999999</v>
        <stp/>
        <stp>##V3_BDPV12</stp>
        <stp>MEMHEAH ID Equity</stp>
        <stp>CHG_PCT_3M</stp>
        <stp>[COMPARATIVA FONDOS.xlsx]FONDOS!R28C18</stp>
        <tr r="R28" s="1"/>
      </tp>
      <tp>
        <v>-3.4266429999999999</v>
        <stp/>
        <stp>##V3_BDPV12</stp>
        <stp>MEMHEAH ID Equity</stp>
        <stp>CHG_PCT_3M</stp>
        <stp>[COMPARATIVA FONDOS.xlsx]FONDOS!R12C18</stp>
        <tr r="R12" s="1"/>
      </tp>
      <tp>
        <v>-0.83637760000000005</v>
        <stp/>
        <stp>##V3_BDPV12</stp>
        <stp>MEMHEAH ID Equity</stp>
        <stp>CHG_PCT_1D</stp>
        <stp>[COMPARATIVA FONDOS.xlsx]FONDOS!R28C13</stp>
        <tr r="M28" s="1"/>
      </tp>
      <tp t="s">
        <v>#N/A N/A</v>
        <stp/>
        <stp>##V3_BDPV12</stp>
        <stp>MEMHEAH ID Equity</stp>
        <stp>CHG_PCT_5D</stp>
        <stp>[COMPARATIVA FONDOS.xlsx]FONDOS!R28C16</stp>
        <tr r="P28" s="1"/>
      </tp>
      <tp t="s">
        <v>#N/A N/A</v>
        <stp/>
        <stp>##V3_BDPV12</stp>
        <stp>MEMHEAH ID Equity</stp>
        <stp>CHG_PCT_5D</stp>
        <stp>[COMPARATIVA FONDOS.xlsx]FONDOS!R12C16</stp>
        <tr r="P12" s="1"/>
      </tp>
      <tp>
        <v>-0.83637760000000005</v>
        <stp/>
        <stp>##V3_BDPV12</stp>
        <stp>MEMHEAH ID Equity</stp>
        <stp>CHG_PCT_1D</stp>
        <stp>[COMPARATIVA FONDOS.xlsx]FONDOS!R12C13</stp>
        <tr r="M12" s="1"/>
      </tp>
      <tp t="s">
        <v>BGF-WRLD TECH-D EUR</v>
        <stp/>
        <stp>##V3_BDPV12</stp>
        <stp>BRGTECD LX Equity</stp>
        <stp>NAME</stp>
        <stp>[COMPARATIVA FONDOS.xlsx]GESRIOJA!R6C10</stp>
        <tr r="J6" s="3"/>
      </tp>
      <tp>
        <v>-10.537800000000001</v>
        <stp/>
        <stp>##V3_BDPV12</stp>
        <stp>FFGLBFY LX Equity</stp>
        <stp>MAXIMUM_DRAWDOWN_PCT</stp>
        <stp>[COMPARATIVA FONDOS.xlsx]GESRIOJA!R9C24</stp>
        <tr r="X9" s="3"/>
      </tp>
      <tp t="s">
        <v>Fixed Income</v>
        <stp/>
        <stp>##V3_BDPV12</stp>
        <stp>MEMHEAH ID Equity</stp>
        <stp>FUND_ASSET_CLASS_FOCUS</stp>
        <stp>[COMPARATIVA FONDOS.xlsx]FONDOS!R28C6</stp>
        <tr r="F28" s="1"/>
      </tp>
      <tp t="s">
        <v>Equity</v>
        <stp/>
        <stp>##V3_BDPV12</stp>
        <stp>AMIEAEC LX Equity</stp>
        <stp>FUND_ASSET_CLASS_FOCUS</stp>
        <stp>[COMPARATIVA FONDOS.xlsx]FONDOS!R35C6</stp>
        <tr r="F35" s="1"/>
      </tp>
      <tp t="s">
        <v>Fixed Income</v>
        <stp/>
        <stp>##V3_BDPV12</stp>
        <stp>SCHEMEA LX Equity</stp>
        <stp>FUND_ASSET_CLASS_FOCUS</stp>
        <stp>[COMPARATIVA FONDOS.xlsx]FONDOS!R25C6</stp>
        <tr r="F25" s="1"/>
      </tp>
      <tp t="s">
        <v>Equity</v>
        <stp/>
        <stp>##V3_BDPV12</stp>
        <stp>TSCIEUR LX Equity</stp>
        <stp>FUND_ASSET_CLASS_FOCUS</stp>
        <stp>[COMPARATIVA FONDOS.xlsx]FONDOS!R49C6</stp>
        <tr r="F49" s="1"/>
      </tp>
      <tp t="s">
        <v>Fixed Income</v>
        <stp/>
        <stp>##V3_BDPV12</stp>
        <stp>TREACOE LX Equity</stp>
        <stp>FUND_ASSET_CLASS_FOCUS</stp>
        <stp>[COMPARATIVA FONDOS.xlsx]FONDOS!R21C6</stp>
        <tr r="F21" s="1"/>
      </tp>
      <tp>
        <v>-0.52788100000000004</v>
        <stp/>
        <stp>##V3_BDPV12</stp>
        <stp>FAGREUR ID Equity</stp>
        <stp>CHG_PCT_MTD</stp>
        <stp>[COMPARATIVA FONDOS.xlsx]GESRIOJA!R7C17</stp>
        <tr r="Q7" s="3"/>
      </tp>
      <tp t="s">
        <v>INVESCO GOLDEN DRAGON CHINA</v>
        <stp/>
        <stp>##V3_BDPV12</stp>
        <stp>PGJ US Equity</stp>
        <stp>NAME</stp>
        <stp>[COMPARATIVA FONDOS.xlsx]GESRIOJA!R19C10</stp>
        <tr r="J19" s="3"/>
      </tp>
      <tp>
        <v>-5.0305900000000001</v>
        <stp/>
        <stp>##V3_BDPV12</stp>
        <stp>MEMHEAH ID Equity</stp>
        <stp>MAXIMUM_DRAWDOWN_PCT</stp>
        <stp>[COMPARATIVA FONDOS.xlsx]FONDOS!R12C24</stp>
        <tr r="X12" s="1"/>
      </tp>
      <tp>
        <v>-5.0305900000000001</v>
        <stp/>
        <stp>##V3_BDPV12</stp>
        <stp>MEMHEAH ID Equity</stp>
        <stp>MAXIMUM_DRAWDOWN_PCT</stp>
        <stp>[COMPARATIVA FONDOS.xlsx]FONDOS!R28C24</stp>
        <tr r="X28" s="1"/>
      </tp>
      <tp>
        <v>-6.7615660000000002</v>
        <stp/>
        <stp>##V3_BDPV12</stp>
        <stp>KOTIMAU LX Equity</stp>
        <stp>LAST_CLOSE_TRR_YTD</stp>
        <stp>[COMPARATIVA FONDOS.xlsx]FONDOS!R46C19</stp>
        <tr r="S46" s="1"/>
      </tp>
      <tp>
        <v>-8.8358430000000006</v>
        <stp/>
        <stp>##V3_BDPV12</stp>
        <stp>GSGEMBA LX Equity</stp>
        <stp>CHG_PCT_3M</stp>
        <stp>[COMPARATIVA FONDOS.xlsx]FONDOS!R24C18</stp>
        <tr r="R24" s="1"/>
      </tp>
      <tp t="s">
        <v>#N/A N/A</v>
        <stp/>
        <stp>##V3_BDPV12</stp>
        <stp>GSGEMBA LX Equity</stp>
        <stp>CHG_PCT_5D</stp>
        <stp>[COMPARATIVA FONDOS.xlsx]FONDOS!R24C16</stp>
        <tr r="P24" s="1"/>
      </tp>
      <tp>
        <v>-2.420439</v>
        <stp/>
        <stp>##V3_BDPV12</stp>
        <stp>GSGEMBA LX Equity</stp>
        <stp>CHG_PCT_1D</stp>
        <stp>[COMPARATIVA FONDOS.xlsx]FONDOS!R24C13</stp>
        <tr r="M24" s="1"/>
      </tp>
      <tp t="s">
        <v>#N/A N/A</v>
        <stp/>
        <stp>##V3_BDPV12</stp>
        <stp>BRGTECD LX Equity</stp>
        <stp>FUND_RTG_CLASS_FOCUS</stp>
        <stp>[COMPARATIVA FONDOS.xlsx]GESRIOJA!R6C8</stp>
        <tr r="H6" s="3"/>
      </tp>
      <tp t="s">
        <v>Fixed Income</v>
        <stp/>
        <stp>##V3_BDPV12</stp>
        <stp>GSGEMBA LX Equity</stp>
        <stp>FUND_ASSET_CLASS_FOCUS</stp>
        <stp>[COMPARATIVA FONDOS.xlsx]FONDOS!R24C6</stp>
        <tr r="F24" s="1"/>
      </tp>
      <tp t="s">
        <v>Fixed Income</v>
        <stp/>
        <stp>##V3_BDPV12</stp>
        <stp>NEMBBCE LX Equity</stp>
        <stp>FUND_ASSET_CLASS_FOCUS</stp>
        <stp>[COMPARATIVA FONDOS.xlsx]FONDOS!R13C6</stp>
        <tr r="F13" s="1"/>
      </tp>
      <tp t="s">
        <v>Equity</v>
        <stp/>
        <stp>##V3_BDPV12</stp>
        <stp>GLJAAEU ID Equity</stp>
        <stp>FUND_ASSET_CLASS_FOCUS</stp>
        <stp>[COMPARATIVA FONDOS.xlsx]FONDOS!R40C6</stp>
        <tr r="F40" s="1"/>
      </tp>
      <tp t="s">
        <v>Fixed Income</v>
        <stp/>
        <stp>##V3_BDPV12</stp>
        <stp>JPMEMLA LX Equity</stp>
        <stp>FUND_ASSET_CLASS_FOCUS</stp>
        <stp>[COMPARATIVA FONDOS.xlsx]FONDOS!R14C6</stp>
        <tr r="F14" s="1"/>
      </tp>
      <tp t="s">
        <v>Fixed Income</v>
        <stp/>
        <stp>##V3_BDPV12</stp>
        <stp>TREACOE LX Equity</stp>
        <stp>FUND_ASSET_CLASS_FOCUS</stp>
        <stp>[COMPARATIVA FONDOS.xlsx]FONDOS!R50C6</stp>
        <tr r="F50" s="1"/>
      </tp>
      <tp t="s">
        <v>SCHRODER ISF EM DBT A R-AACE</v>
        <stp/>
        <stp>##V3_BDPV12</stp>
        <stp>SCHEMEA LX Equity</stp>
        <stp>NAME</stp>
        <stp>[COMPARATIVA FONDOS.xlsx]FONDOS!R9C10</stp>
        <tr r="J9" s="1"/>
      </tp>
      <tp>
        <v>-15.400499999999999</v>
        <stp/>
        <stp>##V3_BDPV12</stp>
        <stp>FSEQFRA LX Equity</stp>
        <stp>MAXIMUM_DRAWDOWN_PCT</stp>
        <stp>[COMPARATIVA FONDOS.xlsx]FONDOS!R37C24</stp>
        <tr r="X37" s="1"/>
      </tp>
      <tp t="s">
        <v>International</v>
        <stp/>
        <stp>##V3_BDPV12</stp>
        <stp>SCHEMEA LX Equity</stp>
        <stp>FUND_GEO_FOCUS</stp>
        <stp>[COMPARATIVA FONDOS.xlsx]FONDOS!R9C9</stp>
        <tr r="I9" s="1"/>
      </tp>
      <tp>
        <v>-10.9536</v>
        <stp/>
        <stp>##V3_BDPV12</stp>
        <stp>PIMEMBI ID Equity</stp>
        <stp>MAXIMUM_DRAWDOWN_PCT</stp>
        <stp>[COMPARATIVA FONDOS.xlsx]FONDOS!R22C24</stp>
        <tr r="X22" s="1"/>
      </tp>
      <tp>
        <v>-0.103799</v>
        <stp/>
        <stp>##V3_BDPV12</stp>
        <stp>JBLEMAD LX Equity</stp>
        <stp>LAST_CLOSE_TRR_YTD</stp>
        <stp>[COMPARATIVA FONDOS.xlsx]FONDOS!R23C19</stp>
        <tr r="S23" s="1"/>
      </tp>
      <tp>
        <v>1.2933969999999999</v>
        <stp/>
        <stp>##V3_BDPV12</stp>
        <stp>JPMEMLA LX Equity</stp>
        <stp>LAST_CLOSE_TRR_YTD</stp>
        <stp>[COMPARATIVA FONDOS.xlsx]FONDOS!R14C19</stp>
        <tr r="S14" s="1"/>
      </tp>
      <tp>
        <v>1.2933969999999999</v>
        <stp/>
        <stp>##V3_BDPV12</stp>
        <stp>JPMEMLA LX Equity</stp>
        <stp>LAST_CLOSE_TRR_YTD</stp>
        <stp>[COMPARATIVA FONDOS.xlsx]FONDOS!R30C19</stp>
        <tr r="S30" s="1"/>
      </tp>
      <tp>
        <v>-14.247339999999999</v>
        <stp/>
        <stp>##V3_BDPV12</stp>
        <stp>JPETAAE LX Equity</stp>
        <stp>CHG_PCT_3M</stp>
        <stp>[COMPARATIVA FONDOS.xlsx]FONDOS!R42C18</stp>
        <tr r="R42" s="1"/>
      </tp>
      <tp>
        <v>1.6613599999999999</v>
        <stp/>
        <stp>##V3_BDPV12</stp>
        <stp>JPETAAE LX Equity</stp>
        <stp>CHG_PCT_5D</stp>
        <stp>[COMPARATIVA FONDOS.xlsx]FONDOS!R42C16</stp>
        <tr r="P42" s="1"/>
      </tp>
      <tp>
        <v>1.0319210000000001</v>
        <stp/>
        <stp>##V3_BDPV12</stp>
        <stp>JPETAAE LX Equity</stp>
        <stp>CHG_PCT_1D</stp>
        <stp>[COMPARATIVA FONDOS.xlsx]FONDOS!R42C13</stp>
        <tr r="M42" s="1"/>
      </tp>
      <tp>
        <v>-16.69914</v>
        <stp/>
        <stp>##V3_BDPV12</stp>
        <stp>JPETAAE LX Equity</stp>
        <stp>LAST_CLOSE_TRR_YTD</stp>
        <stp>[COMPARATIVA FONDOS.xlsx]GESRIOJA!R13C19</stp>
        <tr r="S13" s="3"/>
      </tp>
      <tp t="s">
        <v>ALGEBRIS FINANC EQUITY-R EUR</v>
        <stp/>
        <stp>##V3_BDPV12</stp>
        <stp>FAGREUR ID Equity</stp>
        <stp>NAME</stp>
        <stp>[COMPARATIVA FONDOS.xlsx]GESRIOJA!R7C10</stp>
        <tr r="J7" s="3"/>
      </tp>
      <tp t="s">
        <v>Fixed Income</v>
        <stp/>
        <stp>##V3_BDPV12</stp>
        <stp>MGLEAHA LX Equity</stp>
        <stp>FUND_ASSET_CLASS_FOCUS</stp>
        <stp>[COMPARATIVA FONDOS.xlsx]FONDOS!R27C6</stp>
        <tr r="F27" s="1"/>
      </tp>
      <tp>
        <v>-3.030303</v>
        <stp/>
        <stp>##V3_BDPV12</stp>
        <stp>MLLEEA1 LX Equity</stp>
        <stp>CHG_PCT_1D</stp>
        <stp>[COMPARATIVA FONDOS.xlsx]FONDOS!R26C13</stp>
        <tr r="M26" s="1"/>
      </tp>
      <tp>
        <v>-4.9504950000000001</v>
        <stp/>
        <stp>##V3_BDPV12</stp>
        <stp>MLLEEA1 LX Equity</stp>
        <stp>CHG_PCT_5D</stp>
        <stp>[COMPARATIVA FONDOS.xlsx]FONDOS!R26C16</stp>
        <tr r="P26" s="1"/>
      </tp>
      <tp>
        <v>-4.9504950000000001</v>
        <stp/>
        <stp>##V3_BDPV12</stp>
        <stp>MLLEEA1 LX Equity</stp>
        <stp>CHG_PCT_5D</stp>
        <stp>[COMPARATIVA FONDOS.xlsx]FONDOS!R10C16</stp>
        <tr r="P10" s="1"/>
      </tp>
      <tp>
        <v>-3.030303</v>
        <stp/>
        <stp>##V3_BDPV12</stp>
        <stp>MLLEEA1 LX Equity</stp>
        <stp>CHG_PCT_1D</stp>
        <stp>[COMPARATIVA FONDOS.xlsx]FONDOS!R10C13</stp>
        <tr r="M10" s="1"/>
      </tp>
      <tp>
        <v>-3.0303040000000001</v>
        <stp/>
        <stp>##V3_BDPV12</stp>
        <stp>MLLEEA1 LX Equity</stp>
        <stp>CHG_PCT_3M</stp>
        <stp>[COMPARATIVA FONDOS.xlsx]FONDOS!R26C18</stp>
        <tr r="R26" s="1"/>
      </tp>
      <tp>
        <v>-3.0303040000000001</v>
        <stp/>
        <stp>##V3_BDPV12</stp>
        <stp>MLLEEA1 LX Equity</stp>
        <stp>CHG_PCT_3M</stp>
        <stp>[COMPARATIVA FONDOS.xlsx]FONDOS!R10C18</stp>
        <tr r="R10" s="1"/>
      </tp>
      <tp t="s">
        <v>Fixed Income</v>
        <stp/>
        <stp>##V3_BDPV12</stp>
        <stp>MLLEEA1 LX Equity</stp>
        <stp>FUND_ASSET_CLASS_FOCUS</stp>
        <stp>[COMPARATIVA FONDOS.xlsx]FONDOS!R26C6</stp>
        <tr r="F26" s="1"/>
      </tp>
      <tp t="s">
        <v>International</v>
        <stp/>
        <stp>##V3_BDPV12</stp>
        <stp>ROGVEEI LX Equity</stp>
        <stp>FUND_GEO_FOCUS</stp>
        <stp>[COMPARATIVA FONDOS.xlsx]FONDOS!R36C9</stp>
        <tr r="I36" s="1"/>
      </tp>
      <tp t="s">
        <v>International</v>
        <stp/>
        <stp>##V3_BDPV12</stp>
        <stp>PIMEMBI ID Equity</stp>
        <stp>FUND_GEO_FOCUS</stp>
        <stp>[COMPARATIVA FONDOS.xlsx]FONDOS!R6C9</stp>
        <tr r="I6" s="1"/>
      </tp>
      <tp>
        <v>-13.2324</v>
        <stp/>
        <stp>##V3_BDPV12</stp>
        <stp>GSGEMBA LX Equity</stp>
        <stp>MAXIMUM_DRAWDOWN_PCT</stp>
        <stp>[COMPARATIVA FONDOS.xlsx]FONDOS!R24C24</stp>
        <tr r="X24" s="1"/>
      </tp>
      <tp>
        <v>-11.53844</v>
        <stp/>
        <stp>##V3_BDPV12</stp>
        <stp>GUGLMCE ID Equity</stp>
        <stp>LAST_CLOSE_TRR_YTD</stp>
        <stp>[COMPARATIVA FONDOS.xlsx]GESRIOJA!R12C19</stp>
        <tr r="S12" s="3"/>
      </tp>
      <tp>
        <v>-10.060140000000001</v>
        <stp/>
        <stp>##V3_BDPV12</stp>
        <stp>TRGFGQE LX Equity</stp>
        <stp>LAST_CLOSE_TRR_YTD</stp>
        <stp>[COMPARATIVA FONDOS.xlsx]GESRIOJA!R18C19</stp>
        <tr r="S18" s="3"/>
      </tp>
      <tp t="s">
        <v>China</v>
        <stp/>
        <stp>##V3_BDPV12</stp>
        <stp>PGJ US Equity</stp>
        <stp>FUND_GEO_FOCUS</stp>
        <stp>[COMPARATIVA FONDOS.xlsx]GESRIOJA!R19C9</stp>
        <tr r="I19" s="3"/>
      </tp>
      <tp t="s">
        <v>India</v>
        <stp/>
        <stp>##V3_BDPV12</stp>
        <stp>KOTIMAU LX Equity</stp>
        <stp>FUND_GEO_FOCUS</stp>
        <stp>[COMPARATIVA FONDOS.xlsx]FONDOS!R46C9</stp>
        <tr r="I46" s="1"/>
      </tp>
      <tp t="s">
        <v>Global</v>
        <stp/>
        <stp>##V3_BDPV12</stp>
        <stp>MLTGEAE ID Equity</stp>
        <stp>FUND_GEO_FOCUS</stp>
        <stp>[COMPARATIVA FONDOS.xlsx]FONDOS!R38C9</stp>
        <tr r="I38" s="1"/>
      </tp>
      <tp t="s">
        <v>GS INDIA EQ BS USD A</v>
        <stp/>
        <stp>##V3_BDPV12</stp>
        <stp>GSINDAA LX Equity</stp>
        <stp>NAME</stp>
        <stp>[COMPARATIVA FONDOS.xlsx]FONDOS!R47C10</stp>
        <tr r="J47" s="1"/>
      </tp>
      <tp t="s">
        <v>NORDEA 1 EMRG MKT BD-BC EUR</v>
        <stp/>
        <stp>##V3_BDPV12</stp>
        <stp>NEMBBCE LX Equity</stp>
        <stp>NAME</stp>
        <stp>[COMPARATIVA FONDOS.xlsx]FONDOS!R13C10</stp>
        <tr r="J13" s="1"/>
      </tp>
      <tp t="s">
        <v>NORDEA 1 EMRG MKT BD-BC EUR</v>
        <stp/>
        <stp>##V3_BDPV12</stp>
        <stp>NEMBBCE LX Equity</stp>
        <stp>NAME</stp>
        <stp>[COMPARATIVA FONDOS.xlsx]FONDOS!R29C10</stp>
        <tr r="J29" s="1"/>
      </tp>
      <tp t="s">
        <v>GAM LOCAL EMERG BD-EUR A</v>
        <stp/>
        <stp>##V3_BDPV12</stp>
        <stp>JBLEMAD LX Equity</stp>
        <stp>NAME</stp>
        <stp>[COMPARATIVA FONDOS.xlsx]FONDOS!R23C10</stp>
        <tr r="J23" s="1"/>
      </tp>
      <tp t="s">
        <v>Global</v>
        <stp/>
        <stp>##V3_BDPV12</stp>
        <stp>SISFMEA LX Equity</stp>
        <stp>FUND_GEO_FOCUS</stp>
        <stp>[COMPARATIVA FONDOS.xlsx]FONDOS!R48C9</stp>
        <tr r="I48" s="1"/>
      </tp>
      <tp t="s">
        <v>SCHRODER ISF EM DBT A R-AACE</v>
        <stp/>
        <stp>##V3_BDPV12</stp>
        <stp>SCHEMEA LX Equity</stp>
        <stp>NAME</stp>
        <stp>[COMPARATIVA FONDOS.xlsx]FONDOS!R25C10</stp>
        <tr r="J25" s="1"/>
      </tp>
      <tp>
        <v>0.1233496</v>
        <stp/>
        <stp>##V3_BDPV12</stp>
        <stp>ROGVEEI LX Equity</stp>
        <stp>CHG_PCT_1D</stp>
        <stp>[COMPARATIVA FONDOS.xlsx]FONDOS!R36C13</stp>
        <tr r="M36" s="1"/>
      </tp>
      <tp t="s">
        <v>#N/A N/A</v>
        <stp/>
        <stp>##V3_BDPV12</stp>
        <stp>ROGVEEI LX Equity</stp>
        <stp>CHG_PCT_5D</stp>
        <stp>[COMPARATIVA FONDOS.xlsx]FONDOS!R36C16</stp>
        <tr r="P36" s="1"/>
      </tp>
      <tp>
        <v>6.3057800000000004</v>
        <stp/>
        <stp>##V3_BDPV12</stp>
        <stp>ROGVEEI LX Equity</stp>
        <stp>CHG_PCT_3M</stp>
        <stp>[COMPARATIVA FONDOS.xlsx]FONDOS!R36C18</stp>
        <tr r="R36" s="1"/>
      </tp>
      <tp>
        <v>-6.7125870000000001</v>
        <stp/>
        <stp>##V3_BDPV12</stp>
        <stp>TREACOE LX Equity</stp>
        <stp>CHG_PCT_3M</stp>
        <stp>[COMPARATIVA FONDOS.xlsx]FONDOS!R50C18</stp>
        <tr r="R50" s="1"/>
      </tp>
      <tp>
        <v>-6.7125870000000001</v>
        <stp/>
        <stp>##V3_BDPV12</stp>
        <stp>TREACOE LX Equity</stp>
        <stp>CHG_PCT_3M</stp>
        <stp>[COMPARATIVA FONDOS.xlsx]FONDOS!R21C18</stp>
        <tr r="R21" s="1"/>
      </tp>
      <tp>
        <v>1.1788149999999999</v>
        <stp/>
        <stp>##V3_BDPV12</stp>
        <stp>TREACOE LX Equity</stp>
        <stp>CHG_PCT_1D</stp>
        <stp>[COMPARATIVA FONDOS.xlsx]FONDOS!R50C13</stp>
        <tr r="M50" s="1"/>
      </tp>
      <tp>
        <v>-4.7514849999999997</v>
        <stp/>
        <stp>##V3_BDPV12</stp>
        <stp>TREACOE LX Equity</stp>
        <stp>CHG_PCT_5D</stp>
        <stp>[COMPARATIVA FONDOS.xlsx]FONDOS!R50C16</stp>
        <tr r="P50" s="1"/>
      </tp>
      <tp>
        <v>-4.7514849999999997</v>
        <stp/>
        <stp>##V3_BDPV12</stp>
        <stp>TREACOE LX Equity</stp>
        <stp>CHG_PCT_5D</stp>
        <stp>[COMPARATIVA FONDOS.xlsx]FONDOS!R21C16</stp>
        <tr r="P21" s="1"/>
      </tp>
      <tp>
        <v>1.1788149999999999</v>
        <stp/>
        <stp>##V3_BDPV12</stp>
        <stp>TREACOE LX Equity</stp>
        <stp>CHG_PCT_1D</stp>
        <stp>[COMPARATIVA FONDOS.xlsx]FONDOS!R21C13</stp>
        <tr r="M21" s="1"/>
      </tp>
      <tp t="s">
        <v>OECD Countries</v>
        <stp/>
        <stp>##V3_BDPV12</stp>
        <stp>STWDERU ID Equity</stp>
        <stp>FUND_GEO_FOCUS</stp>
        <stp>[COMPARATIVA FONDOS.xlsx]FONDOS!R39C9</stp>
        <tr r="I39" s="1"/>
      </tp>
      <tp t="s">
        <v>AMUNDI FUNDS INX MSCI-AE-C</v>
        <stp/>
        <stp>##V3_BDPV12</stp>
        <stp>AMIEAEC LX Equity</stp>
        <stp>NAME</stp>
        <stp>[COMPARATIVA FONDOS.xlsx]FONDOS!R35C10</stp>
        <tr r="J35" s="1"/>
      </tp>
      <tp>
        <v>-10.9536</v>
        <stp/>
        <stp>##V3_BDPV12</stp>
        <stp>PIMEMBI ID Equity</stp>
        <stp>MAXIMUM_DRAWDOWN_PCT</stp>
        <stp>[COMPARATIVA FONDOS.xlsx]FONDOS!R6C24</stp>
        <tr r="X6" s="1"/>
      </tp>
      <tp>
        <v>-6.5576780000000001</v>
        <stp/>
        <stp>##V3_BDPV12</stp>
        <stp>PIMEMBI ID Equity</stp>
        <stp>LAST_CLOSE_TRR_YTD</stp>
        <stp>[COMPARATIVA FONDOS.xlsx]FONDOS!R22C19</stp>
        <tr r="S22" s="1"/>
      </tp>
      <tp t="s">
        <v>#N/A N/A</v>
        <stp/>
        <stp>##V3_BDPV12</stp>
        <stp>TREACOE LX Equity</stp>
        <stp>FUND_RTG_CLASS_FOCUS</stp>
        <stp>[COMPARATIVA FONDOS.xlsx]FONDOS!R5C8</stp>
        <tr r="H5" s="1"/>
      </tp>
      <tp>
        <v>-12.59728</v>
        <stp/>
        <stp>##V3_BDPV12</stp>
        <stp>PIRPEUR LX Equity</stp>
        <stp>CHG_PCT_3M</stp>
        <stp>[COMPARATIVA FONDOS.xlsx]FONDOS!R45C18</stp>
        <tr r="R45" s="1"/>
      </tp>
      <tp t="s">
        <v>#N/A N/A</v>
        <stp/>
        <stp>##V3_BDPV12</stp>
        <stp>PIRPEUR LX Equity</stp>
        <stp>CHG_PCT_5D</stp>
        <stp>[COMPARATIVA FONDOS.xlsx]FONDOS!R45C16</stp>
        <tr r="P45" s="1"/>
      </tp>
      <tp>
        <v>2.006297</v>
        <stp/>
        <stp>##V3_BDPV12</stp>
        <stp>PIRPEUR LX Equity</stp>
        <stp>CHG_PCT_1D</stp>
        <stp>[COMPARATIVA FONDOS.xlsx]FONDOS!R45C13</stp>
        <tr r="M45" s="1"/>
      </tp>
      <tp t="s">
        <v>FIDELITY FNDS-GLO FIN-Y ACCE</v>
        <stp/>
        <stp>##V3_BDPV12</stp>
        <stp>FFGLBFY LX Equity</stp>
        <stp>NAME</stp>
        <stp>[COMPARATIVA FONDOS.xlsx]GESRIOJA!R9C10</stp>
        <tr r="J9" s="3"/>
      </tp>
      <tp>
        <v>-28.617000000000001</v>
        <stp/>
        <stp>##V3_BDPV12</stp>
        <stp>BRGTECD LX Equity</stp>
        <stp>MAXIMUM_DRAWDOWN_PCT</stp>
        <stp>[COMPARATIVA FONDOS.xlsx]GESRIOJA!R6C24</stp>
        <tr r="X6" s="3"/>
      </tp>
      <tp t="s">
        <v>International</v>
        <stp/>
        <stp>##V3_BDPV12</stp>
        <stp>NEMBBCE LX Equity</stp>
        <stp>FUND_GEO_FOCUS</stp>
        <stp>[COMPARATIVA FONDOS.xlsx]FONDOS!R29C9</stp>
        <tr r="I29" s="1"/>
      </tp>
      <tp t="s">
        <v>25/02/2022</v>
        <stp/>
        <stp>##V3_BDPV12</stp>
        <stp>FAGREUR ID Equity</stp>
        <stp>FUND_NAV_DT</stp>
        <stp>[COMPARATIVA FONDOS.xlsx]GESRIOJA!R7C14</stp>
        <tr r="N7" s="3"/>
      </tp>
      <tp t="s">
        <v>JPMORGAN F-EM MAR LO C D-AEA</v>
        <stp/>
        <stp>##V3_BDPV12</stp>
        <stp>JPMEMLA LX Equity</stp>
        <stp>NAME</stp>
        <stp>[COMPARATIVA FONDOS.xlsx]FONDOS!R30C10</stp>
        <tr r="J30" s="1"/>
      </tp>
      <tp t="s">
        <v>JPMORGAN F-EM MAR LO C D-AEA</v>
        <stp/>
        <stp>##V3_BDPV12</stp>
        <stp>JPMEMLA LX Equity</stp>
        <stp>NAME</stp>
        <stp>[COMPARATIVA FONDOS.xlsx]FONDOS!R14C10</stp>
        <tr r="J14" s="1"/>
      </tp>
      <tp>
        <v>-13.2324</v>
        <stp/>
        <stp>##V3_BDPV12</stp>
        <stp>GSGEMBA LX Equity</stp>
        <stp>MAXIMUM_DRAWDOWN_PCT</stp>
        <stp>[COMPARATIVA FONDOS.xlsx]FONDOS!R8C24</stp>
        <tr r="X8" s="1"/>
      </tp>
      <tp>
        <v>-4.7705510000000002</v>
        <stp/>
        <stp>##V3_BDPV12</stp>
        <stp>SISFMEA LX Equity</stp>
        <stp>LAST_CLOSE_TRR_YTD</stp>
        <stp>[COMPARATIVA FONDOS.xlsx]FONDOS!R48C19</stp>
        <tr r="S48" s="1"/>
      </tp>
      <tp>
        <v>-3.4217379999999999</v>
        <stp/>
        <stp>##V3_BDPV12</stp>
        <stp>SCHEMEA LX Equity</stp>
        <stp>LAST_CLOSE_TRR_YTD</stp>
        <stp>[COMPARATIVA FONDOS.xlsx]FONDOS!R25C19</stp>
        <tr r="S25" s="1"/>
      </tp>
      <tp t="s">
        <v>Global</v>
        <stp/>
        <stp>##V3_BDPV12</stp>
        <stp>MEMHEAH ID Equity</stp>
        <stp>FUND_GEO_FOCUS</stp>
        <stp>[COMPARATIVA FONDOS.xlsx]FONDOS!R12C9</stp>
        <tr r="I12" s="1"/>
      </tp>
      <tp t="s">
        <v>M&amp;G LX EMRG MKT BD-EUR AHACC</v>
        <stp/>
        <stp>##V3_BDPV12</stp>
        <stp>MGLEAHA LX Equity</stp>
        <stp>NAME</stp>
        <stp>[COMPARATIVA FONDOS.xlsx]FONDOS!R11C10</stp>
        <tr r="J11" s="1"/>
      </tp>
      <tp t="s">
        <v>M&amp;G LX EMRG MKT BD-EUR AHACC</v>
        <stp/>
        <stp>##V3_BDPV12</stp>
        <stp>MGLEAHA LX Equity</stp>
        <stp>NAME</stp>
        <stp>[COMPARATIVA FONDOS.xlsx]FONDOS!R27C10</stp>
        <tr r="J27" s="1"/>
      </tp>
      <tp>
        <v>-10.986649999999999</v>
        <stp/>
        <stp>##V3_BDPV12</stp>
        <stp>STWDERU ID Equity</stp>
        <stp>CHG_PCT_3M</stp>
        <stp>[COMPARATIVA FONDOS.xlsx]FONDOS!R39C18</stp>
        <tr r="R39" s="1"/>
      </tp>
      <tp>
        <v>0.45100030000000002</v>
        <stp/>
        <stp>##V3_BDPV12</stp>
        <stp>STWDERU ID Equity</stp>
        <stp>CHG_PCT_1D</stp>
        <stp>[COMPARATIVA FONDOS.xlsx]FONDOS!R39C13</stp>
        <tr r="M39" s="1"/>
      </tp>
      <tp>
        <v>3.9298790000000001</v>
        <stp/>
        <stp>##V3_BDPV12</stp>
        <stp>STWDERU ID Equity</stp>
        <stp>CHG_PCT_5D</stp>
        <stp>[COMPARATIVA FONDOS.xlsx]FONDOS!R39C16</stp>
        <tr r="P39" s="1"/>
      </tp>
      <tp>
        <v>-11.1373</v>
        <stp/>
        <stp>##V3_BDPV12</stp>
        <stp>FAGREUR ID Equity</stp>
        <stp>MAXIMUM_DRAWDOWN_PCT</stp>
        <stp>[COMPARATIVA FONDOS.xlsx]GESRIOJA!R7C24</stp>
        <tr r="X7" s="3"/>
      </tp>
      <tp t="s">
        <v>India</v>
        <stp/>
        <stp>##V3_BDPV12</stp>
        <stp>GSINDAA LX Equity</stp>
        <stp>FUND_GEO_FOCUS</stp>
        <stp>[COMPARATIVA FONDOS.xlsx]FONDOS!R47C9</stp>
        <tr r="I47" s="1"/>
      </tp>
      <tp t="s">
        <v>TREA EM MRKT CR OPP-E</v>
        <stp/>
        <stp>##V3_BDPV12</stp>
        <stp>TREACOE LX Equity</stp>
        <stp>NAME</stp>
        <stp>[COMPARATIVA FONDOS.xlsx]FONDOS!R5C10</stp>
        <tr r="J5" s="1"/>
      </tp>
      <tp>
        <v>-9.7168799999999997</v>
        <stp/>
        <stp>##V3_BDPV12</stp>
        <stp>GLJAAEU ID Equity</stp>
        <stp>MAXIMUM_DRAWDOWN_PCT</stp>
        <stp>[COMPARATIVA FONDOS.xlsx]FONDOS!R40C24</stp>
        <tr r="X40" s="1"/>
      </tp>
      <tp t="s">
        <v>ROBECO BP GLOBAL PREM EQ-IEU</v>
        <stp/>
        <stp>##V3_BDPV12</stp>
        <stp>ROGVEEI LX Equity</stp>
        <stp>NAME</stp>
        <stp>[COMPARATIVA FONDOS.xlsx]FONDOS!R36C10</stp>
        <tr r="J36" s="1"/>
      </tp>
      <tp t="s">
        <v>#N/A N/A</v>
        <stp/>
        <stp>##V3_BDPV12</stp>
        <stp>SCHEMEA LX Equity</stp>
        <stp>FUND_RTG_CLASS_FOCUS</stp>
        <stp>[COMPARATIVA FONDOS.xlsx]FONDOS!R9C8</stp>
        <tr r="H9" s="1"/>
      </tp>
      <tp t="s">
        <v>Global</v>
        <stp/>
        <stp>##V3_BDPV12</stp>
        <stp>GUGLMCE ID Equity</stp>
        <stp>FUND_GEO_FOCUS</stp>
        <stp>[COMPARATIVA FONDOS.xlsx]FONDOS!R44C9</stp>
        <tr r="I44" s="1"/>
      </tp>
      <tp>
        <v>-2.9636300000000002</v>
        <stp/>
        <stp>##V3_BDPV12</stp>
        <stp>TSCIEUR LX Equity</stp>
        <stp>CHG_PCT_3M</stp>
        <stp>[COMPARATIVA FONDOS.xlsx]FONDOS!R49C18</stp>
        <tr r="R49" s="1"/>
      </tp>
      <tp>
        <v>0</v>
        <stp/>
        <stp>##V3_BDPV12</stp>
        <stp>TSCIEUR LX Equity</stp>
        <stp>CHG_PCT_1D</stp>
        <stp>[COMPARATIVA FONDOS.xlsx]FONDOS!R49C13</stp>
        <tr r="M49" s="1"/>
      </tp>
      <tp>
        <v>0.37157449999999997</v>
        <stp/>
        <stp>##V3_BDPV12</stp>
        <stp>TSCIEUR LX Equity</stp>
        <stp>CHG_PCT_5D</stp>
        <stp>[COMPARATIVA FONDOS.xlsx]FONDOS!R49C16</stp>
        <tr r="P49" s="1"/>
      </tp>
      <tp t="s">
        <v>#N/A N/A</v>
        <stp/>
        <stp>##V3_BDPV12</stp>
        <stp>NORGPBI LX Equity</stp>
        <stp>FUND_RTG_CLASS_FOCUS</stp>
        <stp>[COMPARATIVA FONDOS.xlsx]GESRIOJA!R5C8</stp>
        <tr r="H5" s="3"/>
      </tp>
      <tp>
        <v>-10.36187</v>
        <stp/>
        <stp>##V3_BDPV12</stp>
        <stp>PICWARA LX Equity</stp>
        <stp>CHG_PCT_3M</stp>
        <stp>[COMPARATIVA FONDOS.xlsx]FONDOS!R43C18</stp>
        <tr r="R43" s="1"/>
      </tp>
      <tp t="s">
        <v>#N/A N/A</v>
        <stp/>
        <stp>##V3_BDPV12</stp>
        <stp>PICWARA LX Equity</stp>
        <stp>CHG_PCT_5D</stp>
        <stp>[COMPARATIVA FONDOS.xlsx]FONDOS!R43C16</stp>
        <tr r="P43" s="1"/>
      </tp>
      <tp>
        <v>1.4722710000000001</v>
        <stp/>
        <stp>##V3_BDPV12</stp>
        <stp>PICWARA LX Equity</stp>
        <stp>CHG_PCT_1D</stp>
        <stp>[COMPARATIVA FONDOS.xlsx]FONDOS!R43C13</stp>
        <tr r="M43" s="1"/>
      </tp>
      <tp t="s">
        <v>International</v>
        <stp/>
        <stp>##V3_BDPV12</stp>
        <stp>PIMEMBI ID Equity</stp>
        <stp>FUND_GEO_FOCUS</stp>
        <stp>[COMPARATIVA FONDOS.xlsx]FONDOS!R22C9</stp>
        <tr r="I22" s="1"/>
      </tp>
      <tp t="s">
        <v>Equity</v>
        <stp/>
        <stp>##V3_BDPV12</stp>
        <stp>PICWARA LX Equity</stp>
        <stp>FUND_ASSET_CLASS_FOCUS</stp>
        <stp>[COMPARATIVA FONDOS.xlsx]FONDOS!R43C6</stp>
        <tr r="F43" s="1"/>
      </tp>
      <tp t="s">
        <v>Global</v>
        <stp/>
        <stp>##V3_BDPV12</stp>
        <stp>FIDFISE LX Equity</stp>
        <stp>FUND_GEO_FOCUS</stp>
        <stp>[COMPARATIVA FONDOS.xlsx]FONDOS!R41C9</stp>
        <tr r="I41" s="1"/>
      </tp>
      <tp t="s">
        <v>TREA EM MRKT CR OPP-E</v>
        <stp/>
        <stp>##V3_BDPV12</stp>
        <stp>TREACOE LX Equity</stp>
        <stp>NAME</stp>
        <stp>[COMPARATIVA FONDOS.xlsx]FONDOS!R50C10</stp>
        <tr r="J50" s="1"/>
      </tp>
      <tp t="s">
        <v>TREA EM MRKT CR OPP-E</v>
        <stp/>
        <stp>##V3_BDPV12</stp>
        <stp>TREACOE LX Equity</stp>
        <stp>NAME</stp>
        <stp>[COMPARATIVA FONDOS.xlsx]FONDOS!R21C10</stp>
        <tr r="J21" s="1"/>
      </tp>
      <tp>
        <v>-12.8269</v>
        <stp/>
        <stp>##V3_BDPV12</stp>
        <stp>MLTGEAE ID Equity</stp>
        <stp>MAXIMUM_DRAWDOWN_PCT</stp>
        <stp>[COMPARATIVA FONDOS.xlsx]FONDOS!R38C24</stp>
        <tr r="X38" s="1"/>
      </tp>
      <tp t="s">
        <v>PICTET - ROBOTICS-P EUR</v>
        <stp/>
        <stp>##V3_BDPV12</stp>
        <stp>PIRPEUR LX Equity</stp>
        <stp>NAME</stp>
        <stp>[COMPARATIVA FONDOS.xlsx]FONDOS!R45C10</stp>
        <tr r="J45" s="1"/>
      </tp>
      <tp>
        <v>-7.1864100000000004</v>
        <stp/>
        <stp>##V3_BDPV12</stp>
        <stp>TSCIEUR LX Equity</stp>
        <stp>MAXIMUM_DRAWDOWN_PCT</stp>
        <stp>[COMPARATIVA FONDOS.xlsx]FONDOS!R49C24</stp>
        <tr r="X49" s="1"/>
      </tp>
      <tp>
        <v>-11.9573</v>
        <stp/>
        <stp>##V3_BDPV12</stp>
        <stp>TREACOE LX Equity</stp>
        <stp>MAXIMUM_DRAWDOWN_PCT</stp>
        <stp>[COMPARATIVA FONDOS.xlsx]FONDOS!R5C24</stp>
        <tr r="X5" s="1"/>
      </tp>
      <tp t="s">
        <v>JPM EUROPE DYNAM TECHS-A-AE</v>
        <stp/>
        <stp>##V3_BDPV12</stp>
        <stp>JPETAAE LX Equity</stp>
        <stp>NAME</stp>
        <stp>[COMPARATIVA FONDOS.xlsx]FONDOS!R42C10</stp>
        <tr r="J42" s="1"/>
      </tp>
      <tp>
        <v>-0.91638799999999998</v>
        <stp/>
        <stp>##V3_BDPV12</stp>
        <stp>SCHEMEA LX Equity</stp>
        <stp>CHG_PCT_1D</stp>
        <stp>[COMPARATIVA FONDOS.xlsx]FONDOS!R25C13</stp>
        <tr r="M25" s="1"/>
      </tp>
      <tp>
        <v>-3.2549079999999999</v>
        <stp/>
        <stp>##V3_BDPV12</stp>
        <stp>SCHEMEA LX Equity</stp>
        <stp>CHG_PCT_5D</stp>
        <stp>[COMPARATIVA FONDOS.xlsx]FONDOS!R25C16</stp>
        <tr r="P25" s="1"/>
      </tp>
      <tp>
        <v>-2.508616</v>
        <stp/>
        <stp>##V3_BDPV12</stp>
        <stp>SCHEMEA LX Equity</stp>
        <stp>CHG_PCT_3M</stp>
        <stp>[COMPARATIVA FONDOS.xlsx]FONDOS!R25C18</stp>
        <tr r="R25" s="1"/>
      </tp>
      <tp>
        <v>10773.35</v>
        <stp/>
        <stp>##V3_BDPV12</stp>
        <stp>BRGTECD LX Equity</stp>
        <stp>FUND_TOTAL_ASSETS</stp>
        <stp>[COMPARATIVA FONDOS.xlsx]GESRIOJA!R6C11</stp>
        <tr r="K6" s="3"/>
      </tp>
      <tp>
        <v>-3.4758369999999998</v>
        <stp/>
        <stp>##V3_BDPV12</stp>
        <stp>SISFMEA LX Equity</stp>
        <stp>CHG_PCT_3M</stp>
        <stp>[COMPARATIVA FONDOS.xlsx]FONDOS!R48C18</stp>
        <tr r="R48" s="1"/>
      </tp>
      <tp>
        <v>-4.0374160000000003</v>
        <stp/>
        <stp>##V3_BDPV12</stp>
        <stp>SISFMEA LX Equity</stp>
        <stp>CHG_PCT_5D</stp>
        <stp>[COMPARATIVA FONDOS.xlsx]FONDOS!R48C16</stp>
        <tr r="P48" s="1"/>
      </tp>
      <tp>
        <v>-0.78205429999999998</v>
        <stp/>
        <stp>##V3_BDPV12</stp>
        <stp>SISFMEA LX Equity</stp>
        <stp>CHG_PCT_1D</stp>
        <stp>[COMPARATIVA FONDOS.xlsx]FONDOS!R48C13</stp>
        <tr r="M48" s="1"/>
      </tp>
      <tp t="s">
        <v>NORDEA I SIC-GLOBAL PFL-BIEU</v>
        <stp/>
        <stp>##V3_BDPV12</stp>
        <stp>NORGPBI LX Equity</stp>
        <stp>NAME</stp>
        <stp>[COMPARATIVA FONDOS.xlsx]GESRIOJA!R5C10</stp>
        <tr r="J5" s="3"/>
      </tp>
      <tp t="s">
        <v>Global</v>
        <stp/>
        <stp>##V3_BDPV12</stp>
        <stp>JBLEMAD LX Equity</stp>
        <stp>FUND_GEO_FOCUS</stp>
        <stp>[COMPARATIVA FONDOS.xlsx]FONDOS!R23C9</stp>
        <tr r="I23" s="1"/>
      </tp>
      <tp t="s">
        <v>28/02/2022</v>
        <stp/>
        <stp>##V3_BDPV12</stp>
        <stp>JPUTCAE LX Equity</stp>
        <stp>FUND_NAV_DT</stp>
        <stp>[COMPARATIVA FONDOS.xlsx]GESRIOJA!R14C14</stp>
        <tr r="N14" s="3"/>
      </tp>
      <tp t="s">
        <v>28/02/2022</v>
        <stp/>
        <stp>##V3_BDPV12</stp>
        <stp>JPETAAE LX Equity</stp>
        <stp>FUND_NAV_DT</stp>
        <stp>[COMPARATIVA FONDOS.xlsx]GESRIOJA!R13C14</stp>
        <tr r="N13" s="3"/>
      </tp>
      <tp>
        <v>-1.4317530000000001</v>
        <stp/>
        <stp>##V3_BDPV12</stp>
        <stp>JPUTCAE LX Equity</stp>
        <stp>CHG_PCT_MTD</stp>
        <stp>[COMPARATIVA FONDOS.xlsx]GESRIOJA!R14C17</stp>
        <tr r="Q14" s="3"/>
      </tp>
      <tp>
        <v>-4.8464429999999998</v>
        <stp/>
        <stp>##V3_BDPV12</stp>
        <stp>JPETAAE LX Equity</stp>
        <stp>CHG_PCT_MTD</stp>
        <stp>[COMPARATIVA FONDOS.xlsx]GESRIOJA!R13C17</stp>
        <tr r="Q13" s="3"/>
      </tp>
      <tp t="s">
        <v>Equity</v>
        <stp/>
        <stp>##V3_BDPV12</stp>
        <stp>PIRPEUR LX Equity</stp>
        <stp>FUND_ASSET_CLASS_FOCUS</stp>
        <stp>[COMPARATIVA FONDOS.xlsx]FONDOS!R45C6</stp>
        <tr r="F45" s="1"/>
      </tp>
      <tp t="s">
        <v>KOTAK FUNDS-IND MIDCAP-AUSD</v>
        <stp/>
        <stp>##V3_BDPV12</stp>
        <stp>KOTIMAU LX Equity</stp>
        <stp>NAME</stp>
        <stp>[COMPARATIVA FONDOS.xlsx]FONDOS!R46C10</stp>
        <tr r="J46" s="1"/>
      </tp>
      <tp t="s">
        <v>FIDELITY FNDS-GLO FIN SVC-E</v>
        <stp/>
        <stp>##V3_BDPV12</stp>
        <stp>FIDFISE LX Equity</stp>
        <stp>NAME</stp>
        <stp>[COMPARATIVA FONDOS.xlsx]FONDOS!R41C10</stp>
        <tr r="J41" s="1"/>
      </tp>
      <tp>
        <v>-15.09163</v>
        <stp/>
        <stp>##V3_BDPV12</stp>
        <stp>STWDGHC ID Equity</stp>
        <stp>LAST_CLOSE_TRR_YTD</stp>
        <stp>[COMPARATIVA FONDOS.xlsx]GESRIOJA!R17C19</stp>
        <tr r="S17" s="3"/>
      </tp>
      <tp>
        <v>-14.33559</v>
        <stp/>
        <stp>##V3_BDPV12</stp>
        <stp>STWDERU ID Equity</stp>
        <stp>LAST_CLOSE_TRR_YTD</stp>
        <stp>[COMPARATIVA FONDOS.xlsx]FONDOS!R39C19</stp>
        <tr r="S39" s="1"/>
      </tp>
      <tp>
        <v>162.52029999999999</v>
        <stp/>
        <stp>##V3_BDPV12</stp>
        <stp>FAGREUR ID Equity</stp>
        <stp>FUND_TOTAL_ASSETS</stp>
        <stp>[COMPARATIVA FONDOS.xlsx]GESRIOJA!R7C11</stp>
        <tr r="K7" s="3"/>
      </tp>
      <tp t="s">
        <v>Equity</v>
        <stp/>
        <stp>##V3_BDPV12</stp>
        <stp>JPETAAE LX Equity</stp>
        <stp>FUND_ASSET_CLASS_FOCUS</stp>
        <stp>[COMPARATIVA FONDOS.xlsx]FONDOS!R42C6</stp>
        <tr r="F42" s="1"/>
      </tp>
      <tp t="s">
        <v>Equity</v>
        <stp/>
        <stp>##V3_BDPV12</stp>
        <stp>FSEQFRA LX Equity</stp>
        <stp>FUND_ASSET_CLASS_FOCUS</stp>
        <stp>[COMPARATIVA FONDOS.xlsx]FONDOS!R37C6</stp>
        <tr r="F37" s="1"/>
      </tp>
      <tp t="s">
        <v>International</v>
        <stp/>
        <stp>##V3_BDPV12</stp>
        <stp>JPMEMLA LX Equity</stp>
        <stp>FUND_GEO_FOCUS</stp>
        <stp>[COMPARATIVA FONDOS.xlsx]FONDOS!R30C9</stp>
        <tr r="I30" s="1"/>
      </tp>
      <tp t="s">
        <v>International</v>
        <stp/>
        <stp>##V3_BDPV12</stp>
        <stp>MLLEEA1 LX Equity</stp>
        <stp>FUND_GEO_FOCUS</stp>
        <stp>[COMPARATIVA FONDOS.xlsx]FONDOS!R10C9</stp>
        <tr r="I10" s="1"/>
      </tp>
      <tp t="s">
        <v>GUINNESS GL MONEY MGR-C EUR</v>
        <stp/>
        <stp>##V3_BDPV12</stp>
        <stp>GUGLMCE ID Equity</stp>
        <stp>NAME</stp>
        <stp>[COMPARATIVA FONDOS.xlsx]FONDOS!R44C10</stp>
        <tr r="J44" s="1"/>
      </tp>
      <tp>
        <v>-3.0791580000000001</v>
        <stp/>
        <stp>##V3_BDPV12</stp>
        <stp>BRGTECD LX Equity</stp>
        <stp>CHG_PCT_MTD</stp>
        <stp>[COMPARATIVA FONDOS.xlsx]GESRIOJA!R6C17</stp>
        <tr r="Q6" s="3"/>
      </tp>
      <tp t="s">
        <v>SEILERN WORLD GROWTH-EURUR</v>
        <stp/>
        <stp>##V3_BDPV12</stp>
        <stp>STWDERU ID Equity</stp>
        <stp>NAME</stp>
        <stp>[COMPARATIVA FONDOS.xlsx]FONDOS!R39C10</stp>
        <tr r="J39" s="1"/>
      </tp>
      <tp t="s">
        <v>GS EMRG MKT DEBT PT BA</v>
        <stp/>
        <stp>##V3_BDPV12</stp>
        <stp>GSGEMBA LX Equity</stp>
        <stp>NAME</stp>
        <stp>[COMPARATIVA FONDOS.xlsx]FONDOS!R8C10</stp>
        <tr r="J8" s="1"/>
      </tp>
      <tp t="s">
        <v>28/02/2022</v>
        <stp/>
        <stp>##V3_BDPV12</stp>
        <stp>NORGPBI LX Equity</stp>
        <stp>FUND_NAV_DT</stp>
        <stp>[COMPARATIVA FONDOS.xlsx]GESRIOJA!R5C14</stp>
        <tr r="N5" s="3"/>
      </tp>
      <tp t="s">
        <v>PICTET-WATER-REUR</v>
        <stp/>
        <stp>##V3_BDPV12</stp>
        <stp>PICWARA LX Equity</stp>
        <stp>NAME</stp>
        <stp>[COMPARATIVA FONDOS.xlsx]FONDOS!R43C10</stp>
        <tr r="J43" s="1"/>
      </tp>
      <tp t="s">
        <v>25/02/2022</v>
        <stp/>
        <stp>##V3_BDPV12</stp>
        <stp>GPAVEUM FP Equity</stp>
        <stp>FUND_NAV_DT</stp>
        <stp>[COMPARATIVA FONDOS.xlsx]GESRIOJA!R11C14</stp>
        <tr r="N11" s="3"/>
      </tp>
      <tp>
        <v>-6.1296460000000002</v>
        <stp/>
        <stp>##V3_BDPV12</stp>
        <stp>GPAVEUM FP Equity</stp>
        <stp>CHG_PCT_MTD</stp>
        <stp>[COMPARATIVA FONDOS.xlsx]GESRIOJA!R11C17</stp>
        <tr r="Q11" s="3"/>
      </tp>
      <tp t="s">
        <v>Global</v>
        <stp/>
        <stp>##V3_BDPV12</stp>
        <stp>MGLEAHA LX Equity</stp>
        <stp>FUND_GEO_FOCUS</stp>
        <stp>[COMPARATIVA FONDOS.xlsx]FONDOS!R11C9</stp>
        <tr r="I11" s="1"/>
      </tp>
      <tp>
        <v>-7.8055099999999999</v>
        <stp/>
        <stp>##V3_BDPV12</stp>
        <stp>SISFMEA LX Equity</stp>
        <stp>MAXIMUM_DRAWDOWN_PCT</stp>
        <stp>[COMPARATIVA FONDOS.xlsx]FONDOS!R48C24</stp>
        <tr r="X48" s="1"/>
      </tp>
      <tp>
        <v>-4.7598060000000002</v>
        <stp/>
        <stp>##V3_BDPV12</stp>
        <stp>TSCIEUR LX Equity</stp>
        <stp>LAST_CLOSE_TRR_YTD</stp>
        <stp>[COMPARATIVA FONDOS.xlsx]FONDOS!R49C19</stp>
        <tr r="S49" s="1"/>
      </tp>
      <tp>
        <v>2594.8440000000001</v>
        <stp/>
        <stp>##V3_BDPV12</stp>
        <stp>FFGLBFY LX Equity</stp>
        <stp>FUND_TOTAL_ASSETS</stp>
        <stp>[COMPARATIVA FONDOS.xlsx]GESRIOJA!R9C11</stp>
        <tr r="K9" s="3"/>
      </tp>
      <tp>
        <v>-13.77455</v>
        <stp/>
        <stp>##V3_BDPV12</stp>
        <stp>PICWARA LX Equity</stp>
        <stp>LAST_CLOSE_TRR_YTD</stp>
        <stp>[COMPARATIVA FONDOS.xlsx]FONDOS!R43C19</stp>
        <tr r="S43" s="1"/>
      </tp>
      <tp t="s">
        <v>#N/A N/A</v>
        <stp/>
        <stp>##V3_BDPV12</stp>
        <stp>FAGREUR ID Equity</stp>
        <stp>FUND_RTG_CLASS_FOCUS</stp>
        <stp>[COMPARATIVA FONDOS.xlsx]GESRIOJA!R7C8</stp>
        <tr r="H7" s="3"/>
      </tp>
      <tp t="s">
        <v>Equity</v>
        <stp/>
        <stp>##V3_BDPV12</stp>
        <stp>PGJ US Equity</stp>
        <stp>FUND_ASSET_CLASS_FOCUS</stp>
        <stp>[COMPARATIVA FONDOS.xlsx]GESRIOJA!R19C6</stp>
        <tr r="F19" s="3"/>
      </tp>
      <tp t="s">
        <v>FIDELITY FD-EUR DYN G-Y ACC</v>
        <stp/>
        <stp>##V3_BDPV12</stp>
        <stp>FFEDGRY LX Equity</stp>
        <stp>NAME</stp>
        <stp>[COMPARATIVA FONDOS.xlsx]GESRIOJA!R8C10</stp>
        <tr r="J8" s="3"/>
      </tp>
      <tp>
        <v>-4.4150150000000004</v>
        <stp/>
        <stp>##V3_BDPV12</stp>
        <stp>FSEQFTA LX Equity</stp>
        <stp>CHG_PCT_MTD</stp>
        <stp>[COMPARATIVA FONDOS.xlsx]GESRIOJA!R10C17</stp>
        <tr r="Q10" s="3"/>
      </tp>
      <tp t="s">
        <v>International</v>
        <stp/>
        <stp>##V3_BDPV12</stp>
        <stp>MLLEEA1 LX Equity</stp>
        <stp>FUND_GEO_FOCUS</stp>
        <stp>[COMPARATIVA FONDOS.xlsx]FONDOS!R26C9</stp>
        <tr r="I26" s="1"/>
      </tp>
      <tp t="s">
        <v>28/02/2022</v>
        <stp/>
        <stp>##V3_BDPV12</stp>
        <stp>FSEQFTA LX Equity</stp>
        <stp>FUND_NAV_DT</stp>
        <stp>[COMPARATIVA FONDOS.xlsx]GESRIOJA!R10C14</stp>
        <tr r="N10" s="3"/>
      </tp>
      <tp t="s">
        <v>Equity</v>
        <stp/>
        <stp>##V3_BDPV12</stp>
        <stp>ROGVEEI LX Equity</stp>
        <stp>FUND_ASSET_CLASS_FOCUS</stp>
        <stp>[COMPARATIVA FONDOS.xlsx]FONDOS!R36C6</stp>
        <tr r="F36" s="1"/>
      </tp>
      <tp t="s">
        <v>PIMCO GIS-EMERGING MKT INS A</v>
        <stp/>
        <stp>##V3_BDPV12</stp>
        <stp>PIMEMBI ID Equity</stp>
        <stp>NAME</stp>
        <stp>[COMPARATIVA FONDOS.xlsx]FONDOS!R6C10</stp>
        <tr r="J6" s="1"/>
      </tp>
      <tp t="s">
        <v>PIMCO GIS-EMERGING MKT INS A</v>
        <stp/>
        <stp>##V3_BDPV12</stp>
        <stp>PIMEMBI ID Equity</stp>
        <stp>NAME</stp>
        <stp>[COMPARATIVA FONDOS.xlsx]FONDOS!R22C10</stp>
        <tr r="J22" s="1"/>
      </tp>
      <tp t="s">
        <v>FUNDSMITH EQUITY FUND- RAUSD</v>
        <stp/>
        <stp>##V3_BDPV12</stp>
        <stp>FSEQFRA LX Equity</stp>
        <stp>NAME</stp>
        <stp>[COMPARATIVA FONDOS.xlsx]FONDOS!R37C10</stp>
        <tr r="J37" s="1"/>
      </tp>
      <tp t="s">
        <v>Global</v>
        <stp/>
        <stp>##V3_BDPV12</stp>
        <stp>MGLEAHA LX Equity</stp>
        <stp>FUND_GEO_FOCUS</stp>
        <stp>[COMPARATIVA FONDOS.xlsx]FONDOS!R27C9</stp>
        <tr r="I27" s="1"/>
      </tp>
      <tp t="s">
        <v>MUZIN EMRG MK S DUR-HDGEURAH</v>
        <stp/>
        <stp>##V3_BDPV12</stp>
        <stp>MEMHEAH ID Equity</stp>
        <stp>NAME</stp>
        <stp>[COMPARATIVA FONDOS.xlsx]FONDOS!R12C10</stp>
        <tr r="J12" s="1"/>
      </tp>
      <tp t="s">
        <v>MUZIN EMRG MK S DUR-HDGEURAH</v>
        <stp/>
        <stp>##V3_BDPV12</stp>
        <stp>MEMHEAH ID Equity</stp>
        <stp>NAME</stp>
        <stp>[COMPARATIVA FONDOS.xlsx]FONDOS!R28C10</stp>
        <tr r="J28" s="1"/>
      </tp>
      <tp t="s">
        <v>28/02/2022</v>
        <stp/>
        <stp>##V3_BDPV12</stp>
        <stp>FFEDGRY LX Equity</stp>
        <stp>FUND_NAV_DT</stp>
        <stp>[COMPARATIVA FONDOS.xlsx]GESRIOJA!R8C14</stp>
        <tr r="N8" s="3"/>
      </tp>
      <tp>
        <v>0.56510159999999998</v>
        <stp/>
        <stp>##V3_BDPV12</stp>
        <stp>ROGVEEI LX Equity</stp>
        <stp>LAST_CLOSE_TRR_YTD</stp>
        <stp>[COMPARATIVA FONDOS.xlsx]FONDOS!R36C19</stp>
        <tr r="S36" s="1"/>
      </tp>
      <tp t="s">
        <v>#N/A N/A</v>
        <stp/>
        <stp>##V3_BDPV12</stp>
        <stp>FFEDGRY LX Equity</stp>
        <stp>FUND_RTG_CLASS_FOCUS</stp>
        <stp>[COMPARATIVA FONDOS.xlsx]GESRIOJA!R8C8</stp>
        <tr r="H8" s="3"/>
      </tp>
      <tp>
        <v>-7.5405860000000002</v>
        <stp/>
        <stp>##V3_BDPV12</stp>
        <stp>TREACOE LX Equity</stp>
        <stp>LAST_CLOSE_TRR_YTD</stp>
        <stp>[COMPARATIVA FONDOS.xlsx]FONDOS!R21C19</stp>
        <tr r="S21" s="1"/>
      </tp>
      <tp>
        <v>-7.5405860000000002</v>
        <stp/>
        <stp>##V3_BDPV12</stp>
        <stp>TREACOE LX Equity</stp>
        <stp>LAST_CLOSE_TRR_YTD</stp>
        <stp>[COMPARATIVA FONDOS.xlsx]FONDOS!R50C19</stp>
        <tr r="S50" s="1"/>
      </tp>
      <tp>
        <v>-20.65127</v>
        <stp/>
        <stp>##V3_BDPV12</stp>
        <stp>JPUTCAE LX Equity</stp>
        <stp>LAST_CLOSE_TRR_YTD</stp>
        <stp>[COMPARATIVA FONDOS.xlsx]GESRIOJA!R14C19</stp>
        <tr r="S14" s="3"/>
      </tp>
      <tp t="s">
        <v>International</v>
        <stp/>
        <stp>##V3_BDPV12</stp>
        <stp>TREACOE LX Equity</stp>
        <stp>FUND_GEO_FOCUS</stp>
        <stp>[COMPARATIVA FONDOS.xlsx]FONDOS!R50C9</stp>
        <tr r="I50" s="1"/>
      </tp>
      <tp>
        <v>-5.4866260000000002</v>
        <stp/>
        <stp>##V3_BDPV12</stp>
        <stp>PGJ US Equity</stp>
        <stp>CURRENT_TRR_3YR</stp>
        <stp>[COMPARATIVA FONDOS.xlsx]GESRIOJA!R19C21</stp>
        <tr r="U19" s="3"/>
      </tp>
      <tp>
        <v>-58.012740000000001</v>
        <stp/>
        <stp>##V3_BDPV12</stp>
        <stp>PGJ US Equity</stp>
        <stp>CURRENT_TRR_1YR</stp>
        <stp>[COMPARATIVA FONDOS.xlsx]GESRIOJA!R19C20</stp>
        <tr r="T19" s="3"/>
      </tp>
      <tp>
        <v>0.50226510000000002</v>
        <stp/>
        <stp>##V3_BDPV12</stp>
        <stp>PGJ US Equity</stp>
        <stp>CURRENT_TRR_5YR</stp>
        <stp>[COMPARATIVA FONDOS.xlsx]GESRIOJA!R19C22</stp>
        <tr r="V19" s="3"/>
      </tp>
      <tp t="s">
        <v>Japan</v>
        <stp/>
        <stp>##V3_BDPV12</stp>
        <stp>GLJAAEU ID Equity</stp>
        <stp>FUND_GEO_FOCUS</stp>
        <stp>[COMPARATIVA FONDOS.xlsx]FONDOS!R40C9</stp>
        <tr r="I40" s="1"/>
      </tp>
      <tp t="s">
        <v>International</v>
        <stp/>
        <stp>##V3_BDPV12</stp>
        <stp>JPMEMLA LX Equity</stp>
        <stp>FUND_GEO_FOCUS</stp>
        <stp>[COMPARATIVA FONDOS.xlsx]FONDOS!R14C9</stp>
        <tr r="I14" s="1"/>
      </tp>
      <tp t="s">
        <v>International</v>
        <stp/>
        <stp>##V3_BDPV12</stp>
        <stp>GSGEMBA LX Equity</stp>
        <stp>FUND_GEO_FOCUS</stp>
        <stp>[COMPARATIVA FONDOS.xlsx]FONDOS!R24C9</stp>
        <tr r="I24" s="1"/>
      </tp>
      <tp t="s">
        <v>International</v>
        <stp/>
        <stp>##V3_BDPV12</stp>
        <stp>NEMBBCE LX Equity</stp>
        <stp>FUND_GEO_FOCUS</stp>
        <stp>[COMPARATIVA FONDOS.xlsx]FONDOS!R13C9</stp>
        <tr r="I13" s="1"/>
      </tp>
      <tp t="s">
        <v>GS EMRG MKT DEBT PT BA</v>
        <stp/>
        <stp>##V3_BDPV12</stp>
        <stp>GSGEMBA LX Equity</stp>
        <stp>NAME</stp>
        <stp>[COMPARATIVA FONDOS.xlsx]FONDOS!R24C10</stp>
        <tr r="J24" s="1"/>
      </tp>
      <tp>
        <v>4365.5910000000003</v>
        <stp/>
        <stp>##V3_BDPV12</stp>
        <stp>FFEDGRY LX Equity</stp>
        <stp>FUND_TOTAL_ASSETS</stp>
        <stp>[COMPARATIVA FONDOS.xlsx]GESRIOJA!R8C11</stp>
        <tr r="K8" s="3"/>
      </tp>
      <tp t="s">
        <v>#N/A N/A</v>
        <stp/>
        <stp>##V3_BDPV12</stp>
        <stp>FFGLBFY LX Equity</stp>
        <stp>FUND_RTG_CLASS_FOCUS</stp>
        <stp>[COMPARATIVA FONDOS.xlsx]GESRIOJA!R9C8</stp>
        <tr r="H9" s="3"/>
      </tp>
      <tp>
        <v>-7.2161119999999999</v>
        <stp/>
        <stp>##V3_BDPV12</stp>
        <stp>PIMEMBI ID Equity</stp>
        <stp>CHG_PCT_3M</stp>
        <stp>[COMPARATIVA FONDOS.xlsx]FONDOS!R22C18</stp>
        <tr r="R22" s="1"/>
      </tp>
      <tp t="s">
        <v>#N/A N/A</v>
        <stp/>
        <stp>##V3_BDPV12</stp>
        <stp>PIMEMBI ID Equity</stp>
        <stp>CHG_PCT_5D</stp>
        <stp>[COMPARATIVA FONDOS.xlsx]FONDOS!R22C16</stp>
        <tr r="P22" s="1"/>
      </tp>
      <tp>
        <v>-2.1820330000000001</v>
        <stp/>
        <stp>##V3_BDPV12</stp>
        <stp>PIMEMBI ID Equity</stp>
        <stp>CHG_PCT_1D</stp>
        <stp>[COMPARATIVA FONDOS.xlsx]FONDOS!R22C13</stp>
        <tr r="M22" s="1"/>
      </tp>
      <tp t="s">
        <v>International</v>
        <stp/>
        <stp>##V3_BDPV12</stp>
        <stp>TSCIEUR LX Equity</stp>
        <stp>FUND_GEO_FOCUS</stp>
        <stp>[COMPARATIVA FONDOS.xlsx]FONDOS!R49C9</stp>
        <tr r="I49" s="1"/>
      </tp>
      <tp t="s">
        <v>International</v>
        <stp/>
        <stp>##V3_BDPV12</stp>
        <stp>TREACOE LX Equity</stp>
        <stp>FUND_GEO_FOCUS</stp>
        <stp>[COMPARATIVA FONDOS.xlsx]FONDOS!R21C9</stp>
        <tr r="I21" s="1"/>
      </tp>
      <tp t="s">
        <v>International</v>
        <stp/>
        <stp>##V3_BDPV12</stp>
        <stp>SCHEMEA LX Equity</stp>
        <stp>FUND_GEO_FOCUS</stp>
        <stp>[COMPARATIVA FONDOS.xlsx]FONDOS!R25C9</stp>
        <tr r="I25" s="1"/>
      </tp>
      <tp t="s">
        <v>Global</v>
        <stp/>
        <stp>##V3_BDPV12</stp>
        <stp>AMIEAEC LX Equity</stp>
        <stp>FUND_GEO_FOCUS</stp>
        <stp>[COMPARATIVA FONDOS.xlsx]FONDOS!R35C9</stp>
        <tr r="I35" s="1"/>
      </tp>
      <tp t="s">
        <v>Global</v>
        <stp/>
        <stp>##V3_BDPV12</stp>
        <stp>MEMHEAH ID Equity</stp>
        <stp>FUND_GEO_FOCUS</stp>
        <stp>[COMPARATIVA FONDOS.xlsx]FONDOS!R28C9</stp>
        <tr r="I28" s="1"/>
      </tp>
      <tp t="s">
        <v>28/02/2022</v>
        <stp/>
        <stp>##V3_BDPV12</stp>
        <stp>FFGLBFY LX Equity</stp>
        <stp>FUND_NAV_DT</stp>
        <stp>[COMPARATIVA FONDOS.xlsx]GESRIOJA!R9C14</stp>
        <tr r="N9" s="3"/>
      </tp>
      <tp>
        <v>-13.73118</v>
        <stp/>
        <stp>##V3_BDPV12</stp>
        <stp>PIRPEUR LX Equity</stp>
        <stp>LAST_CLOSE_TRR_YTD</stp>
        <stp>[COMPARATIVA FONDOS.xlsx]FONDOS!R45C19</stp>
        <tr r="S45" s="1"/>
      </tp>
      <tp t="s">
        <v>Investment Grade BBB or higher</v>
        <stp/>
        <stp>##V3_BDPV12</stp>
        <stp>PIMEMBI ID Equity</stp>
        <stp>FUND_RTG_CLASS_FOCUS</stp>
        <stp>[COMPARATIVA FONDOS.xlsx]FONDOS!R6C8</stp>
        <tr r="H6" s="1"/>
      </tp>
      <tp>
        <v>6.5664059999999996E-2</v>
        <stp/>
        <stp>##V3_BDPV12</stp>
        <stp>TREACOE LX Equity</stp>
        <stp>CURRENT_TRR_3YR</stp>
        <stp>[COMPARATIVA FONDOS.xlsx]FONDOS!R5C21</stp>
        <tr r="U5" s="1"/>
      </tp>
      <tp>
        <v>-7.2238699999999998</v>
        <stp/>
        <stp>##V3_BDPV12</stp>
        <stp>TREACOE LX Equity</stp>
        <stp>CURRENT_TRR_1YR</stp>
        <stp>[COMPARATIVA FONDOS.xlsx]FONDOS!R5C20</stp>
        <tr r="T5" s="1"/>
      </tp>
      <tp>
        <v>-0.89083109999999999</v>
        <stp/>
        <stp>##V3_BDPV12</stp>
        <stp>TREACOE LX Equity</stp>
        <stp>CURRENT_TRR_5YR</stp>
        <stp>[COMPARATIVA FONDOS.xlsx]FONDOS!R5C22</stp>
        <tr r="V5" s="1"/>
      </tp>
      <tp>
        <v>7.2190500000000002</v>
        <stp/>
        <stp>##V3_BDPV12</stp>
        <stp>GSGEMBA LX Equity</stp>
        <stp>VOLATILITY_360D</stp>
        <stp>[COMPARATIVA FONDOS.xlsx]FONDOS!R8C23</stp>
        <tr r="W8" s="1"/>
      </tp>
      <tp t="s">
        <v>Short-Term</v>
        <stp/>
        <stp>##V3_BDPV12</stp>
        <stp>MEMHEAH ID Equity</stp>
        <stp>FUND_MATURITY_BAND_FOCUS</stp>
        <stp>[COMPARATIVA FONDOS.xlsx]FONDOS!R28C7</stp>
        <tr r="G28" s="1"/>
      </tp>
      <tp>
        <v>-19.53125</v>
        <stp/>
        <stp>##V3_BDPV12</stp>
        <stp>PGJ US Equity</stp>
        <stp>CHG_PCT_3M</stp>
        <stp>[COMPARATIVA FONDOS.xlsx]GESRIOJA!R19C18</stp>
        <tr r="R19" s="3"/>
      </tp>
      <tp>
        <v>15.90823</v>
        <stp/>
        <stp>##V3_BDPV12</stp>
        <stp>GSINDAA LX Equity</stp>
        <stp>CURRENT_TRR_1YR</stp>
        <stp>[COMPARATIVA FONDOS.xlsx]FONDOS!R47C20</stp>
        <tr r="T47" s="1"/>
      </tp>
      <tp>
        <v>16.908629999999999</v>
        <stp/>
        <stp>##V3_BDPV12</stp>
        <stp>GSINDAA LX Equity</stp>
        <stp>CURRENT_TRR_3YR</stp>
        <stp>[COMPARATIVA FONDOS.xlsx]FONDOS!R47C21</stp>
        <tr r="U47" s="1"/>
      </tp>
      <tp>
        <v>11.510479999999999</v>
        <stp/>
        <stp>##V3_BDPV12</stp>
        <stp>GSINDAA LX Equity</stp>
        <stp>CURRENT_TRR_5YR</stp>
        <stp>[COMPARATIVA FONDOS.xlsx]FONDOS!R47C22</stp>
        <tr r="V47" s="1"/>
      </tp>
      <tp>
        <v>-3.2549079999999999</v>
        <stp/>
        <stp>##V3_BDPV12</stp>
        <stp>SCHEMEA LX Equity</stp>
        <stp>CHG_PCT_5D</stp>
        <stp>[COMPARATIVA FONDOS.xlsx]FONDOS!R9C16</stp>
        <tr r="P9" s="1"/>
      </tp>
      <tp>
        <v>-0.91638799999999998</v>
        <stp/>
        <stp>##V3_BDPV12</stp>
        <stp>SCHEMEA LX Equity</stp>
        <stp>CHG_PCT_1D</stp>
        <stp>[COMPARATIVA FONDOS.xlsx]FONDOS!R9C13</stp>
        <tr r="M9" s="1"/>
      </tp>
      <tp t="s">
        <v>#N/A N/A</v>
        <stp/>
        <stp>##V3_BDPV12</stp>
        <stp>PIMEMBI ID Equity</stp>
        <stp>CHG_PCT_5D</stp>
        <stp>[COMPARATIVA FONDOS.xlsx]FONDOS!R6C16</stp>
        <tr r="P6" s="1"/>
      </tp>
      <tp>
        <v>-2.1820330000000001</v>
        <stp/>
        <stp>##V3_BDPV12</stp>
        <stp>PIMEMBI ID Equity</stp>
        <stp>CHG_PCT_1D</stp>
        <stp>[COMPARATIVA FONDOS.xlsx]FONDOS!R6C13</stp>
        <tr r="M6" s="1"/>
      </tp>
      <tp>
        <v>1.5832809999999999</v>
        <stp/>
        <stp>##V3_BDPV12</stp>
        <stp>JBLEMAD LX Equity</stp>
        <stp>CHG_PCT_1D</stp>
        <stp>[COMPARATIVA FONDOS.xlsx]FONDOS!R7C13</stp>
        <tr r="M7" s="1"/>
      </tp>
      <tp>
        <v>-1.93601</v>
        <stp/>
        <stp>##V3_BDPV12</stp>
        <stp>JBLEMAD LX Equity</stp>
        <stp>CHG_PCT_5D</stp>
        <stp>[COMPARATIVA FONDOS.xlsx]FONDOS!R7C16</stp>
        <tr r="P7" s="1"/>
      </tp>
      <tp>
        <v>-2.420439</v>
        <stp/>
        <stp>##V3_BDPV12</stp>
        <stp>GSGEMBA LX Equity</stp>
        <stp>CHG_PCT_1D</stp>
        <stp>[COMPARATIVA FONDOS.xlsx]FONDOS!R8C13</stp>
        <tr r="M8" s="1"/>
      </tp>
      <tp t="s">
        <v>#N/A N/A</v>
        <stp/>
        <stp>##V3_BDPV12</stp>
        <stp>GSGEMBA LX Equity</stp>
        <stp>CHG_PCT_5D</stp>
        <stp>[COMPARATIVA FONDOS.xlsx]FONDOS!R8C16</stp>
        <tr r="P8" s="1"/>
      </tp>
      <tp t="s">
        <v>LU0690374615</v>
        <stp/>
        <stp>##V3_BDPV12</stp>
        <stp>FSEQFRA LX Equity</stp>
        <stp>ID_ISIN</stp>
        <stp>[COMPARATIVA FONDOS.xlsx]FONDOS!R37C12</stp>
        <tr r="L37" s="1"/>
      </tp>
      <tp>
        <v>12.11774</v>
        <stp/>
        <stp>##V3_BDPV12</stp>
        <stp>MLTGEAE ID Equity</stp>
        <stp>CURRENT_TRR_1YR</stp>
        <stp>[COMPARATIVA FONDOS.xlsx]FONDOS!R38C20</stp>
        <tr r="T38" s="1"/>
      </tp>
      <tp t="s">
        <v>#N/A N/A</v>
        <stp/>
        <stp>##V3_BDPV12</stp>
        <stp>JPETAAE LX Equity</stp>
        <stp>FUND_MATURITY_BAND_FOCUS</stp>
        <stp>[COMPARATIVA FONDOS.xlsx]FONDOS!R42C7</stp>
        <tr r="G42" s="1"/>
      </tp>
      <tp>
        <v>49.76</v>
        <stp/>
        <stp>##V3_BDPV12</stp>
        <stp>PIMEMBI ID Equity</stp>
        <stp>PX_LAST</stp>
        <stp>[COMPARATIVA FONDOS.xlsx]FONDOS!R6C15</stp>
        <tr r="O6" s="1"/>
      </tp>
      <tp>
        <v>11.56739</v>
        <stp/>
        <stp>##V3_BDPV12</stp>
        <stp>MLTGEAE ID Equity</stp>
        <stp>CURRENT_TRR_3YR</stp>
        <stp>[COMPARATIVA FONDOS.xlsx]FONDOS!R38C21</stp>
        <tr r="U38" s="1"/>
      </tp>
      <tp t="s">
        <v>#N/A N/A</v>
        <stp/>
        <stp>##V3_BDPV12</stp>
        <stp>STWDERU ID Equity</stp>
        <stp>FUND_MATURITY_BAND_FOCUS</stp>
        <stp>[COMPARATIVA FONDOS.xlsx]FONDOS!R39C7</stp>
        <tr r="G39" s="1"/>
      </tp>
      <tp>
        <v>10.121779999999999</v>
        <stp/>
        <stp>##V3_BDPV12</stp>
        <stp>MLTGEAE ID Equity</stp>
        <stp>CURRENT_TRR_5YR</stp>
        <stp>[COMPARATIVA FONDOS.xlsx]FONDOS!R38C22</stp>
        <tr r="V38" s="1"/>
      </tp>
      <tp>
        <v>5.5028759999999997</v>
        <stp/>
        <stp>##V3_BDPV12</stp>
        <stp>JPETAAE LX Equity</stp>
        <stp>CURRENT_TRR_1YR</stp>
        <stp>[COMPARATIVA FONDOS.xlsx]FONDOS!R42C20</stp>
        <tr r="T42" s="1"/>
      </tp>
      <tp>
        <v>0.47497499999999998</v>
        <stp/>
        <stp>##V3_BDPV12</stp>
        <stp>GSGEMBA LX Equity</stp>
        <stp>CURRENT_TRR_5YR</stp>
        <stp>[COMPARATIVA FONDOS.xlsx]FONDOS!R24C22</stp>
        <tr r="V24" s="1"/>
      </tp>
      <tp>
        <v>20.021640000000001</v>
        <stp/>
        <stp>##V3_BDPV12</stp>
        <stp>JPETAAE LX Equity</stp>
        <stp>CURRENT_TRR_3YR</stp>
        <stp>[COMPARATIVA FONDOS.xlsx]FONDOS!R42C21</stp>
        <tr r="U42" s="1"/>
      </tp>
      <tp>
        <v>-0.27384979999999998</v>
        <stp/>
        <stp>##V3_BDPV12</stp>
        <stp>GSGEMBA LX Equity</stp>
        <stp>CURRENT_TRR_3YR</stp>
        <stp>[COMPARATIVA FONDOS.xlsx]FONDOS!R24C21</stp>
        <tr r="U24" s="1"/>
      </tp>
      <tp>
        <v>16.037700000000001</v>
        <stp/>
        <stp>##V3_BDPV12</stp>
        <stp>JPETAAE LX Equity</stp>
        <stp>CURRENT_TRR_5YR</stp>
        <stp>[COMPARATIVA FONDOS.xlsx]FONDOS!R42C22</stp>
        <tr r="V42" s="1"/>
      </tp>
      <tp>
        <v>-9.6680489999999999</v>
        <stp/>
        <stp>##V3_BDPV12</stp>
        <stp>GSGEMBA LX Equity</stp>
        <stp>CURRENT_TRR_1YR</stp>
        <stp>[COMPARATIVA FONDOS.xlsx]FONDOS!R24C20</stp>
        <tr r="T24" s="1"/>
      </tp>
      <tp>
        <v>2033.433</v>
        <stp/>
        <stp>##V3_BDPV12</stp>
        <stp>JBLEMAD LX Equity</stp>
        <stp>FUND_TOTAL_ASSETS</stp>
        <stp>[COMPARATIVA FONDOS.xlsx]FONDOS!R7C11</stp>
        <tr r="K7" s="1"/>
      </tp>
      <tp>
        <v>0.1215067</v>
        <stp/>
        <stp>##V3_BDPV12</stp>
        <stp>PGJ US Equity</stp>
        <stp>CHG_PCT_1D</stp>
        <stp>[COMPARATIVA FONDOS.xlsx]GESRIOJA!R19C13</stp>
        <tr r="M19" s="3"/>
      </tp>
      <tp t="s">
        <v>LU0256063883</v>
        <stp/>
        <stp>##V3_BDPV12</stp>
        <stp>JBLEMAD LX Equity</stp>
        <stp>ID_ISIN</stp>
        <stp>[COMPARATIVA FONDOS.xlsx]FONDOS!R23C12</stp>
        <tr r="L23" s="1"/>
      </tp>
      <tp>
        <v>2016.8140000000001</v>
        <stp/>
        <stp>##V3_BDPV12</stp>
        <stp>SCHEMEA LX Equity</stp>
        <stp>FUND_TOTAL_ASSETS</stp>
        <stp>[COMPARATIVA FONDOS.xlsx]FONDOS!R9C11</stp>
        <tr r="K9" s="1"/>
      </tp>
      <tp>
        <v>25.267810000000001</v>
        <stp/>
        <stp>##V3_BDPV12</stp>
        <stp>BRGTECD LX Equity</stp>
        <stp>CURRENT_TRR_5YR</stp>
        <stp>[COMPARATIVA FONDOS.xlsx]GESRIOJA!R6C22</stp>
        <tr r="V6" s="3"/>
      </tp>
      <tp>
        <v>24.922599999999999</v>
        <stp/>
        <stp>##V3_BDPV12</stp>
        <stp>SCHEMEA LX Equity</stp>
        <stp>PX_LAST</stp>
        <stp>[COMPARATIVA FONDOS.xlsx]FONDOS!R25C15</stp>
        <tr r="O25" s="1"/>
      </tp>
      <tp>
        <v>126.47</v>
        <stp/>
        <stp>##V3_BDPV12</stp>
        <stp>NEMBBCE LX Equity</stp>
        <stp>PX_LAST</stp>
        <stp>[COMPARATIVA FONDOS.xlsx]FONDOS!R29C15</stp>
        <tr r="O29" s="1"/>
      </tp>
      <tp>
        <v>126.47</v>
        <stp/>
        <stp>##V3_BDPV12</stp>
        <stp>NEMBBCE LX Equity</stp>
        <stp>PX_LAST</stp>
        <stp>[COMPARATIVA FONDOS.xlsx]FONDOS!R13C15</stp>
        <tr r="O13" s="1"/>
      </tp>
      <tp>
        <v>21.61</v>
        <stp/>
        <stp>##V3_BDPV12</stp>
        <stp>TSCIEUR LX Equity</stp>
        <stp>PX_LAST</stp>
        <stp>[COMPARATIVA FONDOS.xlsx]FONDOS!R49C15</stp>
        <tr r="O49" s="1"/>
      </tp>
      <tp t="s">
        <v>Intermediate</v>
        <stp/>
        <stp>##V3_BDPV12</stp>
        <stp>PIMEMBI ID Equity</stp>
        <stp>FUND_MATURITY_BAND_FOCUS</stp>
        <stp>[COMPARATIVA FONDOS.xlsx]FONDOS!R22C7</stp>
        <tr r="G22" s="1"/>
      </tp>
      <tp t="s">
        <v>Intermediate</v>
        <stp/>
        <stp>##V3_BDPV12</stp>
        <stp>GSGEMBA LX Equity</stp>
        <stp>FUND_MATURITY_BAND_FOCUS</stp>
        <stp>[COMPARATIVA FONDOS.xlsx]FONDOS!R24C7</stp>
        <tr r="G24" s="1"/>
      </tp>
      <tp t="s">
        <v>#N/A N/A</v>
        <stp/>
        <stp>##V3_BDPV12</stp>
        <stp>GSINDAA LX Equity</stp>
        <stp>FUND_MATURITY_BAND_FOCUS</stp>
        <stp>[COMPARATIVA FONDOS.xlsx]FONDOS!R47C7</stp>
        <tr r="G47" s="1"/>
      </tp>
      <tp>
        <v>2.4245130000000001</v>
        <stp/>
        <stp>##V3_BDPV12</stp>
        <stp>PIMEMBI ID Equity</stp>
        <stp>CURRENT_TRR_5YR</stp>
        <stp>[COMPARATIVA FONDOS.xlsx]FONDOS!R22C22</stp>
        <tr r="V22" s="1"/>
      </tp>
      <tp>
        <v>24.922599999999999</v>
        <stp/>
        <stp>##V3_BDPV12</stp>
        <stp>SCHEMEA LX Equity</stp>
        <stp>PX_LAST</stp>
        <stp>[COMPARATIVA FONDOS.xlsx]FONDOS!R9C15</stp>
        <tr r="O9" s="1"/>
      </tp>
      <tp>
        <v>-7.8518549999999996</v>
        <stp/>
        <stp>##V3_BDPV12</stp>
        <stp>PIMEMBI ID Equity</stp>
        <stp>CURRENT_TRR_1YR</stp>
        <stp>[COMPARATIVA FONDOS.xlsx]FONDOS!R22C20</stp>
        <tr r="T22" s="1"/>
      </tp>
      <tp>
        <v>1.796092</v>
        <stp/>
        <stp>##V3_BDPV12</stp>
        <stp>PIMEMBI ID Equity</stp>
        <stp>CURRENT_TRR_3YR</stp>
        <stp>[COMPARATIVA FONDOS.xlsx]FONDOS!R22C21</stp>
        <tr r="U22" s="1"/>
      </tp>
      <tp>
        <v>25.366040000000002</v>
        <stp/>
        <stp>##V3_BDPV12</stp>
        <stp>BRGTECD LX Equity</stp>
        <stp>VOLATILITY_360D</stp>
        <stp>[COMPARATIVA FONDOS.xlsx]GESRIOJA!R6C23</stp>
        <tr r="W6" s="3"/>
      </tp>
      <tp t="s">
        <v>#N/A N/A</v>
        <stp/>
        <stp>##V3_BDPV12</stp>
        <stp>GLJAAEU ID Equity</stp>
        <stp>FUND_MATURITY_BAND_FOCUS</stp>
        <stp>[COMPARATIVA FONDOS.xlsx]FONDOS!R40C7</stp>
        <tr r="G40" s="1"/>
      </tp>
      <tp>
        <v>1.23</v>
        <stp/>
        <stp>##V3_BDPV12</stp>
        <stp>FFGLBFY LX Equity</stp>
        <stp>FUND_TOTAL_EXP</stp>
        <stp>[COMPARATIVA FONDOS.xlsx]GESRIOJA!R9C25</stp>
        <tr r="Y9" s="3"/>
      </tp>
      <tp>
        <v>50.440100000000001</v>
        <stp/>
        <stp>##V3_BDPV12</stp>
        <stp>FSEQFRA LX Equity</stp>
        <stp>PX_LAST</stp>
        <stp>[COMPARATIVA FONDOS.xlsx]FONDOS!R37C15</stp>
        <tr r="O37" s="1"/>
      </tp>
      <tp>
        <v>-4.7514849999999997</v>
        <stp/>
        <stp>##V3_BDPV12</stp>
        <stp>TREACOE LX Equity</stp>
        <stp>CHG_PCT_5D</stp>
        <stp>[COMPARATIVA FONDOS.xlsx]FONDOS!R5C16</stp>
        <tr r="P5" s="1"/>
      </tp>
      <tp>
        <v>1.1788149999999999</v>
        <stp/>
        <stp>##V3_BDPV12</stp>
        <stp>TREACOE LX Equity</stp>
        <stp>CHG_PCT_1D</stp>
        <stp>[COMPARATIVA FONDOS.xlsx]FONDOS!R5C13</stp>
        <tr r="M5" s="1"/>
      </tp>
      <tp>
        <v>26.148389999999999</v>
        <stp/>
        <stp>##V3_BDPV12</stp>
        <stp>BRGTECD LX Equity</stp>
        <stp>CURRENT_TRR_3YR</stp>
        <stp>[COMPARATIVA FONDOS.xlsx]GESRIOJA!R6C21</stp>
        <tr r="U6" s="3"/>
      </tp>
      <tp>
        <v>1.3921479999999999</v>
        <stp/>
        <stp>##V3_BDPV12</stp>
        <stp>GLJAAEU ID Equity</stp>
        <stp>CURRENT_TRR_5YR</stp>
        <stp>[COMPARATIVA FONDOS.xlsx]FONDOS!R40C22</stp>
        <tr r="V40" s="1"/>
      </tp>
      <tp>
        <v>3.1116929999999998</v>
        <stp/>
        <stp>##V3_BDPV12</stp>
        <stp>GLJAAEU ID Equity</stp>
        <stp>CURRENT_TRR_3YR</stp>
        <stp>[COMPARATIVA FONDOS.xlsx]FONDOS!R40C21</stp>
        <tr r="U40" s="1"/>
      </tp>
      <tp>
        <v>15.08549</v>
        <stp/>
        <stp>##V3_BDPV12</stp>
        <stp>GLJAAEU ID Equity</stp>
        <stp>CURRENT_TRR_1YR</stp>
        <stp>[COMPARATIVA FONDOS.xlsx]FONDOS!R40C20</stp>
        <tr r="T40" s="1"/>
      </tp>
      <tp t="s">
        <v>LU0841628331</v>
        <stp/>
        <stp>##V3_BDPV12</stp>
        <stp>NEMBBCE LX Equity</stp>
        <stp>ID_ISIN</stp>
        <stp>[COMPARATIVA FONDOS.xlsx]FONDOS!R29C12</stp>
        <tr r="L29" s="1"/>
      </tp>
      <tp t="s">
        <v>LU0841628331</v>
        <stp/>
        <stp>##V3_BDPV12</stp>
        <stp>NEMBBCE LX Equity</stp>
        <stp>ID_ISIN</stp>
        <stp>[COMPARATIVA FONDOS.xlsx]FONDOS!R13C12</stp>
        <tr r="L13" s="1"/>
      </tp>
      <tp t="s">
        <v>LU0177592218</v>
        <stp/>
        <stp>##V3_BDPV12</stp>
        <stp>SCHEMEA LX Equity</stp>
        <stp>ID_ISIN</stp>
        <stp>[COMPARATIVA FONDOS.xlsx]FONDOS!R25C12</stp>
        <tr r="L25" s="1"/>
      </tp>
      <tp>
        <v>48.12</v>
        <stp/>
        <stp>##V3_BDPV12</stp>
        <stp>JBLEMAD LX Equity</stp>
        <stp>PX_LAST</stp>
        <stp>[COMPARATIVA FONDOS.xlsx]FONDOS!R23C15</stp>
        <tr r="O23" s="1"/>
      </tp>
      <tp t="s">
        <v>LU0300743605</v>
        <stp/>
        <stp>##V3_BDPV12</stp>
        <stp>TSCIEUR LX Equity</stp>
        <stp>ID_ISIN</stp>
        <stp>[COMPARATIVA FONDOS.xlsx]FONDOS!R49C12</stp>
        <tr r="L49" s="1"/>
      </tp>
      <tp>
        <v>-3.7664230000000001</v>
        <stp/>
        <stp>##V3_BDPV12</stp>
        <stp>PGJ US Equity</stp>
        <stp>CHG_PCT_5D</stp>
        <stp>[COMPARATIVA FONDOS.xlsx]GESRIOJA!R19C16</stp>
        <tr r="P19" s="3"/>
      </tp>
      <tp t="s">
        <v>LU0256063883</v>
        <stp/>
        <stp>##V3_BDPV12</stp>
        <stp>JBLEMAD LX Equity</stp>
        <stp>ID_ISIN</stp>
        <stp>[COMPARATIVA FONDOS.xlsx]FONDOS!R7C12</stp>
        <tr r="L7" s="1"/>
      </tp>
      <tp>
        <v>-10.115830000000001</v>
        <stp/>
        <stp>##V3_BDPV12</stp>
        <stp>BRGTECD LX Equity</stp>
        <stp>CURRENT_TRR_1YR</stp>
        <stp>[COMPARATIVA FONDOS.xlsx]GESRIOJA!R6C20</stp>
        <tr r="T6" s="3"/>
      </tp>
      <tp t="s">
        <v>#N/A N/A</v>
        <stp/>
        <stp>##V3_BDPV12</stp>
        <stp>PIRPEUR LX Equity</stp>
        <stp>FUND_MATURITY_BAND_FOCUS</stp>
        <stp>[COMPARATIVA FONDOS.xlsx]FONDOS!R45C7</stp>
        <tr r="G45" s="1"/>
      </tp>
      <tp>
        <v>12.939629999999999</v>
        <stp/>
        <stp>##V3_BDPV12</stp>
        <stp>PICWARA LX Equity</stp>
        <stp>CURRENT_TRR_3YR</stp>
        <stp>[COMPARATIVA FONDOS.xlsx]FONDOS!R43C21</stp>
        <tr r="U43" s="1"/>
      </tp>
      <tp t="s">
        <v>#N/A N/A</v>
        <stp/>
        <stp>##V3_BDPV12</stp>
        <stp>MLTGEAE ID Equity</stp>
        <stp>FUND_MATURITY_BAND_FOCUS</stp>
        <stp>[COMPARATIVA FONDOS.xlsx]FONDOS!R38C7</stp>
        <tr r="G38" s="1"/>
      </tp>
      <tp>
        <v>17.263670000000001</v>
        <stp/>
        <stp>##V3_BDPV12</stp>
        <stp>PICWARA LX Equity</stp>
        <stp>CURRENT_TRR_1YR</stp>
        <stp>[COMPARATIVA FONDOS.xlsx]FONDOS!R43C20</stp>
        <tr r="T43" s="1"/>
      </tp>
      <tp>
        <v>8.6604039999999998</v>
        <stp/>
        <stp>##V3_BDPV12</stp>
        <stp>PICWARA LX Equity</stp>
        <stp>CURRENT_TRR_5YR</stp>
        <stp>[COMPARATIVA FONDOS.xlsx]FONDOS!R43C22</stp>
        <tr r="V43" s="1"/>
      </tp>
      <tp>
        <v>2.88</v>
        <stp/>
        <stp>##V3_BDPV12</stp>
        <stp>MLLEEA1 LX Equity</stp>
        <stp>PX_LAST</stp>
        <stp>[COMPARATIVA FONDOS.xlsx]FONDOS!R10C15</stp>
        <tr r="O10" s="1"/>
      </tp>
      <tp>
        <v>2.88</v>
        <stp/>
        <stp>##V3_BDPV12</stp>
        <stp>MLLEEA1 LX Equity</stp>
        <stp>PX_LAST</stp>
        <stp>[COMPARATIVA FONDOS.xlsx]FONDOS!R26C15</stp>
        <tr r="O26" s="1"/>
      </tp>
      <tp>
        <v>-2.508616</v>
        <stp/>
        <stp>##V3_BDPV12</stp>
        <stp>SCHEMEA LX Equity</stp>
        <stp>CHG_PCT_3M</stp>
        <stp>[COMPARATIVA FONDOS.xlsx]FONDOS!R9C18</stp>
        <tr r="R9" s="1"/>
      </tp>
      <tp>
        <v>-7.2161119999999999</v>
        <stp/>
        <stp>##V3_BDPV12</stp>
        <stp>PIMEMBI ID Equity</stp>
        <stp>CHG_PCT_3M</stp>
        <stp>[COMPARATIVA FONDOS.xlsx]FONDOS!R6C18</stp>
        <tr r="R6" s="1"/>
      </tp>
      <tp>
        <v>1.4120109999999999</v>
        <stp/>
        <stp>##V3_BDPV12</stp>
        <stp>JBLEMAD LX Equity</stp>
        <stp>CHG_PCT_3M</stp>
        <stp>[COMPARATIVA FONDOS.xlsx]FONDOS!R7C18</stp>
        <tr r="R7" s="1"/>
      </tp>
      <tp>
        <v>-8.8358430000000006</v>
        <stp/>
        <stp>##V3_BDPV12</stp>
        <stp>GSGEMBA LX Equity</stp>
        <stp>CHG_PCT_3M</stp>
        <stp>[COMPARATIVA FONDOS.xlsx]FONDOS!R8C18</stp>
        <tr r="R8" s="1"/>
      </tp>
      <tp t="s">
        <v>#N/A N/A</v>
        <stp/>
        <stp>##V3_BDPV12</stp>
        <stp>JPETAAE LX Equity</stp>
        <stp>FUND_MATURITY_BAND_FOCUS</stp>
        <stp>[COMPARATIVA FONDOS.xlsx]GESRIOJA!R13C7</stp>
        <tr r="G13" s="3"/>
      </tp>
      <tp t="s">
        <v>#N/A N/A</v>
        <stp/>
        <stp>##V3_BDPV12</stp>
        <stp>GPAVEUM FP Equity</stp>
        <stp>FUND_MATURITY_BAND_FOCUS</stp>
        <stp>[COMPARATIVA FONDOS.xlsx]GESRIOJA!R11C7</stp>
        <tr r="G11" s="3"/>
      </tp>
      <tp t="s">
        <v>LU0996182563</v>
        <stp/>
        <stp>##V3_BDPV12</stp>
        <stp>AMIEAEC LX Equity</stp>
        <stp>ID_ISIN</stp>
        <stp>[COMPARATIVA FONDOS.xlsx]FONDOS!R35C12</stp>
        <tr r="L35" s="1"/>
      </tp>
      <tp t="s">
        <v>#N/A N/A</v>
        <stp/>
        <stp>##V3_BDPV12</stp>
        <stp>PICWARA LX Equity</stp>
        <stp>FUND_MATURITY_BAND_FOCUS</stp>
        <stp>[COMPARATIVA FONDOS.xlsx]FONDOS!R43C7</stp>
        <tr r="G43" s="1"/>
      </tp>
      <tp>
        <v>-2.7232430000000001</v>
        <stp/>
        <stp>##V3_BDPV12</stp>
        <stp>SCHEMEA LX Equity</stp>
        <stp>CURRENT_TRR_3YR</stp>
        <stp>[COMPARATIVA FONDOS.xlsx]FONDOS!R9C21</stp>
        <tr r="U9" s="1"/>
      </tp>
      <tp>
        <v>-8.7244740000000007</v>
        <stp/>
        <stp>##V3_BDPV12</stp>
        <stp>SCHEMEA LX Equity</stp>
        <stp>CURRENT_TRR_1YR</stp>
        <stp>[COMPARATIVA FONDOS.xlsx]FONDOS!R9C20</stp>
        <tr r="T9" s="1"/>
      </tp>
      <tp>
        <v>-2.4635959999999999</v>
        <stp/>
        <stp>##V3_BDPV12</stp>
        <stp>SCHEMEA LX Equity</stp>
        <stp>CURRENT_TRR_5YR</stp>
        <stp>[COMPARATIVA FONDOS.xlsx]FONDOS!R9C22</stp>
        <tr r="V9" s="1"/>
      </tp>
      <tp t="s">
        <v>#N/A N/A</v>
        <stp/>
        <stp>##V3_BDPV12</stp>
        <stp>JPMEMLA LX Equity</stp>
        <stp>FUND_MATURITY_BAND_FOCUS</stp>
        <stp>[COMPARATIVA FONDOS.xlsx]FONDOS!R14C7</stp>
        <tr r="G14" s="1"/>
      </tp>
      <tp>
        <v>17.907920000000001</v>
        <stp/>
        <stp>##V3_BDPV12</stp>
        <stp>STWDERU ID Equity</stp>
        <stp>CURRENT_TRR_3YR</stp>
        <stp>[COMPARATIVA FONDOS.xlsx]FONDOS!R39C21</stp>
        <tr r="U39" s="1"/>
      </tp>
      <tp>
        <v>12.47611</v>
        <stp/>
        <stp>##V3_BDPV12</stp>
        <stp>FIDFISE LX Equity</stp>
        <stp>CURRENT_TRR_1YR</stp>
        <stp>[COMPARATIVA FONDOS.xlsx]FONDOS!R41C20</stp>
        <tr r="T41" s="1"/>
      </tp>
      <tp>
        <v>14.519209999999999</v>
        <stp/>
        <stp>##V3_BDPV12</stp>
        <stp>STWDERU ID Equity</stp>
        <stp>CURRENT_TRR_1YR</stp>
        <stp>[COMPARATIVA FONDOS.xlsx]FONDOS!R39C20</stp>
        <tr r="T39" s="1"/>
      </tp>
      <tp>
        <v>10.66628</v>
        <stp/>
        <stp>##V3_BDPV12</stp>
        <stp>FIDFISE LX Equity</stp>
        <stp>CURRENT_TRR_3YR</stp>
        <stp>[COMPARATIVA FONDOS.xlsx]FONDOS!R41C21</stp>
        <tr r="U41" s="1"/>
      </tp>
      <tp>
        <v>6.0980999999999996</v>
        <stp/>
        <stp>##V3_BDPV12</stp>
        <stp>FIDFISE LX Equity</stp>
        <stp>CURRENT_TRR_5YR</stp>
        <stp>[COMPARATIVA FONDOS.xlsx]FONDOS!R41C22</stp>
        <tr r="V41" s="1"/>
      </tp>
      <tp>
        <v>15.47077</v>
        <stp/>
        <stp>##V3_BDPV12</stp>
        <stp>STWDERU ID Equity</stp>
        <stp>CURRENT_TRR_5YR</stp>
        <stp>[COMPARATIVA FONDOS.xlsx]FONDOS!R39C22</stp>
        <tr r="V39" s="1"/>
      </tp>
      <tp>
        <v>22.106190000000002</v>
        <stp/>
        <stp>##V3_BDPV12</stp>
        <stp>JPETAAE LX Equity</stp>
        <stp>VOLATILITY_360D</stp>
        <stp>[COMPARATIVA FONDOS.xlsx]GESRIOJA!R13C23</stp>
        <tr r="W13" s="3"/>
      </tp>
      <tp>
        <v>28.96696</v>
        <stp/>
        <stp>##V3_BDPV12</stp>
        <stp>JPUTCAE LX Equity</stp>
        <stp>VOLATILITY_360D</stp>
        <stp>[COMPARATIVA FONDOS.xlsx]GESRIOJA!R14C23</stp>
        <tr r="W14" s="3"/>
      </tp>
      <tp>
        <v>0.67</v>
        <stp/>
        <stp>##V3_BDPV12</stp>
        <stp>NORGPBI LX Equity</stp>
        <stp>FUND_TOTAL_EXP</stp>
        <stp>[COMPARATIVA FONDOS.xlsx]GESRIOJA!R5C25</stp>
        <tr r="Y5" s="3"/>
      </tp>
      <tp>
        <v>184.56809999999999</v>
        <stp/>
        <stp>##V3_BDPV12</stp>
        <stp>SISFMEA LX Equity</stp>
        <stp>PX_LAST</stp>
        <stp>[COMPARATIVA FONDOS.xlsx]FONDOS!R48C15</stp>
        <tr r="O48" s="1"/>
      </tp>
      <tp t="s">
        <v>LU0234573003</v>
        <stp/>
        <stp>##V3_BDPV12</stp>
        <stp>GSGEMBA LX Equity</stp>
        <stp>ID_ISIN</stp>
        <stp>[COMPARATIVA FONDOS.xlsx]FONDOS!R8C12</stp>
        <tr r="L8" s="1"/>
      </tp>
      <tp t="s">
        <v>#N/A N/A</v>
        <stp/>
        <stp>##V3_BDPV12</stp>
        <stp>FIDFISE LX Equity</stp>
        <stp>FUND_MATURITY_BAND_FOCUS</stp>
        <stp>[COMPARATIVA FONDOS.xlsx]FONDOS!R41C7</stp>
        <tr r="G41" s="1"/>
      </tp>
      <tp>
        <v>59.91657</v>
        <stp/>
        <stp>##V3_BDPV12</stp>
        <stp>TREACOE LX Equity</stp>
        <stp>FUND_TOTAL_ASSETS</stp>
        <stp>[COMPARATIVA FONDOS.xlsx]FONDOS!R5C11</stp>
        <tr r="K5" s="1"/>
      </tp>
      <tp t="s">
        <v>LU0233138477</v>
        <stp/>
        <stp>##V3_BDPV12</stp>
        <stp>ROGVEEI LX Equity</stp>
        <stp>ID_ISIN</stp>
        <stp>[COMPARATIVA FONDOS.xlsx]FONDOS!R36C12</stp>
        <tr r="L36" s="1"/>
      </tp>
      <tp t="s">
        <v>IE00BGHQF748</v>
        <stp/>
        <stp>##V3_BDPV12</stp>
        <stp>GUGLMCE ID Equity</stp>
        <stp>ID_ISIN</stp>
        <stp>[COMPARATIVA FONDOS.xlsx]FONDOS!R44C12</stp>
        <tr r="L44" s="1"/>
      </tp>
      <tp>
        <v>10.2407</v>
        <stp/>
        <stp>##V3_BDPV12</stp>
        <stp>MGLEAHA LX Equity</stp>
        <stp>PX_LAST</stp>
        <stp>[COMPARATIVA FONDOS.xlsx]FONDOS!R11C15</stp>
        <tr r="O11" s="1"/>
      </tp>
      <tp>
        <v>10.2407</v>
        <stp/>
        <stp>##V3_BDPV12</stp>
        <stp>MGLEAHA LX Equity</stp>
        <stp>PX_LAST</stp>
        <stp>[COMPARATIVA FONDOS.xlsx]FONDOS!R27C15</stp>
        <tr r="O27" s="1"/>
      </tp>
      <tp t="s">
        <v>Short-Term</v>
        <stp/>
        <stp>##V3_BDPV12</stp>
        <stp>MEMHEAH ID Equity</stp>
        <stp>FUND_MATURITY_BAND_FOCUS</stp>
        <stp>[COMPARATIVA FONDOS.xlsx]FONDOS!R12C7</stp>
        <tr r="G12" s="1"/>
      </tp>
      <tp>
        <v>0.53960399999999997</v>
        <stp/>
        <stp>##V3_BDPV12</stp>
        <stp>MEMHEAH ID Equity</stp>
        <stp>CURRENT_TRR_5YR</stp>
        <stp>[COMPARATIVA FONDOS.xlsx]FONDOS!R12C22</stp>
        <tr r="V12" s="1"/>
      </tp>
      <tp>
        <v>0.53960399999999997</v>
        <stp/>
        <stp>##V3_BDPV12</stp>
        <stp>MEMHEAH ID Equity</stp>
        <stp>CURRENT_TRR_5YR</stp>
        <stp>[COMPARATIVA FONDOS.xlsx]FONDOS!R28C22</stp>
        <tr r="V28" s="1"/>
      </tp>
      <tp>
        <v>-4.5172610000000004</v>
        <stp/>
        <stp>##V3_BDPV12</stp>
        <stp>MEMHEAH ID Equity</stp>
        <stp>CURRENT_TRR_1YR</stp>
        <stp>[COMPARATIVA FONDOS.xlsx]FONDOS!R28C20</stp>
        <tr r="T28" s="1"/>
      </tp>
      <tp>
        <v>-4.5172610000000004</v>
        <stp/>
        <stp>##V3_BDPV12</stp>
        <stp>MEMHEAH ID Equity</stp>
        <stp>CURRENT_TRR_1YR</stp>
        <stp>[COMPARATIVA FONDOS.xlsx]FONDOS!R12C20</stp>
        <tr r="T12" s="1"/>
      </tp>
      <tp>
        <v>210.31020000000001</v>
        <stp/>
        <stp>##V3_BDPV12</stp>
        <stp>PGJ US Equity</stp>
        <stp>FUND_TOTAL_ASSETS</stp>
        <stp>[COMPARATIVA FONDOS.xlsx]GESRIOJA!R19C11</stp>
        <tr r="K19" s="3"/>
      </tp>
      <tp>
        <v>0.66082110000000005</v>
        <stp/>
        <stp>##V3_BDPV12</stp>
        <stp>MEMHEAH ID Equity</stp>
        <stp>CURRENT_TRR_3YR</stp>
        <stp>[COMPARATIVA FONDOS.xlsx]FONDOS!R28C21</stp>
        <tr r="U28" s="1"/>
      </tp>
      <tp>
        <v>0.66082110000000005</v>
        <stp/>
        <stp>##V3_BDPV12</stp>
        <stp>MEMHEAH ID Equity</stp>
        <stp>CURRENT_TRR_3YR</stp>
        <stp>[COMPARATIVA FONDOS.xlsx]FONDOS!R12C21</stp>
        <tr r="U12" s="1"/>
      </tp>
      <tp>
        <v>19.515309999999999</v>
        <stp/>
        <stp>##V3_BDPV12</stp>
        <stp>GPAVEUM FP Equity</stp>
        <stp>VOLATILITY_360D</stp>
        <stp>[COMPARATIVA FONDOS.xlsx]GESRIOJA!R11C23</stp>
        <tr r="W11" s="3"/>
      </tp>
      <tp>
        <v>29.448799999999999</v>
        <stp/>
        <stp>##V3_BDPV12</stp>
        <stp>KOTIMAU LX Equity</stp>
        <stp>PX_LAST</stp>
        <stp>[COMPARATIVA FONDOS.xlsx]FONDOS!R46C15</stp>
        <tr r="O46" s="1"/>
      </tp>
      <tp t="s">
        <v>#N/A N/A</v>
        <stp/>
        <stp>##V3_BDPV12</stp>
        <stp>TREACOE LX Equity</stp>
        <stp>FUND_MATURITY_BAND_FOCUS</stp>
        <stp>[COMPARATIVA FONDOS.xlsx]FONDOS!R50C7</stp>
        <tr r="G50" s="1"/>
      </tp>
      <tp>
        <v>-6.7125870000000001</v>
        <stp/>
        <stp>##V3_BDPV12</stp>
        <stp>TREACOE LX Equity</stp>
        <stp>CHG_PCT_3M</stp>
        <stp>[COMPARATIVA FONDOS.xlsx]FONDOS!R5C18</stp>
        <tr r="R5" s="1"/>
      </tp>
      <tp t="s">
        <v>#N/A N/A</v>
        <stp/>
        <stp>##V3_BDPV12</stp>
        <stp>PGJ US Equity</stp>
        <stp>FUND_RTG_CLASS_FOCUS</stp>
        <stp>[COMPARATIVA FONDOS.xlsx]GESRIOJA!R19C8</stp>
        <tr r="H19" s="3"/>
      </tp>
      <tp>
        <v>12.445130000000001</v>
        <stp/>
        <stp>##V3_BDPV12</stp>
        <stp>FSEQFTA LX Equity</stp>
        <stp>VOLATILITY_360D</stp>
        <stp>[COMPARATIVA FONDOS.xlsx]GESRIOJA!R10C23</stp>
        <tr r="W10" s="3"/>
      </tp>
      <tp>
        <v>4077.8719999999998</v>
        <stp/>
        <stp>##V3_BDPV12</stp>
        <stp>GSGEMBA LX Equity</stp>
        <stp>FUND_TOTAL_ASSETS</stp>
        <stp>[COMPARATIVA FONDOS.xlsx]FONDOS!R8C11</stp>
        <tr r="K8" s="1"/>
      </tp>
      <tp>
        <v>2.4721959999999998</v>
        <stp/>
        <stp>##V3_BDPV12</stp>
        <stp>FAGREUR ID Equity</stp>
        <stp>FUND_TOTAL_EXP</stp>
        <stp>[COMPARATIVA FONDOS.xlsx]GESRIOJA!R7C25</stp>
        <tr r="Y7" s="3"/>
      </tp>
      <tp t="s">
        <v>LU0562313402</v>
        <stp/>
        <stp>##V3_BDPV12</stp>
        <stp>SISFMEA LX Equity</stp>
        <stp>ID_ISIN</stp>
        <stp>[COMPARATIVA FONDOS.xlsx]FONDOS!R48C12</stp>
        <tr r="L48" s="1"/>
      </tp>
      <tp t="s">
        <v>#N/A N/A</v>
        <stp/>
        <stp>##V3_BDPV12</stp>
        <stp>TREACOE LX Equity</stp>
        <stp>FUND_MATURITY_BAND_FOCUS</stp>
        <stp>[COMPARATIVA FONDOS.xlsx]FONDOS!R21C7</stp>
        <tr r="G21" s="1"/>
      </tp>
      <tp>
        <v>121.88</v>
        <stp/>
        <stp>##V3_BDPV12</stp>
        <stp>TREACOE LX Equity</stp>
        <stp>PX_LAST</stp>
        <stp>[COMPARATIVA FONDOS.xlsx]FONDOS!R5C15</stp>
        <tr r="O5" s="1"/>
      </tp>
      <tp t="s">
        <v>#N/A N/A</v>
        <stp/>
        <stp>##V3_BDPV12</stp>
        <stp>JPMEMLA LX Equity</stp>
        <stp>FUND_MATURITY_BAND_FOCUS</stp>
        <stp>[COMPARATIVA FONDOS.xlsx]FONDOS!R30C7</stp>
        <tr r="G30" s="1"/>
      </tp>
      <tp t="s">
        <v>LU0278461065</v>
        <stp/>
        <stp>##V3_BDPV12</stp>
        <stp>MLLEEA1 LX Equity</stp>
        <stp>ID_ISIN</stp>
        <stp>[COMPARATIVA FONDOS.xlsx]FONDOS!R10C12</stp>
        <tr r="L10" s="1"/>
      </tp>
      <tp t="s">
        <v>LU0278461065</v>
        <stp/>
        <stp>##V3_BDPV12</stp>
        <stp>MLLEEA1 LX Equity</stp>
        <stp>ID_ISIN</stp>
        <stp>[COMPARATIVA FONDOS.xlsx]FONDOS!R26C12</stp>
        <tr r="L26" s="1"/>
      </tp>
      <tp>
        <v>9.8433189999999993</v>
        <stp/>
        <stp>##V3_BDPV12</stp>
        <stp>JBLEMAD LX Equity</stp>
        <stp>VOLATILITY_360D</stp>
        <stp>[COMPARATIVA FONDOS.xlsx]FONDOS!R7C23</stp>
        <tr r="W7" s="1"/>
      </tp>
      <tp>
        <v>249.54</v>
        <stp/>
        <stp>##V3_BDPV12</stp>
        <stp>AMIEAEC LX Equity</stp>
        <stp>PX_LAST</stp>
        <stp>[COMPARATIVA FONDOS.xlsx]FONDOS!R35C15</stp>
        <tr r="O35" s="1"/>
      </tp>
      <tp>
        <v>-7.2238699999999998</v>
        <stp/>
        <stp>##V3_BDPV12</stp>
        <stp>TREACOE LX Equity</stp>
        <stp>CURRENT_TRR_1YR</stp>
        <stp>[COMPARATIVA FONDOS.xlsx]FONDOS!R50C20</stp>
        <tr r="T50" s="1"/>
      </tp>
      <tp>
        <v>-7.2238699999999998</v>
        <stp/>
        <stp>##V3_BDPV12</stp>
        <stp>TREACOE LX Equity</stp>
        <stp>CURRENT_TRR_1YR</stp>
        <stp>[COMPARATIVA FONDOS.xlsx]FONDOS!R21C20</stp>
        <tr r="T21" s="1"/>
      </tp>
      <tp>
        <v>6.5664059999999996E-2</v>
        <stp/>
        <stp>##V3_BDPV12</stp>
        <stp>TREACOE LX Equity</stp>
        <stp>CURRENT_TRR_3YR</stp>
        <stp>[COMPARATIVA FONDOS.xlsx]FONDOS!R50C21</stp>
        <tr r="U50" s="1"/>
      </tp>
      <tp>
        <v>6.5664059999999996E-2</v>
        <stp/>
        <stp>##V3_BDPV12</stp>
        <stp>TREACOE LX Equity</stp>
        <stp>CURRENT_TRR_3YR</stp>
        <stp>[COMPARATIVA FONDOS.xlsx]FONDOS!R21C21</stp>
        <tr r="U21" s="1"/>
      </tp>
      <tp>
        <v>-0.89083109999999999</v>
        <stp/>
        <stp>##V3_BDPV12</stp>
        <stp>TREACOE LX Equity</stp>
        <stp>CURRENT_TRR_5YR</stp>
        <stp>[COMPARATIVA FONDOS.xlsx]FONDOS!R50C22</stp>
        <tr r="V50" s="1"/>
      </tp>
      <tp>
        <v>-0.89083109999999999</v>
        <stp/>
        <stp>##V3_BDPV12</stp>
        <stp>TREACOE LX Equity</stp>
        <stp>CURRENT_TRR_5YR</stp>
        <stp>[COMPARATIVA FONDOS.xlsx]FONDOS!R21C22</stp>
        <tr r="V21" s="1"/>
      </tp>
      <tp t="s">
        <v>#N/A N/A</v>
        <stp/>
        <stp>##V3_BDPV12</stp>
        <stp>FSEQFTA LX Equity</stp>
        <stp>FUND_MATURITY_BAND_FOCUS</stp>
        <stp>[COMPARATIVA FONDOS.xlsx]GESRIOJA!R10C7</stp>
        <tr r="G10" s="3"/>
      </tp>
      <tp>
        <v>4470.9390000000003</v>
        <stp/>
        <stp>##V3_BDPV12</stp>
        <stp>PIMEMBI ID Equity</stp>
        <stp>FUND_TOTAL_ASSETS</stp>
        <stp>[COMPARATIVA FONDOS.xlsx]FONDOS!R6C11</stp>
        <tr r="K6" s="1"/>
      </tp>
      <tp t="s">
        <v>LU0511423146</v>
        <stp/>
        <stp>##V3_BDPV12</stp>
        <stp>KOTIMAU LX Equity</stp>
        <stp>ID_ISIN</stp>
        <stp>[COMPARATIVA FONDOS.xlsx]FONDOS!R46C12</stp>
        <tr r="L46" s="1"/>
      </tp>
      <tp>
        <v>0.68935109999999999</v>
        <stp/>
        <stp>##V3_BDPV12</stp>
        <stp>PIRPEUR LX Equity</stp>
        <stp>CURRENT_TRR_1YR</stp>
        <stp>[COMPARATIVA FONDOS.xlsx]FONDOS!R45C20</stp>
        <tr r="T45" s="1"/>
      </tp>
      <tp>
        <v>20.346399999999999</v>
        <stp/>
        <stp>##V3_BDPV12</stp>
        <stp>PIRPEUR LX Equity</stp>
        <stp>CURRENT_TRR_3YR</stp>
        <stp>[COMPARATIVA FONDOS.xlsx]FONDOS!R45C21</stp>
        <tr r="U45" s="1"/>
      </tp>
      <tp>
        <v>16.29533</v>
        <stp/>
        <stp>##V3_BDPV12</stp>
        <stp>PIRPEUR LX Equity</stp>
        <stp>CURRENT_TRR_5YR</stp>
        <stp>[COMPARATIVA FONDOS.xlsx]FONDOS!R45C22</stp>
        <tr r="V45" s="1"/>
      </tp>
      <tp>
        <v>2.4245130000000001</v>
        <stp/>
        <stp>##V3_BDPV12</stp>
        <stp>PIMEMBI ID Equity</stp>
        <stp>CURRENT_TRR_5YR</stp>
        <stp>[COMPARATIVA FONDOS.xlsx]FONDOS!R6C22</stp>
        <tr r="V6" s="1"/>
      </tp>
      <tp>
        <v>1.796092</v>
        <stp/>
        <stp>##V3_BDPV12</stp>
        <stp>PIMEMBI ID Equity</stp>
        <stp>CURRENT_TRR_3YR</stp>
        <stp>[COMPARATIVA FONDOS.xlsx]FONDOS!R6C21</stp>
        <tr r="U6" s="1"/>
      </tp>
      <tp>
        <v>-7.8518549999999996</v>
        <stp/>
        <stp>##V3_BDPV12</stp>
        <stp>PIMEMBI ID Equity</stp>
        <stp>CURRENT_TRR_1YR</stp>
        <stp>[COMPARATIVA FONDOS.xlsx]FONDOS!R6C20</stp>
        <tr r="T6" s="1"/>
      </tp>
      <tp>
        <v>2.7330469999999999E-2</v>
        <stp/>
        <stp>##V3_BDPV12</stp>
        <stp>JPMEMLA LX Equity</stp>
        <stp>CURRENT_TRR_5YR</stp>
        <stp>[COMPARATIVA FONDOS.xlsx]FONDOS!R14C22</stp>
        <tr r="V14" s="1"/>
      </tp>
      <tp>
        <v>2.7330469999999999E-2</v>
        <stp/>
        <stp>##V3_BDPV12</stp>
        <stp>JPMEMLA LX Equity</stp>
        <stp>CURRENT_TRR_5YR</stp>
        <stp>[COMPARATIVA FONDOS.xlsx]FONDOS!R30C22</stp>
        <tr r="V30" s="1"/>
      </tp>
      <tp>
        <v>1.314883</v>
        <stp/>
        <stp>##V3_BDPV12</stp>
        <stp>JPMEMLA LX Equity</stp>
        <stp>CURRENT_TRR_1YR</stp>
        <stp>[COMPARATIVA FONDOS.xlsx]FONDOS!R30C20</stp>
        <tr r="T30" s="1"/>
      </tp>
      <tp>
        <v>1.314883</v>
        <stp/>
        <stp>##V3_BDPV12</stp>
        <stp>JPMEMLA LX Equity</stp>
        <stp>CURRENT_TRR_1YR</stp>
        <stp>[COMPARATIVA FONDOS.xlsx]FONDOS!R14C20</stp>
        <tr r="T14" s="1"/>
      </tp>
      <tp>
        <v>0.95046299999999995</v>
        <stp/>
        <stp>##V3_BDPV12</stp>
        <stp>JPMEMLA LX Equity</stp>
        <stp>CURRENT_TRR_3YR</stp>
        <stp>[COMPARATIVA FONDOS.xlsx]FONDOS!R30C21</stp>
        <tr r="U30" s="1"/>
      </tp>
      <tp>
        <v>0.95046299999999995</v>
        <stp/>
        <stp>##V3_BDPV12</stp>
        <stp>JPMEMLA LX Equity</stp>
        <stp>CURRENT_TRR_3YR</stp>
        <stp>[COMPARATIVA FONDOS.xlsx]FONDOS!R14C21</stp>
        <tr r="U14" s="1"/>
      </tp>
      <tp t="s">
        <v>#N/A N/A</v>
        <stp/>
        <stp>##V3_BDPV12</stp>
        <stp>JPUTCAE LX Equity</stp>
        <stp>FUND_MATURITY_BAND_FOCUS</stp>
        <stp>[COMPARATIVA FONDOS.xlsx]GESRIOJA!R14C7</stp>
        <tr r="G14" s="3"/>
      </tp>
      <tp>
        <v>18.230599999999999</v>
        <stp/>
        <stp>##V3_BDPV12</stp>
        <stp>GUGLMCE ID Equity</stp>
        <stp>PX_LAST</stp>
        <stp>[COMPARATIVA FONDOS.xlsx]FONDOS!R44C15</stp>
        <tr r="O44" s="1"/>
      </tp>
      <tp t="s">
        <v>LU1670631289</v>
        <stp/>
        <stp>##V3_BDPV12</stp>
        <stp>MGLEAHA LX Equity</stp>
        <stp>ID_ISIN</stp>
        <stp>[COMPARATIVA FONDOS.xlsx]FONDOS!R11C12</stp>
        <tr r="L11" s="1"/>
      </tp>
      <tp t="s">
        <v>LU1670631289</v>
        <stp/>
        <stp>##V3_BDPV12</stp>
        <stp>MGLEAHA LX Equity</stp>
        <stp>ID_ISIN</stp>
        <stp>[COMPARATIVA FONDOS.xlsx]FONDOS!R27C12</stp>
        <tr r="L27" s="1"/>
      </tp>
      <tp>
        <v>219.16</v>
        <stp/>
        <stp>##V3_BDPV12</stp>
        <stp>ROGVEEI LX Equity</stp>
        <stp>PX_LAST</stp>
        <stp>[COMPARATIVA FONDOS.xlsx]FONDOS!R36C15</stp>
        <tr r="O36" s="1"/>
      </tp>
      <tp>
        <v>-3.2158120000000001</v>
        <stp/>
        <stp>##V3_BDPV12</stp>
        <stp>JBLEMAD LX Equity</stp>
        <stp>CURRENT_TRR_3YR</stp>
        <stp>[COMPARATIVA FONDOS.xlsx]FONDOS!R7C21</stp>
        <tr r="U7" s="1"/>
      </tp>
      <tp>
        <v>-8.3974759999999993</v>
        <stp/>
        <stp>##V3_BDPV12</stp>
        <stp>JBLEMAD LX Equity</stp>
        <stp>CURRENT_TRR_1YR</stp>
        <stp>[COMPARATIVA FONDOS.xlsx]FONDOS!R7C20</stp>
        <tr r="T7" s="1"/>
      </tp>
      <tp>
        <v>-2.1294140000000001</v>
        <stp/>
        <stp>##V3_BDPV12</stp>
        <stp>JBLEMAD LX Equity</stp>
        <stp>CURRENT_TRR_5YR</stp>
        <stp>[COMPARATIVA FONDOS.xlsx]FONDOS!R7C22</stp>
        <tr r="V7" s="1"/>
      </tp>
      <tp>
        <v>21.77</v>
        <stp/>
        <stp>##V3_BDPV12</stp>
        <stp>GSGEMBA LX Equity</stp>
        <stp>PX_LAST</stp>
        <stp>[COMPARATIVA FONDOS.xlsx]FONDOS!R8C15</stp>
        <tr r="O8" s="1"/>
      </tp>
      <tp>
        <v>-8.3974759999999993</v>
        <stp/>
        <stp>##V3_BDPV12</stp>
        <stp>JBLEMAD LX Equity</stp>
        <stp>CURRENT_TRR_1YR</stp>
        <stp>[COMPARATIVA FONDOS.xlsx]FONDOS!R23C20</stp>
        <tr r="T23" s="1"/>
      </tp>
      <tp>
        <v>-3.2158120000000001</v>
        <stp/>
        <stp>##V3_BDPV12</stp>
        <stp>JBLEMAD LX Equity</stp>
        <stp>CURRENT_TRR_3YR</stp>
        <stp>[COMPARATIVA FONDOS.xlsx]FONDOS!R23C21</stp>
        <tr r="U23" s="1"/>
      </tp>
      <tp>
        <v>-2.1294140000000001</v>
        <stp/>
        <stp>##V3_BDPV12</stp>
        <stp>JBLEMAD LX Equity</stp>
        <stp>CURRENT_TRR_5YR</stp>
        <stp>[COMPARATIVA FONDOS.xlsx]FONDOS!R23C22</stp>
        <tr r="V23" s="1"/>
      </tp>
      <tp>
        <v>1.2</v>
        <stp/>
        <stp>##V3_BDPV12</stp>
        <stp>FFEDGRY LX Equity</stp>
        <stp>FUND_TOTAL_EXP</stp>
        <stp>[COMPARATIVA FONDOS.xlsx]GESRIOJA!R8C25</stp>
        <tr r="Y8" s="3"/>
      </tp>
      <tp>
        <v>186.45</v>
        <stp/>
        <stp>##V3_BDPV12</stp>
        <stp>GLJAAEU ID Equity</stp>
        <stp>PX_LAST</stp>
        <stp>[COMPARATIVA FONDOS.xlsx]FONDOS!R40C15</stp>
        <tr r="O40" s="1"/>
      </tp>
      <tp t="s">
        <v>Intermediate</v>
        <stp/>
        <stp>##V3_BDPV12</stp>
        <stp>JBLEMAD LX Equity</stp>
        <stp>FUND_MATURITY_BAND_FOCUS</stp>
        <stp>[COMPARATIVA FONDOS.xlsx]FONDOS!R23C7</stp>
        <tr r="G23" s="1"/>
      </tp>
      <tp t="s">
        <v>#N/A N/A</v>
        <stp/>
        <stp>##V3_BDPV12</stp>
        <stp>GUGLMCE ID Equity</stp>
        <stp>FUND_MATURITY_BAND_FOCUS</stp>
        <stp>[COMPARATIVA FONDOS.xlsx]GESRIOJA!R12C7</stp>
        <tr r="G12" s="3"/>
      </tp>
      <tp>
        <v>17.979220000000002</v>
        <stp/>
        <stp>##V3_BDPV12</stp>
        <stp>GUGLMCE ID Equity</stp>
        <stp>VOLATILITY_360D</stp>
        <stp>[COMPARATIVA FONDOS.xlsx]GESRIOJA!R12C23</stp>
        <tr r="W12" s="3"/>
      </tp>
      <tp t="s">
        <v>#N/A N/A</v>
        <stp/>
        <stp>##V3_BDPV12</stp>
        <stp>TRGFGQE LX Equity</stp>
        <stp>FUND_MATURITY_BAND_FOCUS</stp>
        <stp>[COMPARATIVA FONDOS.xlsx]GESRIOJA!R18C7</stp>
        <tr r="G18" s="3"/>
      </tp>
      <tp>
        <v>24.017420000000001</v>
        <stp/>
        <stp>##V3_BDPV12</stp>
        <stp>FAGREUR ID Equity</stp>
        <stp>CURRENT_TRR_1YR</stp>
        <stp>[COMPARATIVA FONDOS.xlsx]GESRIOJA!R7C20</stp>
        <tr r="T7" s="3"/>
      </tp>
      <tp t="s">
        <v>LU0210532015</v>
        <stp/>
        <stp>##V3_BDPV12</stp>
        <stp>JPETAAE LX Equity</stp>
        <stp>ID_ISIN</stp>
        <stp>[COMPARATIVA FONDOS.xlsx]FONDOS!R42C12</stp>
        <tr r="L42" s="1"/>
      </tp>
      <tp t="s">
        <v>LU0234573003</v>
        <stp/>
        <stp>##V3_BDPV12</stp>
        <stp>GSGEMBA LX Equity</stp>
        <stp>ID_ISIN</stp>
        <stp>[COMPARATIVA FONDOS.xlsx]FONDOS!R24C12</stp>
        <tr r="L24" s="1"/>
      </tp>
      <tp t="s">
        <v>IE00B29M2H10</v>
        <stp/>
        <stp>##V3_BDPV12</stp>
        <stp>MLTGEAE ID Equity</stp>
        <stp>ID_ISIN</stp>
        <stp>[COMPARATIVA FONDOS.xlsx]FONDOS!R38C12</stp>
        <tr r="L38" s="1"/>
      </tp>
      <tp t="s">
        <v>#N/A N/A</v>
        <stp/>
        <stp>##V3_BDPV12</stp>
        <stp>SCHEMEA LX Equity</stp>
        <stp>FUND_MATURITY_BAND_FOCUS</stp>
        <stp>[COMPARATIVA FONDOS.xlsx]FONDOS!R25C7</stp>
        <tr r="G25" s="1"/>
      </tp>
      <tp>
        <v>12.371409999999999</v>
        <stp/>
        <stp>##V3_BDPV12</stp>
        <stp>FSEQFRA LX Equity</stp>
        <stp>CURRENT_TRR_5YR</stp>
        <stp>[COMPARATIVA FONDOS.xlsx]FONDOS!R37C22</stp>
        <tr r="V37" s="1"/>
      </tp>
      <tp>
        <v>10.28654</v>
        <stp/>
        <stp>##V3_BDPV12</stp>
        <stp>FSEQFRA LX Equity</stp>
        <stp>CURRENT_TRR_1YR</stp>
        <stp>[COMPARATIVA FONDOS.xlsx]FONDOS!R37C20</stp>
        <tr r="T37" s="1"/>
      </tp>
      <tp>
        <v>12.683479999999999</v>
        <stp/>
        <stp>##V3_BDPV12</stp>
        <stp>FSEQFRA LX Equity</stp>
        <stp>CURRENT_TRR_3YR</stp>
        <stp>[COMPARATIVA FONDOS.xlsx]FONDOS!R37C21</stp>
        <tr r="U37" s="1"/>
      </tp>
      <tp>
        <v>23.050280000000001</v>
        <stp/>
        <stp>##V3_BDPV12</stp>
        <stp>FAGREUR ID Equity</stp>
        <stp>VOLATILITY_360D</stp>
        <stp>[COMPARATIVA FONDOS.xlsx]GESRIOJA!R7C23</stp>
        <tr r="W7" s="3"/>
      </tp>
      <tp t="s">
        <v>LU0333810181</v>
        <stp/>
        <stp>##V3_BDPV12</stp>
        <stp>GSINDAA LX Equity</stp>
        <stp>ID_ISIN</stp>
        <stp>[COMPARATIVA FONDOS.xlsx]FONDOS!R47C12</stp>
        <tr r="L47" s="1"/>
      </tp>
      <tp>
        <v>49.76</v>
        <stp/>
        <stp>##V3_BDPV12</stp>
        <stp>PIMEMBI ID Equity</stp>
        <stp>PX_LAST</stp>
        <stp>[COMPARATIVA FONDOS.xlsx]FONDOS!R22C15</stp>
        <tr r="O22" s="1"/>
      </tp>
      <tp>
        <v>5.2312989999999999</v>
        <stp/>
        <stp>##V3_BDPV12</stp>
        <stp>PIMEMBI ID Equity</stp>
        <stp>VOLATILITY_360D</stp>
        <stp>[COMPARATIVA FONDOS.xlsx]FONDOS!R6C23</stp>
        <tr r="W6" s="1"/>
      </tp>
      <tp>
        <v>18.943000000000001</v>
        <stp/>
        <stp>##V3_BDPV12</stp>
        <stp>NOINBPE LX Equity</stp>
        <stp>VOLATILITY_360D</stp>
        <stp>[COMPARATIVA FONDOS.xlsx]GESRIOJA!R15C23</stp>
        <tr r="W15" s="3"/>
      </tp>
      <tp>
        <v>12.346730000000001</v>
        <stp/>
        <stp>##V3_BDPV12</stp>
        <stp>FAGREUR ID Equity</stp>
        <stp>CURRENT_TRR_3YR</stp>
        <stp>[COMPARATIVA FONDOS.xlsx]GESRIOJA!R7C21</stp>
        <tr r="U7" s="3"/>
      </tp>
      <tp t="s">
        <v>#N/A N/A</v>
        <stp/>
        <stp>##V3_BDPV12</stp>
        <stp>NEMBBCE LX Equity</stp>
        <stp>FUND_MATURITY_BAND_FOCUS</stp>
        <stp>[COMPARATIVA FONDOS.xlsx]FONDOS!R13C7</stp>
        <tr r="G13" s="1"/>
      </tp>
      <tp t="s">
        <v>#N/A N/A</v>
        <stp/>
        <stp>##V3_BDPV12</stp>
        <stp>NOINBPE LX Equity</stp>
        <stp>FUND_MATURITY_BAND_FOCUS</stp>
        <stp>[COMPARATIVA FONDOS.xlsx]GESRIOJA!R15C7</stp>
        <tr r="G15" s="3"/>
      </tp>
      <tp>
        <v>73.430000000000007</v>
        <stp/>
        <stp>##V3_BDPV12</stp>
        <stp>JPETAAE LX Equity</stp>
        <stp>PX_LAST</stp>
        <stp>[COMPARATIVA FONDOS.xlsx]FONDOS!R42C15</stp>
        <tr r="O42" s="1"/>
      </tp>
      <tp>
        <v>21.77</v>
        <stp/>
        <stp>##V3_BDPV12</stp>
        <stp>GSGEMBA LX Equity</stp>
        <stp>PX_LAST</stp>
        <stp>[COMPARATIVA FONDOS.xlsx]FONDOS!R24C15</stp>
        <tr r="O24" s="1"/>
      </tp>
      <tp>
        <v>5.3992000000000004</v>
        <stp/>
        <stp>##V3_BDPV12</stp>
        <stp>SCHEMEA LX Equity</stp>
        <stp>VOLATILITY_360D</stp>
        <stp>[COMPARATIVA FONDOS.xlsx]FONDOS!R9C23</stp>
        <tr r="W9" s="1"/>
      </tp>
      <tp>
        <v>3.4317000000000002</v>
        <stp/>
        <stp>##V3_BDPV12</stp>
        <stp>MLTGEAE ID Equity</stp>
        <stp>PX_LAST</stp>
        <stp>[COMPARATIVA FONDOS.xlsx]FONDOS!R38C15</stp>
        <tr r="O38" s="1"/>
      </tp>
      <tp>
        <v>13.25996</v>
        <stp/>
        <stp>##V3_BDPV12</stp>
        <stp>TSCIEUR LX Equity</stp>
        <stp>CURRENT_TRR_1YR</stp>
        <stp>[COMPARATIVA FONDOS.xlsx]FONDOS!R49C20</stp>
        <tr r="T49" s="1"/>
      </tp>
      <tp>
        <v>9.1810810000000007</v>
        <stp/>
        <stp>##V3_BDPV12</stp>
        <stp>TSCIEUR LX Equity</stp>
        <stp>CURRENT_TRR_3YR</stp>
        <stp>[COMPARATIVA FONDOS.xlsx]FONDOS!R49C21</stp>
        <tr r="U49" s="1"/>
      </tp>
      <tp>
        <v>6.0074459999999998</v>
        <stp/>
        <stp>##V3_BDPV12</stp>
        <stp>TSCIEUR LX Equity</stp>
        <stp>CURRENT_TRR_5YR</stp>
        <stp>[COMPARATIVA FONDOS.xlsx]FONDOS!R49C22</stp>
        <tr r="V49" s="1"/>
      </tp>
      <tp t="s">
        <v>#N/A N/A</v>
        <stp/>
        <stp>##V3_BDPV12</stp>
        <stp>SISFMEA LX Equity</stp>
        <stp>FUND_MATURITY_BAND_FOCUS</stp>
        <stp>[COMPARATIVA FONDOS.xlsx]FONDOS!R48C7</stp>
        <tr r="G48" s="1"/>
      </tp>
      <tp>
        <v>-0.58171360000000005</v>
        <stp/>
        <stp>##V3_BDPV12</stp>
        <stp>NEMBBCE LX Equity</stp>
        <stp>CURRENT_TRR_1YR</stp>
        <stp>[COMPARATIVA FONDOS.xlsx]FONDOS!R13C20</stp>
        <tr r="T13" s="1"/>
      </tp>
      <tp>
        <v>-0.58171360000000005</v>
        <stp/>
        <stp>##V3_BDPV12</stp>
        <stp>NEMBBCE LX Equity</stp>
        <stp>CURRENT_TRR_1YR</stp>
        <stp>[COMPARATIVA FONDOS.xlsx]FONDOS!R29C20</stp>
        <tr r="T29" s="1"/>
      </tp>
      <tp>
        <v>-8.7244740000000007</v>
        <stp/>
        <stp>##V3_BDPV12</stp>
        <stp>SCHEMEA LX Equity</stp>
        <stp>CURRENT_TRR_1YR</stp>
        <stp>[COMPARATIVA FONDOS.xlsx]FONDOS!R25C20</stp>
        <tr r="T25" s="1"/>
      </tp>
      <tp>
        <v>0.60500500000000001</v>
        <stp/>
        <stp>##V3_BDPV12</stp>
        <stp>NEMBBCE LX Equity</stp>
        <stp>CURRENT_TRR_3YR</stp>
        <stp>[COMPARATIVA FONDOS.xlsx]FONDOS!R13C21</stp>
        <tr r="U13" s="1"/>
      </tp>
      <tp>
        <v>0.60500500000000001</v>
        <stp/>
        <stp>##V3_BDPV12</stp>
        <stp>NEMBBCE LX Equity</stp>
        <stp>CURRENT_TRR_3YR</stp>
        <stp>[COMPARATIVA FONDOS.xlsx]FONDOS!R29C21</stp>
        <tr r="U29" s="1"/>
      </tp>
      <tp>
        <v>-2.7232430000000001</v>
        <stp/>
        <stp>##V3_BDPV12</stp>
        <stp>SCHEMEA LX Equity</stp>
        <stp>CURRENT_TRR_3YR</stp>
        <stp>[COMPARATIVA FONDOS.xlsx]FONDOS!R25C21</stp>
        <tr r="U25" s="1"/>
      </tp>
      <tp t="s">
        <v>#N/A N/A</v>
        <stp/>
        <stp>##V3_BDPV12</stp>
        <stp>NEMBBCE LX Equity</stp>
        <stp>CURRENT_TRR_5YR</stp>
        <stp>[COMPARATIVA FONDOS.xlsx]FONDOS!R29C22</stp>
        <tr r="V29" s="1"/>
      </tp>
      <tp t="s">
        <v>#N/A N/A</v>
        <stp/>
        <stp>##V3_BDPV12</stp>
        <stp>NEMBBCE LX Equity</stp>
        <stp>CURRENT_TRR_5YR</stp>
        <stp>[COMPARATIVA FONDOS.xlsx]FONDOS!R13C22</stp>
        <tr r="V13" s="1"/>
      </tp>
      <tp>
        <v>-2.4635959999999999</v>
        <stp/>
        <stp>##V3_BDPV12</stp>
        <stp>SCHEMEA LX Equity</stp>
        <stp>CURRENT_TRR_5YR</stp>
        <stp>[COMPARATIVA FONDOS.xlsx]FONDOS!R25C22</stp>
        <tr r="V25" s="1"/>
      </tp>
      <tp>
        <v>6.0508839999999999</v>
        <stp/>
        <stp>##V3_BDPV12</stp>
        <stp>FAGREUR ID Equity</stp>
        <stp>CURRENT_TRR_5YR</stp>
        <stp>[COMPARATIVA FONDOS.xlsx]GESRIOJA!R7C22</stp>
        <tr r="V7" s="3"/>
      </tp>
      <tp t="s">
        <v>IE00B5648R31</v>
        <stp/>
        <stp>##V3_BDPV12</stp>
        <stp>GLJAAEU ID Equity</stp>
        <stp>ID_ISIN</stp>
        <stp>[COMPARATIVA FONDOS.xlsx]FONDOS!R40C12</stp>
        <tr r="L40" s="1"/>
      </tp>
      <tp>
        <v>1.0646</v>
        <stp/>
        <stp>##V3_BDPV12</stp>
        <stp>BRGTECD LX Equity</stp>
        <stp>FUND_TOTAL_EXP</stp>
        <stp>[COMPARATIVA FONDOS.xlsx]GESRIOJA!R6C25</stp>
        <tr r="Y6" s="3"/>
      </tp>
      <tp t="s">
        <v>#N/A N/A</v>
        <stp/>
        <stp>##V3_BDPV12</stp>
        <stp>FSEQFRA LX Equity</stp>
        <stp>FUND_MATURITY_BAND_FOCUS</stp>
        <stp>[COMPARATIVA FONDOS.xlsx]FONDOS!R37C7</stp>
        <tr r="G37" s="1"/>
      </tp>
      <tp t="s">
        <v>LU0629658609</v>
        <stp/>
        <stp>##V3_BDPV12</stp>
        <stp>TREACOE LX Equity</stp>
        <stp>ID_ISIN</stp>
        <stp>[COMPARATIVA FONDOS.xlsx]FONDOS!R5C12</stp>
        <tr r="L5" s="1"/>
      </tp>
      <tp>
        <v>30.82</v>
        <stp/>
        <stp>##V3_BDPV12</stp>
        <stp>GSINDAA LX Equity</stp>
        <stp>PX_LAST</stp>
        <stp>[COMPARATIVA FONDOS.xlsx]FONDOS!R47C15</stp>
        <tr r="O47" s="1"/>
      </tp>
      <tp t="s">
        <v>IE0030759645</v>
        <stp/>
        <stp>##V3_BDPV12</stp>
        <stp>PIMEMBI ID Equity</stp>
        <stp>ID_ISIN</stp>
        <stp>[COMPARATIVA FONDOS.xlsx]FONDOS!R22C12</stp>
        <tr r="L22" s="1"/>
      </tp>
      <tp t="s">
        <v>IE0030759645</v>
        <stp/>
        <stp>##V3_BDPV12</stp>
        <stp>PIMEMBI ID Equity</stp>
        <stp>ID_ISIN</stp>
        <stp>[COMPARATIVA FONDOS.xlsx]FONDOS!R6C12</stp>
        <tr r="L6" s="1"/>
      </tp>
      <tp>
        <v>17.765070000000001</v>
        <stp/>
        <stp>##V3_BDPV12</stp>
        <stp>PAMENRF BB Equity</stp>
        <stp>VOLATILITY_360D</stp>
        <stp>[COMPARATIVA FONDOS.xlsx]GESRIOJA!R16C23</stp>
        <tr r="W16" s="3"/>
      </tp>
      <tp>
        <v>121.88</v>
        <stp/>
        <stp>##V3_BDPV12</stp>
        <stp>TREACOE LX Equity</stp>
        <stp>PX_LAST</stp>
        <stp>[COMPARATIVA FONDOS.xlsx]FONDOS!R21C15</stp>
        <tr r="O21" s="1"/>
      </tp>
      <tp>
        <v>121.88</v>
        <stp/>
        <stp>##V3_BDPV12</stp>
        <stp>TREACOE LX Equity</stp>
        <stp>PX_LAST</stp>
        <stp>[COMPARATIVA FONDOS.xlsx]FONDOS!R50C15</stp>
        <tr r="O50" s="1"/>
      </tp>
      <tp t="s">
        <v>IE00BPZ58P52</v>
        <stp/>
        <stp>##V3_BDPV12</stp>
        <stp>MEMHEAH ID Equity</stp>
        <stp>ID_ISIN</stp>
        <stp>[COMPARATIVA FONDOS.xlsx]FONDOS!R12C12</stp>
        <tr r="L12" s="1"/>
      </tp>
      <tp t="s">
        <v>IE00BPZ58P52</v>
        <stp/>
        <stp>##V3_BDPV12</stp>
        <stp>MEMHEAH ID Equity</stp>
        <stp>ID_ISIN</stp>
        <stp>[COMPARATIVA FONDOS.xlsx]FONDOS!R28C12</stp>
        <tr r="L28" s="1"/>
      </tp>
      <tp>
        <v>3.394072</v>
        <stp/>
        <stp>##V3_BDPV12</stp>
        <stp>FFEDGRY LX Equity</stp>
        <stp>CURRENT_TRR_1YR</stp>
        <stp>[COMPARATIVA FONDOS.xlsx]GESRIOJA!R8C20</stp>
        <tr r="T8" s="3"/>
      </tp>
      <tp>
        <v>12.4391</v>
        <stp/>
        <stp>##V3_BDPV12</stp>
        <stp>FFGLBFY LX Equity</stp>
        <stp>CURRENT_TRR_3YR</stp>
        <stp>[COMPARATIVA FONDOS.xlsx]GESRIOJA!R9C21</stp>
        <tr r="U9" s="3"/>
      </tp>
      <tp>
        <v>18.880739999999999</v>
        <stp/>
        <stp>##V3_BDPV12</stp>
        <stp>FFGLBFY LX Equity</stp>
        <stp>VOLATILITY_360D</stp>
        <stp>[COMPARATIVA FONDOS.xlsx]GESRIOJA!R9C23</stp>
        <tr r="W9" s="3"/>
      </tp>
      <tp t="s">
        <v>#N/A N/A</v>
        <stp/>
        <stp>##V3_BDPV12</stp>
        <stp>KOTIMAU LX Equity</stp>
        <stp>FUND_MATURITY_BAND_FOCUS</stp>
        <stp>[COMPARATIVA FONDOS.xlsx]FONDOS!R46C7</stp>
        <tr r="G46" s="1"/>
      </tp>
      <tp t="s">
        <v>#N/A N/A</v>
        <stp/>
        <stp>##V3_BDPV12</stp>
        <stp>MGLEAHA LX Equity</stp>
        <stp>FUND_MATURITY_BAND_FOCUS</stp>
        <stp>[COMPARATIVA FONDOS.xlsx]FONDOS!R27C7</stp>
        <tr r="G27" s="1"/>
      </tp>
      <tp>
        <v>15.76675</v>
        <stp/>
        <stp>##V3_BDPV12</stp>
        <stp>GUGLMCE ID Equity</stp>
        <stp>CURRENT_TRR_3YR</stp>
        <stp>[COMPARATIVA FONDOS.xlsx]FONDOS!R44C21</stp>
        <tr r="U44" s="1"/>
      </tp>
      <tp>
        <v>18.170269999999999</v>
        <stp/>
        <stp>##V3_BDPV12</stp>
        <stp>GUGLMCE ID Equity</stp>
        <stp>CURRENT_TRR_1YR</stp>
        <stp>[COMPARATIVA FONDOS.xlsx]FONDOS!R44C20</stp>
        <tr r="T44" s="1"/>
      </tp>
      <tp>
        <v>7.7401879999999998</v>
        <stp/>
        <stp>##V3_BDPV12</stp>
        <stp>GUGLMCE ID Equity</stp>
        <stp>CURRENT_TRR_5YR</stp>
        <stp>[COMPARATIVA FONDOS.xlsx]FONDOS!R44C22</stp>
        <tr r="V44" s="1"/>
      </tp>
      <tp>
        <v>6.8051729999999999</v>
        <stp/>
        <stp>##V3_BDPV12</stp>
        <stp>ROGVEEI LX Equity</stp>
        <stp>CURRENT_TRR_5YR</stp>
        <stp>[COMPARATIVA FONDOS.xlsx]FONDOS!R36C22</stp>
        <tr r="V36" s="1"/>
      </tp>
      <tp>
        <v>11.54576</v>
        <stp/>
        <stp>##V3_BDPV12</stp>
        <stp>ROGVEEI LX Equity</stp>
        <stp>CURRENT_TRR_3YR</stp>
        <stp>[COMPARATIVA FONDOS.xlsx]FONDOS!R36C21</stp>
        <tr r="U36" s="1"/>
      </tp>
      <tp>
        <v>19.21236</v>
        <stp/>
        <stp>##V3_BDPV12</stp>
        <stp>ROGVEEI LX Equity</stp>
        <stp>CURRENT_TRR_1YR</stp>
        <stp>[COMPARATIVA FONDOS.xlsx]FONDOS!R36C20</stp>
        <tr r="T36" s="1"/>
      </tp>
      <tp>
        <v>16.880500000000001</v>
        <stp/>
        <stp>##V3_BDPV12</stp>
        <stp>STWDGHC ID Equity</stp>
        <stp>VOLATILITY_360D</stp>
        <stp>[COMPARATIVA FONDOS.xlsx]GESRIOJA!R17C23</stp>
        <tr r="W17" s="3"/>
      </tp>
      <tp>
        <v>252.69</v>
        <stp/>
        <stp>##V3_BDPV12</stp>
        <stp>PIRPEUR LX Equity</stp>
        <stp>PX_LAST</stp>
        <stp>[COMPARATIVA FONDOS.xlsx]FONDOS!R45C15</stp>
        <tr r="O45" s="1"/>
      </tp>
      <tp>
        <v>14.64</v>
        <stp/>
        <stp>##V3_BDPV12</stp>
        <stp>JPMEMLA LX Equity</stp>
        <stp>PX_LAST</stp>
        <stp>[COMPARATIVA FONDOS.xlsx]FONDOS!R14C15</stp>
        <tr r="O14" s="1"/>
      </tp>
      <tp>
        <v>14.64</v>
        <stp/>
        <stp>##V3_BDPV12</stp>
        <stp>JPMEMLA LX Equity</stp>
        <stp>PX_LAST</stp>
        <stp>[COMPARATIVA FONDOS.xlsx]FONDOS!R30C15</stp>
        <tr r="O30" s="1"/>
      </tp>
      <tp t="s">
        <v>IE00B2NXKW18</v>
        <stp/>
        <stp>##V3_BDPV12</stp>
        <stp>STWDERU ID Equity</stp>
        <stp>ID_ISIN</stp>
        <stp>[COMPARATIVA FONDOS.xlsx]FONDOS!R39C12</stp>
        <tr r="L39" s="1"/>
      </tp>
      <tp t="s">
        <v>LU0114722738</v>
        <stp/>
        <stp>##V3_BDPV12</stp>
        <stp>FIDFISE LX Equity</stp>
        <stp>ID_ISIN</stp>
        <stp>[COMPARATIVA FONDOS.xlsx]FONDOS!R41C12</stp>
        <tr r="L41" s="1"/>
      </tp>
      <tp>
        <v>10.18155</v>
        <stp/>
        <stp>##V3_BDPV12</stp>
        <stp>FFEDGRY LX Equity</stp>
        <stp>CURRENT_TRR_3YR</stp>
        <stp>[COMPARATIVA FONDOS.xlsx]GESRIOJA!R8C21</stp>
        <tr r="U8" s="3"/>
      </tp>
      <tp t="s">
        <v>Short-Term</v>
        <stp/>
        <stp>##V3_BDPV12</stp>
        <stp>MLLEEA1 LX Equity</stp>
        <stp>FUND_MATURITY_BAND_FOCUS</stp>
        <stp>[COMPARATIVA FONDOS.xlsx]FONDOS!R26C7</stp>
        <tr r="G26" s="1"/>
      </tp>
      <tp>
        <v>14.257809999999999</v>
        <stp/>
        <stp>##V3_BDPV12</stp>
        <stp>FFGLBFY LX Equity</stp>
        <stp>CURRENT_TRR_1YR</stp>
        <stp>[COMPARATIVA FONDOS.xlsx]GESRIOJA!R9C20</stp>
        <tr r="T9" s="3"/>
      </tp>
      <tp>
        <v>15.33455</v>
        <stp/>
        <stp>##V3_BDPV12</stp>
        <stp>FFEDGRY LX Equity</stp>
        <stp>VOLATILITY_360D</stp>
        <stp>[COMPARATIVA FONDOS.xlsx]GESRIOJA!R8C23</stp>
        <tr r="W8" s="3"/>
      </tp>
      <tp>
        <v>14.51694</v>
        <stp/>
        <stp>##V3_BDPV12</stp>
        <stp>AMIEAEC LX Equity</stp>
        <stp>CURRENT_TRR_3YR</stp>
        <stp>[COMPARATIVA FONDOS.xlsx]FONDOS!R35C21</stp>
        <tr r="U35" s="1"/>
      </tp>
      <tp>
        <v>15.860329999999999</v>
        <stp/>
        <stp>##V3_BDPV12</stp>
        <stp>AMIEAEC LX Equity</stp>
        <stp>CURRENT_TRR_1YR</stp>
        <stp>[COMPARATIVA FONDOS.xlsx]FONDOS!R35C20</stp>
        <tr r="T35" s="1"/>
      </tp>
      <tp>
        <v>10.20472</v>
        <stp/>
        <stp>##V3_BDPV12</stp>
        <stp>AMIEAEC LX Equity</stp>
        <stp>CURRENT_TRR_5YR</stp>
        <stp>[COMPARATIVA FONDOS.xlsx]FONDOS!R35C22</stp>
        <tr r="V35" s="1"/>
      </tp>
      <tp>
        <v>-7.5405860000000002</v>
        <stp/>
        <stp>##V3_BDPV12</stp>
        <stp>TREACOE LX Equity</stp>
        <stp>LAST_CLOSE_TRR_YTD</stp>
        <stp>[COMPARATIVA FONDOS.xlsx]FONDOS!R5C19</stp>
        <tr r="S5" s="1"/>
      </tp>
      <tp>
        <v>17.88456</v>
        <stp/>
        <stp>##V3_BDPV12</stp>
        <stp>TRGFGQE LX Equity</stp>
        <stp>VOLATILITY_360D</stp>
        <stp>[COMPARATIVA FONDOS.xlsx]GESRIOJA!R18C23</stp>
        <tr r="W18" s="3"/>
      </tp>
      <tp t="s">
        <v>LU0104885248</v>
        <stp/>
        <stp>##V3_BDPV12</stp>
        <stp>PICWARA LX Equity</stp>
        <stp>ID_ISIN</stp>
        <stp>[COMPARATIVA FONDOS.xlsx]FONDOS!R43C12</stp>
        <tr r="L43" s="1"/>
      </tp>
      <tp>
        <v>12.348280000000001</v>
        <stp/>
        <stp>##V3_BDPV12</stp>
        <stp>NORGPBI LX Equity</stp>
        <stp>CURRENT_TRR_5YR</stp>
        <stp>[COMPARATIVA FONDOS.xlsx]GESRIOJA!R5C22</stp>
        <tr r="V5" s="3"/>
      </tp>
      <tp>
        <v>14.344580000000001</v>
        <stp/>
        <stp>##V3_BDPV12</stp>
        <stp>NORGPBI LX Equity</stp>
        <stp>VOLATILITY_360D</stp>
        <stp>[COMPARATIVA FONDOS.xlsx]GESRIOJA!R5C23</stp>
        <tr r="W5" s="3"/>
      </tp>
      <tp t="s">
        <v>#N/A N/A</v>
        <stp/>
        <stp>##V3_BDPV12</stp>
        <stp>AMIEAEC LX Equity</stp>
        <stp>FUND_MATURITY_BAND_FOCUS</stp>
        <stp>[COMPARATIVA FONDOS.xlsx]FONDOS!R35C7</stp>
        <tr r="G35" s="1"/>
      </tp>
      <tp>
        <v>-5.7094689999999997E-2</v>
        <stp/>
        <stp>##V3_BDPV12</stp>
        <stp>MGLEAHA LX Equity</stp>
        <stp>CURRENT_TRR_5YR</stp>
        <stp>[COMPARATIVA FONDOS.xlsx]FONDOS!R11C22</stp>
        <tr r="V11" s="1"/>
      </tp>
      <tp>
        <v>-5.7094689999999997E-2</v>
        <stp/>
        <stp>##V3_BDPV12</stp>
        <stp>MGLEAHA LX Equity</stp>
        <stp>CURRENT_TRR_5YR</stp>
        <stp>[COMPARATIVA FONDOS.xlsx]FONDOS!R27C22</stp>
        <tr r="V27" s="1"/>
      </tp>
      <tp>
        <v>-8.1296180000000007</v>
        <stp/>
        <stp>##V3_BDPV12</stp>
        <stp>MGLEAHA LX Equity</stp>
        <stp>CURRENT_TRR_1YR</stp>
        <stp>[COMPARATIVA FONDOS.xlsx]FONDOS!R27C20</stp>
        <tr r="T27" s="1"/>
      </tp>
      <tp>
        <v>-8.1296180000000007</v>
        <stp/>
        <stp>##V3_BDPV12</stp>
        <stp>MGLEAHA LX Equity</stp>
        <stp>CURRENT_TRR_1YR</stp>
        <stp>[COMPARATIVA FONDOS.xlsx]FONDOS!R11C20</stp>
        <tr r="T11" s="1"/>
      </tp>
      <tp>
        <v>-0.65188679999999999</v>
        <stp/>
        <stp>##V3_BDPV12</stp>
        <stp>MGLEAHA LX Equity</stp>
        <stp>CURRENT_TRR_3YR</stp>
        <stp>[COMPARATIVA FONDOS.xlsx]FONDOS!R27C21</stp>
        <tr r="U27" s="1"/>
      </tp>
      <tp>
        <v>-0.65188679999999999</v>
        <stp/>
        <stp>##V3_BDPV12</stp>
        <stp>MGLEAHA LX Equity</stp>
        <stp>CURRENT_TRR_3YR</stp>
        <stp>[COMPARATIVA FONDOS.xlsx]FONDOS!R11C21</stp>
        <tr r="U11" s="1"/>
      </tp>
      <tp t="s">
        <v>#N/A N/A</v>
        <stp/>
        <stp>##V3_BDPV12</stp>
        <stp>PAMENRF BB Equity</stp>
        <stp>FUND_MATURITY_BAND_FOCUS</stp>
        <stp>[COMPARATIVA FONDOS.xlsx]GESRIOJA!R16C7</stp>
        <tr r="G16" s="3"/>
      </tp>
      <tp t="s">
        <v>#N/A N/A</v>
        <stp/>
        <stp>##V3_BDPV12</stp>
        <stp>STWDGHC ID Equity</stp>
        <stp>FUND_MATURITY_BAND_FOCUS</stp>
        <stp>[COMPARATIVA FONDOS.xlsx]GESRIOJA!R17C7</stp>
        <tr r="G17" s="3"/>
      </tp>
      <tp t="s">
        <v>LU0332400232</v>
        <stp/>
        <stp>##V3_BDPV12</stp>
        <stp>JPMEMLA LX Equity</stp>
        <stp>ID_ISIN</stp>
        <stp>[COMPARATIVA FONDOS.xlsx]FONDOS!R14C12</stp>
        <tr r="L14" s="1"/>
      </tp>
      <tp t="s">
        <v>LU0332400232</v>
        <stp/>
        <stp>##V3_BDPV12</stp>
        <stp>JPMEMLA LX Equity</stp>
        <stp>ID_ISIN</stp>
        <stp>[COMPARATIVA FONDOS.xlsx]FONDOS!R30C12</stp>
        <tr r="L30" s="1"/>
      </tp>
      <tp t="s">
        <v>LU1279334210</v>
        <stp/>
        <stp>##V3_BDPV12</stp>
        <stp>PIRPEUR LX Equity</stp>
        <stp>ID_ISIN</stp>
        <stp>[COMPARATIVA FONDOS.xlsx]FONDOS!R45C12</stp>
        <tr r="L45" s="1"/>
      </tp>
      <tp>
        <v>10.277189999999999</v>
        <stp/>
        <stp>##V3_BDPV12</stp>
        <stp>FFEDGRY LX Equity</stp>
        <stp>CURRENT_TRR_5YR</stp>
        <stp>[COMPARATIVA FONDOS.xlsx]GESRIOJA!R8C22</stp>
        <tr r="V8" s="3"/>
      </tp>
      <tp t="s">
        <v>Short-Term</v>
        <stp/>
        <stp>##V3_BDPV12</stp>
        <stp>MLLEEA1 LX Equity</stp>
        <stp>FUND_MATURITY_BAND_FOCUS</stp>
        <stp>[COMPARATIVA FONDOS.xlsx]FONDOS!R10C7</stp>
        <tr r="G10" s="1"/>
      </tp>
      <tp t="s">
        <v>#N/A N/A</v>
        <stp/>
        <stp>##V3_BDPV12</stp>
        <stp>ROGVEEI LX Equity</stp>
        <stp>FUND_MATURITY_BAND_FOCUS</stp>
        <stp>[COMPARATIVA FONDOS.xlsx]FONDOS!R36C7</stp>
        <tr r="G36" s="1"/>
      </tp>
      <tp>
        <v>0.47497499999999998</v>
        <stp/>
        <stp>##V3_BDPV12</stp>
        <stp>GSGEMBA LX Equity</stp>
        <stp>CURRENT_TRR_5YR</stp>
        <stp>[COMPARATIVA FONDOS.xlsx]FONDOS!R8C22</stp>
        <tr r="V8" s="1"/>
      </tp>
      <tp>
        <v>-9.6680489999999999</v>
        <stp/>
        <stp>##V3_BDPV12</stp>
        <stp>GSGEMBA LX Equity</stp>
        <stp>CURRENT_TRR_1YR</stp>
        <stp>[COMPARATIVA FONDOS.xlsx]FONDOS!R8C20</stp>
        <tr r="T8" s="1"/>
      </tp>
      <tp>
        <v>-0.27384979999999998</v>
        <stp/>
        <stp>##V3_BDPV12</stp>
        <stp>GSGEMBA LX Equity</stp>
        <stp>CURRENT_TRR_3YR</stp>
        <stp>[COMPARATIVA FONDOS.xlsx]FONDOS!R8C21</stp>
        <tr r="U8" s="1"/>
      </tp>
      <tp>
        <v>15.596550000000001</v>
        <stp/>
        <stp>##V3_BDPV12</stp>
        <stp>KOTIMAU LX Equity</stp>
        <stp>CURRENT_TRR_1YR</stp>
        <stp>[COMPARATIVA FONDOS.xlsx]FONDOS!R46C20</stp>
        <tr r="T46" s="1"/>
      </tp>
      <tp>
        <v>14.48146</v>
        <stp/>
        <stp>##V3_BDPV12</stp>
        <stp>KOTIMAU LX Equity</stp>
        <stp>CURRENT_TRR_3YR</stp>
        <stp>[COMPARATIVA FONDOS.xlsx]FONDOS!R46C21</stp>
        <tr r="U46" s="1"/>
      </tp>
      <tp>
        <v>9.0232209999999995</v>
        <stp/>
        <stp>##V3_BDPV12</stp>
        <stp>KOTIMAU LX Equity</stp>
        <stp>CURRENT_TRR_5YR</stp>
        <stp>[COMPARATIVA FONDOS.xlsx]FONDOS!R46C22</stp>
        <tr r="V46" s="1"/>
      </tp>
      <tp>
        <v>48.12</v>
        <stp/>
        <stp>##V3_BDPV12</stp>
        <stp>JBLEMAD LX Equity</stp>
        <stp>PX_LAST</stp>
        <stp>[COMPARATIVA FONDOS.xlsx]FONDOS!R7C15</stp>
        <tr r="O7" s="1"/>
      </tp>
      <tp>
        <v>103.15</v>
        <stp/>
        <stp>##V3_BDPV12</stp>
        <stp>MEMHEAH ID Equity</stp>
        <stp>PX_LAST</stp>
        <stp>[COMPARATIVA FONDOS.xlsx]FONDOS!R12C15</stp>
        <tr r="O12" s="1"/>
      </tp>
      <tp>
        <v>103.15</v>
        <stp/>
        <stp>##V3_BDPV12</stp>
        <stp>MEMHEAH ID Equity</stp>
        <stp>PX_LAST</stp>
        <stp>[COMPARATIVA FONDOS.xlsx]FONDOS!R28C15</stp>
        <tr r="O28" s="1"/>
      </tp>
      <tp t="s">
        <v>LU0629658609</v>
        <stp/>
        <stp>##V3_BDPV12</stp>
        <stp>TREACOE LX Equity</stp>
        <stp>ID_ISIN</stp>
        <stp>[COMPARATIVA FONDOS.xlsx]FONDOS!R21C12</stp>
        <tr r="L21" s="1"/>
      </tp>
      <tp t="s">
        <v>LU0629658609</v>
        <stp/>
        <stp>##V3_BDPV12</stp>
        <stp>TREACOE LX Equity</stp>
        <stp>ID_ISIN</stp>
        <stp>[COMPARATIVA FONDOS.xlsx]FONDOS!R50C12</stp>
        <tr r="L50" s="1"/>
      </tp>
      <tp>
        <v>15.74403</v>
        <stp/>
        <stp>##V3_BDPV12</stp>
        <stp>NORGPBI LX Equity</stp>
        <stp>CURRENT_TRR_3YR</stp>
        <stp>[COMPARATIVA FONDOS.xlsx]GESRIOJA!R5C21</stp>
        <tr r="U5" s="3"/>
      </tp>
      <tp>
        <v>4.9351060000000002</v>
        <stp/>
        <stp>##V3_BDPV12</stp>
        <stp>TREACOE LX Equity</stp>
        <stp>VOLATILITY_360D</stp>
        <stp>[COMPARATIVA FONDOS.xlsx]FONDOS!R5C23</stp>
        <tr r="W5" s="1"/>
      </tp>
      <tp t="s">
        <v>#N/A N/A</v>
        <stp/>
        <stp>##V3_BDPV12</stp>
        <stp>NEMBBCE LX Equity</stp>
        <stp>FUND_MATURITY_BAND_FOCUS</stp>
        <stp>[COMPARATIVA FONDOS.xlsx]FONDOS!R29C7</stp>
        <tr r="G29" s="1"/>
      </tp>
      <tp t="s">
        <v>#N/A N/A</v>
        <stp/>
        <stp>##V3_BDPV12</stp>
        <stp>TSCIEUR LX Equity</stp>
        <stp>FUND_MATURITY_BAND_FOCUS</stp>
        <stp>[COMPARATIVA FONDOS.xlsx]FONDOS!R49C7</stp>
        <tr r="G49" s="1"/>
      </tp>
      <tp t="s">
        <v>LU0177592218</v>
        <stp/>
        <stp>##V3_BDPV12</stp>
        <stp>SCHEMEA LX Equity</stp>
        <stp>ID_ISIN</stp>
        <stp>[COMPARATIVA FONDOS.xlsx]FONDOS!R9C12</stp>
        <tr r="L9" s="1"/>
      </tp>
      <tp>
        <v>399.06</v>
        <stp/>
        <stp>##V3_BDPV12</stp>
        <stp>PICWARA LX Equity</stp>
        <stp>PX_LAST</stp>
        <stp>[COMPARATIVA FONDOS.xlsx]FONDOS!R43C15</stp>
        <tr r="O43" s="1"/>
      </tp>
      <tp>
        <v>-1.955246</v>
        <stp/>
        <stp>##V3_BDPV12</stp>
        <stp>MLLEEA1 LX Equity</stp>
        <stp>CURRENT_TRR_5YR</stp>
        <stp>[COMPARATIVA FONDOS.xlsx]FONDOS!R10C22</stp>
        <tr r="V10" s="1"/>
      </tp>
      <tp>
        <v>-1.955246</v>
        <stp/>
        <stp>##V3_BDPV12</stp>
        <stp>MLLEEA1 LX Equity</stp>
        <stp>CURRENT_TRR_5YR</stp>
        <stp>[COMPARATIVA FONDOS.xlsx]FONDOS!R26C22</stp>
        <tr r="V26" s="1"/>
      </tp>
      <tp>
        <v>-2.4608650000000001</v>
        <stp/>
        <stp>##V3_BDPV12</stp>
        <stp>MLLEEA1 LX Equity</stp>
        <stp>CURRENT_TRR_1YR</stp>
        <stp>[COMPARATIVA FONDOS.xlsx]FONDOS!R26C20</stp>
        <tr r="T26" s="1"/>
      </tp>
      <tp>
        <v>-2.4608650000000001</v>
        <stp/>
        <stp>##V3_BDPV12</stp>
        <stp>MLLEEA1 LX Equity</stp>
        <stp>CURRENT_TRR_1YR</stp>
        <stp>[COMPARATIVA FONDOS.xlsx]FONDOS!R10C20</stp>
        <tr r="T10" s="1"/>
      </tp>
      <tp>
        <v>-0.75132790000000005</v>
        <stp/>
        <stp>##V3_BDPV12</stp>
        <stp>MLLEEA1 LX Equity</stp>
        <stp>CURRENT_TRR_3YR</stp>
        <stp>[COMPARATIVA FONDOS.xlsx]FONDOS!R26C21</stp>
        <tr r="U26" s="1"/>
      </tp>
      <tp>
        <v>-0.75132790000000005</v>
        <stp/>
        <stp>##V3_BDPV12</stp>
        <stp>MLLEEA1 LX Equity</stp>
        <stp>CURRENT_TRR_3YR</stp>
        <stp>[COMPARATIVA FONDOS.xlsx]FONDOS!R10C21</stp>
        <tr r="U10" s="1"/>
      </tp>
      <tp>
        <v>7.8088810000000004</v>
        <stp/>
        <stp>##V3_BDPV12</stp>
        <stp>FFGLBFY LX Equity</stp>
        <stp>CURRENT_TRR_5YR</stp>
        <stp>[COMPARATIVA FONDOS.xlsx]GESRIOJA!R9C22</stp>
        <tr r="V9" s="3"/>
      </tp>
      <tp>
        <v>9.3280349999999999</v>
        <stp/>
        <stp>##V3_BDPV12</stp>
        <stp>SISFMEA LX Equity</stp>
        <stp>CURRENT_TRR_3YR</stp>
        <stp>[COMPARATIVA FONDOS.xlsx]FONDOS!R48C21</stp>
        <tr r="U48" s="1"/>
      </tp>
      <tp>
        <v>18.556229999999999</v>
        <stp/>
        <stp>##V3_BDPV12</stp>
        <stp>SISFMEA LX Equity</stp>
        <stp>CURRENT_TRR_1YR</stp>
        <stp>[COMPARATIVA FONDOS.xlsx]FONDOS!R48C20</stp>
        <tr r="T48" s="1"/>
      </tp>
      <tp t="s">
        <v>#N/A N/A</v>
        <stp/>
        <stp>##V3_BDPV12</stp>
        <stp>GUGLMCE ID Equity</stp>
        <stp>FUND_MATURITY_BAND_FOCUS</stp>
        <stp>[COMPARATIVA FONDOS.xlsx]FONDOS!R44C7</stp>
        <tr r="G44" s="1"/>
      </tp>
      <tp>
        <v>5.5515540000000003</v>
        <stp/>
        <stp>##V3_BDPV12</stp>
        <stp>SISFMEA LX Equity</stp>
        <stp>CURRENT_TRR_5YR</stp>
        <stp>[COMPARATIVA FONDOS.xlsx]FONDOS!R48C22</stp>
        <tr r="V48" s="1"/>
      </tp>
      <tp t="s">
        <v>#N/A N/A</v>
        <stp/>
        <stp>##V3_BDPV12</stp>
        <stp>MGLEAHA LX Equity</stp>
        <stp>FUND_MATURITY_BAND_FOCUS</stp>
        <stp>[COMPARATIVA FONDOS.xlsx]FONDOS!R11C7</stp>
        <tr r="G11" s="1"/>
      </tp>
      <tp>
        <v>-6.5576780000000001</v>
        <stp/>
        <stp>##V3_BDPV12</stp>
        <stp>PIMEMBI ID Equity</stp>
        <stp>LAST_CLOSE_TRR_YTD</stp>
        <stp>[COMPARATIVA FONDOS.xlsx]FONDOS!R6C19</stp>
        <tr r="S6" s="1"/>
      </tp>
      <tp>
        <v>-3.4217379999999999</v>
        <stp/>
        <stp>##V3_BDPV12</stp>
        <stp>SCHEMEA LX Equity</stp>
        <stp>LAST_CLOSE_TRR_YTD</stp>
        <stp>[COMPARATIVA FONDOS.xlsx]FONDOS!R9C19</stp>
        <tr r="S9" s="1"/>
      </tp>
      <tp>
        <v>-7.8479970000000003</v>
        <stp/>
        <stp>##V3_BDPV12</stp>
        <stp>GSGEMBA LX Equity</stp>
        <stp>LAST_CLOSE_TRR_YTD</stp>
        <stp>[COMPARATIVA FONDOS.xlsx]FONDOS!R8C19</stp>
        <tr r="S8" s="1"/>
      </tp>
      <tp>
        <v>-0.103799</v>
        <stp/>
        <stp>##V3_BDPV12</stp>
        <stp>JBLEMAD LX Equity</stp>
        <stp>LAST_CLOSE_TRR_YTD</stp>
        <stp>[COMPARATIVA FONDOS.xlsx]FONDOS!R7C19</stp>
        <tr r="S7" s="1"/>
      </tp>
      <tp>
        <v>41.2</v>
        <stp/>
        <stp>##V3_BDPV12</stp>
        <stp>FIDFISE LX Equity</stp>
        <stp>PX_LAST</stp>
        <stp>[COMPARATIVA FONDOS.xlsx]FONDOS!R41C15</stp>
        <tr r="O41" s="1"/>
      </tp>
      <tp>
        <v>485.55</v>
        <stp/>
        <stp>##V3_BDPV12</stp>
        <stp>STWDERU ID Equity</stp>
        <stp>PX_LAST</stp>
        <stp>[COMPARATIVA FONDOS.xlsx]FONDOS!R39C15</stp>
        <tr r="O39" s="1"/>
      </tp>
      <tp>
        <v>9.8466989999999992</v>
        <stp/>
        <stp>##V3_BDPV12</stp>
        <stp>NORGPBI LX Equity</stp>
        <stp>CURRENT_TRR_1YR</stp>
        <stp>[COMPARATIVA FONDOS.xlsx]GESRIOJA!R5C20</stp>
        <tr r="T5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0"/>
  <sheetViews>
    <sheetView showGridLines="0" topLeftCell="E19" zoomScale="90" zoomScaleNormal="90" workbookViewId="0">
      <selection activeCell="I40" sqref="I40"/>
    </sheetView>
  </sheetViews>
  <sheetFormatPr baseColWidth="10" defaultRowHeight="16.5" x14ac:dyDescent="0.3"/>
  <cols>
    <col min="2" max="2" width="12.44140625" bestFit="1" customWidth="1"/>
    <col min="3" max="3" width="10.77734375" bestFit="1" customWidth="1"/>
    <col min="4" max="4" width="13.6640625" bestFit="1" customWidth="1"/>
    <col min="5" max="5" width="14.77734375" bestFit="1" customWidth="1"/>
    <col min="6" max="6" width="14.5546875" bestFit="1" customWidth="1"/>
    <col min="7" max="7" width="12.77734375" customWidth="1"/>
    <col min="8" max="8" width="13.6640625" bestFit="1" customWidth="1"/>
    <col min="9" max="9" width="11.77734375" customWidth="1"/>
    <col min="10" max="10" width="25.109375" customWidth="1"/>
    <col min="11" max="11" width="16.33203125" bestFit="1" customWidth="1"/>
    <col min="14" max="15" width="10.109375" customWidth="1"/>
    <col min="20" max="20" width="9.44140625" customWidth="1"/>
    <col min="21" max="21" width="8.6640625" customWidth="1"/>
    <col min="22" max="22" width="8.5546875" customWidth="1"/>
    <col min="23" max="23" width="9.33203125" customWidth="1"/>
    <col min="26" max="27" width="15.109375" customWidth="1"/>
    <col min="28" max="28" width="7.6640625" customWidth="1"/>
  </cols>
  <sheetData>
    <row r="1" spans="1:29" x14ac:dyDescent="0.3">
      <c r="F1" s="5" t="s">
        <v>0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33</v>
      </c>
      <c r="P1" s="5" t="s">
        <v>9</v>
      </c>
      <c r="Q1" s="5" t="s">
        <v>10</v>
      </c>
      <c r="R1" s="5" t="s">
        <v>11</v>
      </c>
      <c r="S1" s="6" t="s">
        <v>12</v>
      </c>
      <c r="T1" s="5" t="s">
        <v>13</v>
      </c>
      <c r="U1" s="5" t="s">
        <v>14</v>
      </c>
      <c r="V1" s="5" t="s">
        <v>15</v>
      </c>
      <c r="W1" s="5" t="s">
        <v>16</v>
      </c>
      <c r="X1" s="7" t="s">
        <v>17</v>
      </c>
      <c r="Y1" s="5" t="s">
        <v>18</v>
      </c>
    </row>
    <row r="3" spans="1:29" ht="17.25" thickBot="1" x14ac:dyDescent="0.35"/>
    <row r="4" spans="1:29" x14ac:dyDescent="0.3">
      <c r="B4" s="15" t="s">
        <v>37</v>
      </c>
      <c r="C4" s="15" t="s">
        <v>35</v>
      </c>
      <c r="D4" s="15" t="s">
        <v>36</v>
      </c>
      <c r="E4" s="15" t="s">
        <v>41</v>
      </c>
      <c r="F4" s="15" t="s">
        <v>39</v>
      </c>
      <c r="G4" s="38"/>
      <c r="H4" s="38"/>
      <c r="I4" s="15" t="s">
        <v>40</v>
      </c>
      <c r="J4" s="15" t="s">
        <v>38</v>
      </c>
      <c r="K4" s="15" t="s">
        <v>19</v>
      </c>
      <c r="L4" s="15" t="s">
        <v>20</v>
      </c>
      <c r="M4" s="15" t="s">
        <v>21</v>
      </c>
      <c r="N4" s="15" t="s">
        <v>32</v>
      </c>
      <c r="O4" s="15" t="s">
        <v>34</v>
      </c>
      <c r="P4" s="15" t="s">
        <v>22</v>
      </c>
      <c r="Q4" s="15" t="s">
        <v>23</v>
      </c>
      <c r="R4" s="15" t="s">
        <v>24</v>
      </c>
      <c r="S4" s="16" t="s">
        <v>25</v>
      </c>
      <c r="T4" s="15" t="s">
        <v>26</v>
      </c>
      <c r="U4" s="15" t="s">
        <v>27</v>
      </c>
      <c r="V4" s="15" t="s">
        <v>28</v>
      </c>
      <c r="W4" s="15" t="s">
        <v>29</v>
      </c>
      <c r="X4" s="17" t="s">
        <v>30</v>
      </c>
      <c r="Y4" s="15" t="s">
        <v>31</v>
      </c>
    </row>
    <row r="5" spans="1:29" x14ac:dyDescent="0.3">
      <c r="A5">
        <v>1</v>
      </c>
      <c r="B5" s="21">
        <v>24621.96</v>
      </c>
      <c r="C5" s="4">
        <v>620000.1</v>
      </c>
      <c r="D5" s="3">
        <v>25.180800000000001</v>
      </c>
      <c r="E5" s="2" t="s">
        <v>42</v>
      </c>
      <c r="F5" s="2" t="str">
        <f>+_xll.BDP($E5,F$1)</f>
        <v>Fixed Income</v>
      </c>
      <c r="G5" s="2" t="str">
        <f>+_xll.BDP($E5,G$1)</f>
        <v>#N/A N/A</v>
      </c>
      <c r="H5" s="2" t="str">
        <f>+_xll.BDP($E5,H$1)</f>
        <v>#N/A N/A</v>
      </c>
      <c r="I5" s="2" t="str">
        <f>+_xll.BDP($E5,I$1)</f>
        <v>International</v>
      </c>
      <c r="J5" s="11" t="str">
        <f>+_xll.BDP($E5,J$1)</f>
        <v>TREA EM MRKT CR OPP-E</v>
      </c>
      <c r="K5" s="8">
        <f>+_xll.BDP($E5,K$1)</f>
        <v>59.91657</v>
      </c>
      <c r="L5" s="9" t="str">
        <f>+_xll.BDP($E5,L$1)</f>
        <v>LU0629658609</v>
      </c>
      <c r="M5" s="12">
        <f>+_xll.BDP($E5,M$1)/100</f>
        <v>1.1788149999999999E-2</v>
      </c>
      <c r="N5" s="9" t="str">
        <f>+_xll.BDP($E5,N$1)</f>
        <v>25/02/2022</v>
      </c>
      <c r="O5" s="9">
        <f>+_xll.BDP($E5,O$1)</f>
        <v>121.88</v>
      </c>
      <c r="P5" s="12">
        <f>+_xll.BDP($E5,P$1)/100</f>
        <v>-4.7514849999999997E-2</v>
      </c>
      <c r="Q5" s="12">
        <f>+_xll.BDP($E5,Q$1)/100</f>
        <v>-5.8914370000000001E-2</v>
      </c>
      <c r="R5" s="12">
        <f>+_xll.BDP($E5,R$1)/100</f>
        <v>-6.7125870000000004E-2</v>
      </c>
      <c r="S5" s="13">
        <f>+_xll.BDP($E5,S$1)/100</f>
        <v>-7.5405860000000005E-2</v>
      </c>
      <c r="T5" s="12">
        <f>+_xll.BDP($E5,T$1)/100</f>
        <v>-7.2238700000000003E-2</v>
      </c>
      <c r="U5" s="12">
        <f>+_xll.BDP($E5,U$1)/100</f>
        <v>6.5664059999999999E-4</v>
      </c>
      <c r="V5" s="12">
        <f>+_xll.BDP($E5,V$1)/100</f>
        <v>-8.9083110000000004E-3</v>
      </c>
      <c r="W5" s="12">
        <f>+_xll.BDP($E5,W$1)/100</f>
        <v>4.9351060000000002E-2</v>
      </c>
      <c r="X5" s="14">
        <f>+_xll.BDP($E5,X$1)/100</f>
        <v>-0.119573</v>
      </c>
      <c r="Y5" s="12" t="e">
        <f>+_xll.BDP($E5,Y$1)/100</f>
        <v>#VALUE!</v>
      </c>
      <c r="Z5" s="18">
        <f>($D5+($O5-$D5))*$B5</f>
        <v>3000924.4847999997</v>
      </c>
      <c r="AA5" s="19">
        <f>Z5-C5</f>
        <v>2380924.3847999997</v>
      </c>
      <c r="AB5" s="20">
        <f>$AA5/$C5</f>
        <v>3.8402000012580637</v>
      </c>
    </row>
    <row r="6" spans="1:29" x14ac:dyDescent="0.3">
      <c r="A6">
        <v>2</v>
      </c>
      <c r="B6" s="21">
        <v>3168.5450000000001</v>
      </c>
      <c r="C6" s="4">
        <v>700000.07</v>
      </c>
      <c r="D6" s="3">
        <v>220.92160000000001</v>
      </c>
      <c r="E6" s="2" t="s">
        <v>43</v>
      </c>
      <c r="F6" s="2" t="str">
        <f>+_xll.BDP($E6,F$1)</f>
        <v>Fixed Income</v>
      </c>
      <c r="G6" s="2" t="str">
        <f>+_xll.BDP($E6,G$1)</f>
        <v>Intermediate</v>
      </c>
      <c r="H6" s="2" t="str">
        <f>+_xll.BDP($E6,H$1)</f>
        <v>Investment Grade BBB or higher</v>
      </c>
      <c r="I6" s="2" t="str">
        <f>+_xll.BDP($E6,I$1)</f>
        <v>International</v>
      </c>
      <c r="J6" s="11" t="str">
        <f>+_xll.BDP($E6,J$1)</f>
        <v>PIMCO GIS-EMERGING MKT INS A</v>
      </c>
      <c r="K6" s="8">
        <f>+_xll.BDP($E6,K$1)</f>
        <v>4470.9390000000003</v>
      </c>
      <c r="L6" s="9" t="str">
        <f>+_xll.BDP($E6,L$1)</f>
        <v>IE0030759645</v>
      </c>
      <c r="M6" s="12">
        <f>+_xll.BDP($E6,M$1)/100</f>
        <v>-2.1820330000000002E-2</v>
      </c>
      <c r="N6" s="9" t="str">
        <f>+_xll.BDP($E6,N$1)</f>
        <v>28/02/2022</v>
      </c>
      <c r="O6" s="9">
        <f>+_xll.BDP($E6,O$1)</f>
        <v>49.76</v>
      </c>
      <c r="P6" s="12" t="e">
        <f>+_xll.BDP($E6,P$1)/100</f>
        <v>#VALUE!</v>
      </c>
      <c r="Q6" s="12">
        <f>+_xll.BDP($E6,Q$1)/100</f>
        <v>-6.0777650000000003E-2</v>
      </c>
      <c r="R6" s="12">
        <f>+_xll.BDP($E6,R$1)/100</f>
        <v>-7.2161119999999995E-2</v>
      </c>
      <c r="S6" s="13">
        <f>+_xll.BDP($E6,S$1)/100</f>
        <v>-6.5576780000000001E-2</v>
      </c>
      <c r="T6" s="12">
        <f>+_xll.BDP($E6,T$1)/100</f>
        <v>-7.8518549999999993E-2</v>
      </c>
      <c r="U6" s="12">
        <f>+_xll.BDP($E6,U$1)/100</f>
        <v>1.7960920000000002E-2</v>
      </c>
      <c r="V6" s="12">
        <f>+_xll.BDP($E6,V$1)/100</f>
        <v>2.424513E-2</v>
      </c>
      <c r="W6" s="12">
        <f>+_xll.BDP($E6,W$1)/100</f>
        <v>5.2312989999999997E-2</v>
      </c>
      <c r="X6" s="14">
        <f>+_xll.BDP($E6,X$1)/100</f>
        <v>-0.10953599999999999</v>
      </c>
      <c r="Y6" s="12">
        <f>+_xll.BDP($E6,Y$1)/100</f>
        <v>7.9000000000000008E-3</v>
      </c>
      <c r="Z6" s="18">
        <f t="shared" ref="Z6:Z14" si="0">($D6+($O6-$D6))*$B6</f>
        <v>157666.79919999998</v>
      </c>
      <c r="AA6" s="19">
        <f t="shared" ref="AA6:AA9" si="1">Z6-C6</f>
        <v>-542333.27079999994</v>
      </c>
      <c r="AB6" s="20">
        <f t="shared" ref="AB6:AB14" si="2">$AA6/$C6</f>
        <v>-0.77476173795239756</v>
      </c>
    </row>
    <row r="7" spans="1:29" x14ac:dyDescent="0.3">
      <c r="A7">
        <v>3</v>
      </c>
      <c r="B7" s="21">
        <v>315.29399999999998</v>
      </c>
      <c r="C7" s="4">
        <v>419998.13</v>
      </c>
      <c r="D7" s="3">
        <v>1332.0841</v>
      </c>
      <c r="E7" s="2" t="s">
        <v>44</v>
      </c>
      <c r="F7" s="2" t="str">
        <f>+_xll.BDP($E7,F$1)</f>
        <v>Fixed Income</v>
      </c>
      <c r="G7" s="2" t="str">
        <f>+_xll.BDP($E7,G$1)</f>
        <v>Intermediate</v>
      </c>
      <c r="H7" s="2" t="str">
        <f>+_xll.BDP($E7,H$1)</f>
        <v>High Yield</v>
      </c>
      <c r="I7" s="2" t="str">
        <f>+_xll.BDP($E7,I$1)</f>
        <v>Global</v>
      </c>
      <c r="J7" s="11" t="str">
        <f>+_xll.BDP($E7,J$1)</f>
        <v>GAM LOCAL EMERG BD-EUR A</v>
      </c>
      <c r="K7" s="8">
        <f>+_xll.BDP($E7,K$1)</f>
        <v>2033.433</v>
      </c>
      <c r="L7" s="9" t="str">
        <f>+_xll.BDP($E7,L$1)</f>
        <v>LU0256063883</v>
      </c>
      <c r="M7" s="12">
        <f>+_xll.BDP($E7,M$1)/100</f>
        <v>1.5832809999999999E-2</v>
      </c>
      <c r="N7" s="9" t="str">
        <f>+_xll.BDP($E7,N$1)</f>
        <v>25/02/2022</v>
      </c>
      <c r="O7" s="9">
        <f>+_xll.BDP($E7,O$1)</f>
        <v>48.12</v>
      </c>
      <c r="P7" s="12">
        <f>+_xll.BDP($E7,P$1)/100</f>
        <v>-1.9360100000000002E-2</v>
      </c>
      <c r="Q7" s="12">
        <f>+_xll.BDP($E7,Q$1)/100</f>
        <v>-2.0738280000000002E-3</v>
      </c>
      <c r="R7" s="12">
        <f>+_xll.BDP($E7,R$1)/100</f>
        <v>1.4120109999999998E-2</v>
      </c>
      <c r="S7" s="13">
        <f>+_xll.BDP($E7,S$1)/100</f>
        <v>-1.0379899999999999E-3</v>
      </c>
      <c r="T7" s="12">
        <f>+_xll.BDP($E7,T$1)/100</f>
        <v>-8.3974759999999996E-2</v>
      </c>
      <c r="U7" s="12">
        <f>+_xll.BDP($E7,U$1)/100</f>
        <v>-3.2158119999999998E-2</v>
      </c>
      <c r="V7" s="12">
        <f>+_xll.BDP($E7,V$1)/100</f>
        <v>-2.1294140000000003E-2</v>
      </c>
      <c r="W7" s="12">
        <f>+_xll.BDP($E7,W$1)/100</f>
        <v>9.843318999999999E-2</v>
      </c>
      <c r="X7" s="14">
        <f>+_xll.BDP($E7,X$1)/100</f>
        <v>-0.10755000000000001</v>
      </c>
      <c r="Y7" s="12">
        <f>+_xll.BDP($E7,Y$1)/100</f>
        <v>1.9542E-2</v>
      </c>
      <c r="Z7" s="18">
        <f t="shared" si="0"/>
        <v>15171.947279999964</v>
      </c>
      <c r="AA7" s="19">
        <f t="shared" si="1"/>
        <v>-404826.18272000004</v>
      </c>
      <c r="AB7" s="20">
        <f t="shared" si="2"/>
        <v>-0.96387615516288139</v>
      </c>
    </row>
    <row r="8" spans="1:29" x14ac:dyDescent="0.3">
      <c r="A8">
        <v>4</v>
      </c>
      <c r="B8" s="21">
        <v>2474.6410000000001</v>
      </c>
      <c r="C8" s="4">
        <v>500000.09</v>
      </c>
      <c r="D8" s="3">
        <v>202.07400000000001</v>
      </c>
      <c r="E8" s="2" t="s">
        <v>45</v>
      </c>
      <c r="F8" s="2" t="str">
        <f>+_xll.BDP($E8,F$1)</f>
        <v>Fixed Income</v>
      </c>
      <c r="G8" s="2" t="str">
        <f>+_xll.BDP($E8,G$1)</f>
        <v>Intermediate</v>
      </c>
      <c r="H8" s="2" t="str">
        <f>+_xll.BDP($E8,H$1)</f>
        <v>Investment Grade BBB or higher</v>
      </c>
      <c r="I8" s="2" t="str">
        <f>+_xll.BDP($E8,I$1)</f>
        <v>International</v>
      </c>
      <c r="J8" s="11" t="str">
        <f>+_xll.BDP($E8,J$1)</f>
        <v>GS EMRG MKT DEBT PT BA</v>
      </c>
      <c r="K8" s="8">
        <f>+_xll.BDP($E8,K$1)</f>
        <v>4077.8719999999998</v>
      </c>
      <c r="L8" s="9" t="str">
        <f>+_xll.BDP($E8,L$1)</f>
        <v>LU0234573003</v>
      </c>
      <c r="M8" s="12">
        <f>+_xll.BDP($E8,M$1)/100</f>
        <v>-2.4204389999999999E-2</v>
      </c>
      <c r="N8" s="9" t="str">
        <f>+_xll.BDP($E8,N$1)</f>
        <v>28/02/2022</v>
      </c>
      <c r="O8" s="9">
        <f>+_xll.BDP($E8,O$1)</f>
        <v>21.77</v>
      </c>
      <c r="P8" s="12" t="e">
        <f>+_xll.BDP($E8,P$1)/100</f>
        <v>#VALUE!</v>
      </c>
      <c r="Q8" s="12">
        <f>+_xll.BDP($E8,Q$1)/100</f>
        <v>-7.2037509999999999E-2</v>
      </c>
      <c r="R8" s="12">
        <f>+_xll.BDP($E8,R$1)/100</f>
        <v>-8.8358430000000002E-2</v>
      </c>
      <c r="S8" s="13">
        <f>+_xll.BDP($E8,S$1)/100</f>
        <v>-7.847997000000001E-2</v>
      </c>
      <c r="T8" s="12">
        <f>+_xll.BDP($E8,T$1)/100</f>
        <v>-9.6680489999999994E-2</v>
      </c>
      <c r="U8" s="12">
        <f>+_xll.BDP($E8,U$1)/100</f>
        <v>-2.7384979999999998E-3</v>
      </c>
      <c r="V8" s="12">
        <f>+_xll.BDP($E8,V$1)/100</f>
        <v>4.7497499999999996E-3</v>
      </c>
      <c r="W8" s="12">
        <f>+_xll.BDP($E8,W$1)/100</f>
        <v>7.2190500000000005E-2</v>
      </c>
      <c r="X8" s="14">
        <f>+_xll.BDP($E8,X$1)/100</f>
        <v>-0.132324</v>
      </c>
      <c r="Y8" s="12">
        <f>+_xll.BDP($E8,Y$1)/100</f>
        <v>1.38E-2</v>
      </c>
      <c r="Z8" s="18">
        <f t="shared" si="0"/>
        <v>53872.934570000027</v>
      </c>
      <c r="AA8" s="19">
        <f t="shared" si="1"/>
        <v>-446127.15542999998</v>
      </c>
      <c r="AB8" s="20">
        <f t="shared" si="2"/>
        <v>-0.89225415025425292</v>
      </c>
    </row>
    <row r="9" spans="1:29" x14ac:dyDescent="0.3">
      <c r="A9">
        <v>5</v>
      </c>
      <c r="B9" s="21">
        <v>16799.314999999999</v>
      </c>
      <c r="C9" s="4">
        <v>400000.01</v>
      </c>
      <c r="D9" s="3">
        <v>23.810500000000001</v>
      </c>
      <c r="E9" s="2" t="s">
        <v>46</v>
      </c>
      <c r="F9" s="2" t="str">
        <f>+_xll.BDP($E9,F$1)</f>
        <v>Fixed Income</v>
      </c>
      <c r="G9" s="2" t="str">
        <f>+_xll.BDP($E9,G$1)</f>
        <v>#N/A N/A</v>
      </c>
      <c r="H9" s="2" t="str">
        <f>+_xll.BDP($E9,H$1)</f>
        <v>#N/A N/A</v>
      </c>
      <c r="I9" s="2" t="str">
        <f>+_xll.BDP($E9,I$1)</f>
        <v>International</v>
      </c>
      <c r="J9" s="11" t="str">
        <f>+_xll.BDP($E9,J$1)</f>
        <v>SCHRODER ISF EM DBT A R-AACE</v>
      </c>
      <c r="K9" s="8">
        <f>+_xll.BDP($E9,K$1)</f>
        <v>2016.8140000000001</v>
      </c>
      <c r="L9" s="9" t="str">
        <f>+_xll.BDP($E9,L$1)</f>
        <v>LU0177592218</v>
      </c>
      <c r="M9" s="12">
        <f>+_xll.BDP($E9,M$1)/100</f>
        <v>-9.1638799999999992E-3</v>
      </c>
      <c r="N9" s="9" t="str">
        <f>+_xll.BDP($E9,N$1)</f>
        <v>28/02/2022</v>
      </c>
      <c r="O9" s="9">
        <f>+_xll.BDP($E9,O$1)</f>
        <v>24.922599999999999</v>
      </c>
      <c r="P9" s="12">
        <f>+_xll.BDP($E9,P$1)/100</f>
        <v>-3.2549080000000001E-2</v>
      </c>
      <c r="Q9" s="12">
        <f>+_xll.BDP($E9,Q$1)/100</f>
        <v>-2.4341930000000001E-2</v>
      </c>
      <c r="R9" s="12">
        <f>+_xll.BDP($E9,R$1)/100</f>
        <v>-2.508616E-2</v>
      </c>
      <c r="S9" s="13">
        <f>+_xll.BDP($E9,S$1)/100</f>
        <v>-3.4217379999999999E-2</v>
      </c>
      <c r="T9" s="12">
        <f>+_xll.BDP($E9,T$1)/100</f>
        <v>-8.7244740000000001E-2</v>
      </c>
      <c r="U9" s="12">
        <f>+_xll.BDP($E9,U$1)/100</f>
        <v>-2.7232430000000002E-2</v>
      </c>
      <c r="V9" s="12">
        <f>+_xll.BDP($E9,V$1)/100</f>
        <v>-2.4635959999999998E-2</v>
      </c>
      <c r="W9" s="12">
        <f>+_xll.BDP($E9,W$1)/100</f>
        <v>5.3992000000000005E-2</v>
      </c>
      <c r="X9" s="14">
        <f>+_xll.BDP($E9,X$1)/100</f>
        <v>-0.102551</v>
      </c>
      <c r="Y9" s="12">
        <f>+_xll.BDP($E9,Y$1)/100</f>
        <v>1.9400000000000001E-2</v>
      </c>
      <c r="Z9" s="18">
        <f t="shared" si="0"/>
        <v>418682.60801899998</v>
      </c>
      <c r="AA9" s="19">
        <f t="shared" si="1"/>
        <v>18682.598018999968</v>
      </c>
      <c r="AB9" s="20">
        <f t="shared" si="2"/>
        <v>4.6706493879837573E-2</v>
      </c>
    </row>
    <row r="10" spans="1:29" x14ac:dyDescent="0.3">
      <c r="A10">
        <v>6</v>
      </c>
      <c r="B10" s="21">
        <v>19409.97</v>
      </c>
      <c r="C10" s="4">
        <v>992819.13</v>
      </c>
      <c r="D10" s="3">
        <v>54.5</v>
      </c>
      <c r="E10" s="23" t="s">
        <v>47</v>
      </c>
      <c r="F10" s="2" t="str">
        <f>+_xll.BDP($E10,F$1)</f>
        <v>Fixed Income</v>
      </c>
      <c r="G10" s="2" t="str">
        <f>+_xll.BDP($E10,G$1)</f>
        <v>Short-Term</v>
      </c>
      <c r="H10" s="2" t="str">
        <f>+_xll.BDP($E10,H$1)</f>
        <v>#N/A N/A</v>
      </c>
      <c r="I10" s="2" t="str">
        <f>+_xll.BDP($E10,I$1)</f>
        <v>International</v>
      </c>
      <c r="J10" s="11" t="str">
        <f>+_xll.BDP($E10,J$1)</f>
        <v>BGF-EMK LOC CURR BD-EUR A1</v>
      </c>
      <c r="K10" s="8">
        <f>+_xll.BDP($E10,K$1)</f>
        <v>2189.7510000000002</v>
      </c>
      <c r="L10" s="9" t="str">
        <f>+_xll.BDP($E10,L$1)</f>
        <v>LU0278461065</v>
      </c>
      <c r="M10" s="12">
        <f>+_xll.BDP($E10,M$1)/100</f>
        <v>-3.0303029999999998E-2</v>
      </c>
      <c r="N10" s="9" t="str">
        <f>+_xll.BDP($E10,N$1)</f>
        <v>28/02/2022</v>
      </c>
      <c r="O10" s="9">
        <f>+_xll.BDP($E10,O$1)</f>
        <v>2.88</v>
      </c>
      <c r="P10" s="12">
        <f>+_xll.BDP($E10,P$1)/100</f>
        <v>-4.9504949999999999E-2</v>
      </c>
      <c r="Q10" s="12">
        <f>+_xll.BDP($E10,Q$1)/100</f>
        <v>-5.2631579999999997E-2</v>
      </c>
      <c r="R10" s="12">
        <f>+_xll.BDP($E10,R$1)/100</f>
        <v>-3.030304E-2</v>
      </c>
      <c r="S10" s="13">
        <f>+_xll.BDP($E10,S$1)/100</f>
        <v>-3.568292E-2</v>
      </c>
      <c r="T10" s="12">
        <f>+_xll.BDP($E10,T$1)/100</f>
        <v>-2.4608649999999999E-2</v>
      </c>
      <c r="U10" s="12">
        <f>+_xll.BDP($E10,U$1)/100</f>
        <v>-7.5132790000000003E-3</v>
      </c>
      <c r="V10" s="12">
        <f>+_xll.BDP($E10,V$1)/100</f>
        <v>-1.9552460000000001E-2</v>
      </c>
      <c r="W10" s="12">
        <f>+_xll.BDP($E10,W$1)/100</f>
        <v>6.9686990000000004E-2</v>
      </c>
      <c r="X10" s="14">
        <f>+_xll.BDP($E10,X$1)/100</f>
        <v>-5.5737599999999998E-2</v>
      </c>
      <c r="Y10" s="12">
        <f>+_xll.BDP($E10,Y$1)/100</f>
        <v>1.2535000000000001E-2</v>
      </c>
      <c r="Z10" s="18">
        <f t="shared" si="0"/>
        <v>55900.713600000054</v>
      </c>
      <c r="AA10" s="19">
        <f t="shared" ref="AA10:AA14" si="3">Z10-C10</f>
        <v>-936918.41639999999</v>
      </c>
      <c r="AB10" s="20">
        <f t="shared" si="2"/>
        <v>-0.94369496727968971</v>
      </c>
    </row>
    <row r="11" spans="1:29" x14ac:dyDescent="0.3">
      <c r="A11">
        <v>7</v>
      </c>
      <c r="B11" s="21">
        <v>10176.91</v>
      </c>
      <c r="C11" s="4">
        <v>550999.98</v>
      </c>
      <c r="D11" s="3">
        <v>63.276699999999998</v>
      </c>
      <c r="E11" s="2" t="s">
        <v>48</v>
      </c>
      <c r="F11" s="2" t="str">
        <f>+_xll.BDP($E11,F$1)</f>
        <v>Fixed Income</v>
      </c>
      <c r="G11" s="2" t="str">
        <f>+_xll.BDP($E11,G$1)</f>
        <v>#N/A N/A</v>
      </c>
      <c r="H11" s="2" t="str">
        <f>+_xll.BDP($E11,H$1)</f>
        <v>#N/A N/A</v>
      </c>
      <c r="I11" s="2" t="str">
        <f>+_xll.BDP($E11,I$1)</f>
        <v>Global</v>
      </c>
      <c r="J11" s="11" t="str">
        <f>+_xll.BDP($E11,J$1)</f>
        <v>M&amp;G LX EMRG MKT BD-EUR AHACC</v>
      </c>
      <c r="K11" s="8">
        <f>+_xll.BDP($E11,K$1)</f>
        <v>3118.9409999999998</v>
      </c>
      <c r="L11" s="9" t="str">
        <f>+_xll.BDP($E11,L$1)</f>
        <v>LU1670631289</v>
      </c>
      <c r="M11" s="12">
        <f>+_xll.BDP($E11,M$1)/100</f>
        <v>-1.0550830000000001E-2</v>
      </c>
      <c r="N11" s="9" t="str">
        <f>+_xll.BDP($E11,N$1)</f>
        <v>28/02/2022</v>
      </c>
      <c r="O11" s="9">
        <f>+_xll.BDP($E11,O$1)</f>
        <v>10.2407</v>
      </c>
      <c r="P11" s="12">
        <f>+_xll.BDP($E11,P$1)/100</f>
        <v>-4.0162339999999998E-2</v>
      </c>
      <c r="Q11" s="12">
        <f>+_xll.BDP($E11,Q$1)/100</f>
        <v>-4.5627800000000003E-2</v>
      </c>
      <c r="R11" s="12">
        <f>+_xll.BDP($E11,R$1)/100</f>
        <v>-4.9974939999999995E-2</v>
      </c>
      <c r="S11" s="13">
        <f>+_xll.BDP($E11,S$1)/100</f>
        <v>-6.3989829999999998E-2</v>
      </c>
      <c r="T11" s="12">
        <f>+_xll.BDP($E11,T$1)/100</f>
        <v>-8.129618000000001E-2</v>
      </c>
      <c r="U11" s="12">
        <f>+_xll.BDP($E11,U$1)/100</f>
        <v>-6.5188679999999997E-3</v>
      </c>
      <c r="V11" s="12">
        <f>+_xll.BDP($E11,V$1)/100</f>
        <v>-5.709469E-4</v>
      </c>
      <c r="W11" s="12">
        <f>+_xll.BDP($E11,W$1)/100</f>
        <v>4.8353380000000001E-2</v>
      </c>
      <c r="X11" s="14">
        <f>+_xll.BDP($E11,X$1)/100</f>
        <v>-0.10369</v>
      </c>
      <c r="Y11" s="12">
        <f>+_xll.BDP($E11,Y$1)/100</f>
        <v>1.46E-2</v>
      </c>
      <c r="Z11" s="18">
        <f t="shared" si="0"/>
        <v>104218.68223699997</v>
      </c>
      <c r="AA11" s="19">
        <f t="shared" si="3"/>
        <v>-446781.29776300001</v>
      </c>
      <c r="AB11" s="20">
        <f t="shared" si="2"/>
        <v>-0.81085537927424245</v>
      </c>
    </row>
    <row r="12" spans="1:29" x14ac:dyDescent="0.3">
      <c r="A12">
        <v>8</v>
      </c>
      <c r="B12" s="21">
        <v>2516.2930000000001</v>
      </c>
      <c r="C12" s="4">
        <v>944510.45</v>
      </c>
      <c r="D12" s="3">
        <v>375.35789999999997</v>
      </c>
      <c r="E12" s="2" t="s">
        <v>49</v>
      </c>
      <c r="F12" s="2" t="str">
        <f>+_xll.BDP($E12,F$1)</f>
        <v>Fixed Income</v>
      </c>
      <c r="G12" s="2" t="str">
        <f>+_xll.BDP($E12,G$1)</f>
        <v>Short-Term</v>
      </c>
      <c r="H12" s="2" t="str">
        <f>+_xll.BDP($E12,H$1)</f>
        <v>High Yield</v>
      </c>
      <c r="I12" s="2" t="str">
        <f>+_xll.BDP($E12,I$1)</f>
        <v>Global</v>
      </c>
      <c r="J12" s="11" t="str">
        <f>+_xll.BDP($E12,J$1)</f>
        <v>MUZIN EMRG MK S DUR-HDGEURAH</v>
      </c>
      <c r="K12" s="8">
        <f>+_xll.BDP($E12,K$1)</f>
        <v>1386.3920000000001</v>
      </c>
      <c r="L12" s="9" t="str">
        <f>+_xll.BDP($E12,L$1)</f>
        <v>IE00BPZ58P52</v>
      </c>
      <c r="M12" s="12">
        <f>+_xll.BDP($E12,M$1)/100</f>
        <v>-8.3637759999999998E-3</v>
      </c>
      <c r="N12" s="9" t="str">
        <f>+_xll.BDP($E12,N$1)</f>
        <v>28/02/2022</v>
      </c>
      <c r="O12" s="9">
        <f>+_xll.BDP($E12,O$1)</f>
        <v>103.15</v>
      </c>
      <c r="P12" s="12" t="e">
        <f>+_xll.BDP($E12,P$1)/100</f>
        <v>#VALUE!</v>
      </c>
      <c r="Q12" s="12">
        <f>+_xll.BDP($E12,Q$1)/100</f>
        <v>-2.7070360000000002E-2</v>
      </c>
      <c r="R12" s="12">
        <f>+_xll.BDP($E12,R$1)/100</f>
        <v>-3.426643E-2</v>
      </c>
      <c r="S12" s="13">
        <f>+_xll.BDP($E12,S$1)/100</f>
        <v>-4.0018609999999996E-2</v>
      </c>
      <c r="T12" s="12">
        <f>+_xll.BDP($E12,T$1)/100</f>
        <v>-4.5172610000000002E-2</v>
      </c>
      <c r="U12" s="12">
        <f>+_xll.BDP($E12,U$1)/100</f>
        <v>6.6082110000000001E-3</v>
      </c>
      <c r="V12" s="12">
        <f>+_xll.BDP($E12,V$1)/100</f>
        <v>5.3960399999999995E-3</v>
      </c>
      <c r="W12" s="12">
        <f>+_xll.BDP($E12,W$1)/100</f>
        <v>2.0707059999999999E-2</v>
      </c>
      <c r="X12" s="14">
        <f>+_xll.BDP($E12,X$1)/100</f>
        <v>-5.0305900000000001E-2</v>
      </c>
      <c r="Y12" s="12">
        <f>+_xll.BDP($E12,Y$1)/100</f>
        <v>7.4000000000000003E-3</v>
      </c>
      <c r="Z12" s="18">
        <f t="shared" si="0"/>
        <v>259555.62294999996</v>
      </c>
      <c r="AA12" s="19">
        <f t="shared" si="3"/>
        <v>-684954.82704999996</v>
      </c>
      <c r="AB12" s="20">
        <f t="shared" si="2"/>
        <v>-0.72519560482364176</v>
      </c>
    </row>
    <row r="13" spans="1:29" x14ac:dyDescent="0.3">
      <c r="A13">
        <v>9</v>
      </c>
      <c r="B13" s="21">
        <v>2465.25</v>
      </c>
      <c r="C13" s="4">
        <v>624780.80000000005</v>
      </c>
      <c r="D13" s="3">
        <v>253.43510000000001</v>
      </c>
      <c r="E13" s="2" t="s">
        <v>50</v>
      </c>
      <c r="F13" s="2" t="str">
        <f>+_xll.BDP($E13,F$1)</f>
        <v>Fixed Income</v>
      </c>
      <c r="G13" s="2" t="str">
        <f>+_xll.BDP($E13,G$1)</f>
        <v>#N/A N/A</v>
      </c>
      <c r="H13" s="2" t="str">
        <f>+_xll.BDP($E13,H$1)</f>
        <v>#N/A N/A</v>
      </c>
      <c r="I13" s="2" t="str">
        <f>+_xll.BDP($E13,I$1)</f>
        <v>International</v>
      </c>
      <c r="J13" s="11" t="str">
        <f>+_xll.BDP($E13,J$1)</f>
        <v>NORDEA 1 EMRG MKT BD-BC EUR</v>
      </c>
      <c r="K13" s="8">
        <f>+_xll.BDP($E13,K$1)</f>
        <v>989.73490000000004</v>
      </c>
      <c r="L13" s="9" t="str">
        <f>+_xll.BDP($E13,L$1)</f>
        <v>LU0841628331</v>
      </c>
      <c r="M13" s="12">
        <f>+_xll.BDP($E13,M$1)/100</f>
        <v>-1.0639130000000002E-2</v>
      </c>
      <c r="N13" s="9" t="str">
        <f>+_xll.BDP($E13,N$1)</f>
        <v>28/02/2022</v>
      </c>
      <c r="O13" s="9">
        <f>+_xll.BDP($E13,O$1)</f>
        <v>126.47</v>
      </c>
      <c r="P13" s="12" t="e">
        <f>+_xll.BDP($E13,P$1)/100</f>
        <v>#VALUE!</v>
      </c>
      <c r="Q13" s="12">
        <f>+_xll.BDP($E13,Q$1)/100</f>
        <v>-6.5745730000000002E-2</v>
      </c>
      <c r="R13" s="12">
        <f>+_xll.BDP($E13,R$1)/100</f>
        <v>-6.0261570000000007E-2</v>
      </c>
      <c r="S13" s="13">
        <f>+_xll.BDP($E13,S$1)/100</f>
        <v>-7.7198099999999992E-2</v>
      </c>
      <c r="T13" s="12">
        <f>+_xll.BDP($E13,T$1)/100</f>
        <v>-5.8171360000000005E-3</v>
      </c>
      <c r="U13" s="12">
        <f>+_xll.BDP($E13,U$1)/100</f>
        <v>6.0500500000000004E-3</v>
      </c>
      <c r="V13" s="12" t="e">
        <f>+_xll.BDP($E13,V$1)/100</f>
        <v>#VALUE!</v>
      </c>
      <c r="W13" s="12">
        <f>+_xll.BDP($E13,W$1)/100</f>
        <v>6.6694329999999996E-2</v>
      </c>
      <c r="X13" s="14">
        <f>+_xll.BDP($E13,X$1)/100</f>
        <v>-8.5737000000000008E-2</v>
      </c>
      <c r="Y13" s="12">
        <f>+_xll.BDP($E13,Y$1)/100</f>
        <v>1.0700000000000001E-2</v>
      </c>
      <c r="Z13" s="18">
        <f t="shared" si="0"/>
        <v>311780.16749999998</v>
      </c>
      <c r="AA13" s="19">
        <f t="shared" si="3"/>
        <v>-313000.63250000007</v>
      </c>
      <c r="AB13" s="20">
        <f t="shared" si="2"/>
        <v>-0.50097671455332826</v>
      </c>
    </row>
    <row r="14" spans="1:29" x14ac:dyDescent="0.3">
      <c r="A14">
        <v>10</v>
      </c>
      <c r="B14" s="21">
        <v>2479.692</v>
      </c>
      <c r="C14" s="4">
        <v>420000.15</v>
      </c>
      <c r="D14" s="3">
        <v>169.3759</v>
      </c>
      <c r="E14" s="2" t="s">
        <v>51</v>
      </c>
      <c r="F14" s="2" t="str">
        <f>+_xll.BDP($E14,F$1)</f>
        <v>Fixed Income</v>
      </c>
      <c r="G14" s="2" t="str">
        <f>+_xll.BDP($E14,G$1)</f>
        <v>#N/A N/A</v>
      </c>
      <c r="H14" s="2" t="str">
        <f>+_xll.BDP($E14,H$1)</f>
        <v>#N/A N/A</v>
      </c>
      <c r="I14" s="2" t="str">
        <f>+_xll.BDP($E14,I$1)</f>
        <v>International</v>
      </c>
      <c r="J14" s="11" t="str">
        <f>+_xll.BDP($E14,J$1)</f>
        <v>JPMORGAN F-EM MAR LO C D-AEA</v>
      </c>
      <c r="K14" s="8">
        <f>+_xll.BDP($E14,K$1)</f>
        <v>1624.521</v>
      </c>
      <c r="L14" s="9" t="str">
        <f>+_xll.BDP($E14,L$1)</f>
        <v>LU0332400232</v>
      </c>
      <c r="M14" s="12">
        <f>+_xll.BDP($E14,M$1)/100</f>
        <v>-1.6129029999999999E-2</v>
      </c>
      <c r="N14" s="9" t="str">
        <f>+_xll.BDP($E14,N$1)</f>
        <v>28/02/2022</v>
      </c>
      <c r="O14" s="9">
        <f>+_xll.BDP($E14,O$1)</f>
        <v>14.64</v>
      </c>
      <c r="P14" s="12">
        <f>+_xll.BDP($E14,P$1)/100</f>
        <v>-2.4650229999999999E-2</v>
      </c>
      <c r="Q14" s="12">
        <f>+_xll.BDP($E14,Q$1)/100</f>
        <v>-1.7449659999999999E-2</v>
      </c>
      <c r="R14" s="12">
        <f>+_xll.BDP($E14,R$1)/100</f>
        <v>1.3850439999999999E-2</v>
      </c>
      <c r="S14" s="13">
        <f>+_xll.BDP($E14,S$1)/100</f>
        <v>1.2933969999999999E-2</v>
      </c>
      <c r="T14" s="12">
        <f>+_xll.BDP($E14,T$1)/100</f>
        <v>1.314883E-2</v>
      </c>
      <c r="U14" s="12">
        <f>+_xll.BDP($E14,U$1)/100</f>
        <v>9.50463E-3</v>
      </c>
      <c r="V14" s="12">
        <f>+_xll.BDP($E14,V$1)/100</f>
        <v>2.7330470000000001E-4</v>
      </c>
      <c r="W14" s="12">
        <f>+_xll.BDP($E14,W$1)/100</f>
        <v>6.1838329999999997E-2</v>
      </c>
      <c r="X14" s="14">
        <f>+_xll.BDP($E14,X$1)/100</f>
        <v>-2.7008800000000003E-2</v>
      </c>
      <c r="Y14" s="12">
        <f>+_xll.BDP($E14,Y$1)/100</f>
        <v>1.3000000000000001E-2</v>
      </c>
      <c r="Z14" s="18">
        <f t="shared" si="0"/>
        <v>36302.690879999966</v>
      </c>
      <c r="AA14" s="19">
        <f t="shared" si="3"/>
        <v>-383697.45912000007</v>
      </c>
      <c r="AB14" s="20">
        <f t="shared" si="2"/>
        <v>-0.91356505258390996</v>
      </c>
      <c r="AC14" s="10"/>
    </row>
    <row r="15" spans="1:29" x14ac:dyDescent="0.3">
      <c r="B15" s="3"/>
      <c r="C15" s="4"/>
      <c r="E15" s="2"/>
      <c r="F15" s="2"/>
      <c r="G15" s="2"/>
      <c r="H15" s="2"/>
      <c r="I15" s="2"/>
      <c r="J15" s="11"/>
      <c r="K15" s="8"/>
      <c r="L15" s="9"/>
      <c r="M15" s="12"/>
      <c r="N15" s="9"/>
      <c r="O15" s="9"/>
      <c r="P15" s="12"/>
      <c r="Q15" s="12"/>
      <c r="R15" s="12"/>
      <c r="S15" s="13"/>
      <c r="T15" s="12"/>
      <c r="U15" s="12"/>
      <c r="V15" s="12"/>
      <c r="W15" s="12"/>
      <c r="X15" s="14"/>
      <c r="Y15" s="12"/>
      <c r="Z15" s="18"/>
      <c r="AA15" s="19"/>
      <c r="AB15" s="20"/>
      <c r="AC15" s="10"/>
    </row>
    <row r="16" spans="1:29" x14ac:dyDescent="0.3">
      <c r="B16" s="3"/>
      <c r="C16" s="4"/>
      <c r="E16" s="2"/>
      <c r="F16" s="2"/>
      <c r="AA16" s="22">
        <f>SUM(AA5:AA14)</f>
        <v>-1759032.2589640005</v>
      </c>
    </row>
    <row r="17" spans="1:29" x14ac:dyDescent="0.3">
      <c r="B17" s="3"/>
      <c r="C17" s="4"/>
      <c r="E17" s="2"/>
      <c r="F17" s="2"/>
    </row>
    <row r="19" spans="1:29" ht="17.25" thickBot="1" x14ac:dyDescent="0.35"/>
    <row r="20" spans="1:29" s="33" customFormat="1" x14ac:dyDescent="0.3">
      <c r="B20" s="15" t="s">
        <v>37</v>
      </c>
      <c r="C20" s="15" t="s">
        <v>35</v>
      </c>
      <c r="D20" s="15" t="s">
        <v>36</v>
      </c>
      <c r="E20" s="15" t="s">
        <v>41</v>
      </c>
      <c r="F20" s="15" t="s">
        <v>39</v>
      </c>
      <c r="G20" s="38"/>
      <c r="H20" s="38"/>
      <c r="I20" s="15" t="s">
        <v>40</v>
      </c>
      <c r="J20" s="15" t="s">
        <v>38</v>
      </c>
      <c r="K20" s="15" t="s">
        <v>19</v>
      </c>
      <c r="L20" s="15" t="s">
        <v>20</v>
      </c>
      <c r="M20" s="15" t="s">
        <v>21</v>
      </c>
      <c r="N20" s="15" t="s">
        <v>32</v>
      </c>
      <c r="O20" s="15" t="s">
        <v>34</v>
      </c>
      <c r="P20" s="15" t="s">
        <v>22</v>
      </c>
      <c r="Q20" s="15" t="s">
        <v>23</v>
      </c>
      <c r="R20" s="15" t="s">
        <v>24</v>
      </c>
      <c r="S20" s="16" t="s">
        <v>25</v>
      </c>
      <c r="T20" s="15" t="s">
        <v>26</v>
      </c>
      <c r="U20" s="15" t="s">
        <v>27</v>
      </c>
      <c r="V20" s="15" t="s">
        <v>28</v>
      </c>
      <c r="W20" s="15" t="s">
        <v>29</v>
      </c>
      <c r="X20" s="17" t="s">
        <v>30</v>
      </c>
      <c r="Y20" s="15" t="s">
        <v>31</v>
      </c>
    </row>
    <row r="21" spans="1:29" s="33" customFormat="1" x14ac:dyDescent="0.3">
      <c r="A21" s="33">
        <v>1</v>
      </c>
      <c r="B21" s="21">
        <v>24621.96</v>
      </c>
      <c r="C21" s="4">
        <v>620000.1</v>
      </c>
      <c r="D21" s="3">
        <v>25.180800000000001</v>
      </c>
      <c r="E21" s="2" t="s">
        <v>42</v>
      </c>
      <c r="F21" s="2" t="str">
        <f>+_xll.BDP($E21,F$1)</f>
        <v>Fixed Income</v>
      </c>
      <c r="G21" s="2" t="str">
        <f>+_xll.BDP($E21,G$1)</f>
        <v>#N/A N/A</v>
      </c>
      <c r="H21" s="2" t="str">
        <f>+_xll.BDP($E21,H$1)</f>
        <v>#N/A N/A</v>
      </c>
      <c r="I21" s="2" t="str">
        <f>+_xll.BDP($E21,I$1)</f>
        <v>International</v>
      </c>
      <c r="J21" s="11" t="str">
        <f>+_xll.BDP($E21,J$1)</f>
        <v>TREA EM MRKT CR OPP-E</v>
      </c>
      <c r="K21" s="8">
        <f>+_xll.BDP($E21,K$1)</f>
        <v>59.91657</v>
      </c>
      <c r="L21" s="9" t="str">
        <f>+_xll.BDP($E21,L$1)</f>
        <v>LU0629658609</v>
      </c>
      <c r="M21" s="12">
        <f>+_xll.BDP($E21,M$1)/100</f>
        <v>1.1788149999999999E-2</v>
      </c>
      <c r="N21" s="9" t="str">
        <f>+_xll.BDP($E21,N$1)</f>
        <v>25/02/2022</v>
      </c>
      <c r="O21" s="9">
        <f>+_xll.BDP($E21,O$1)</f>
        <v>121.88</v>
      </c>
      <c r="P21" s="12">
        <f>+_xll.BDP($E21,P$1)/100</f>
        <v>-4.7514849999999997E-2</v>
      </c>
      <c r="Q21" s="12">
        <f>+_xll.BDP($E21,Q$1)/100</f>
        <v>-5.8914370000000001E-2</v>
      </c>
      <c r="R21" s="12">
        <f>+_xll.BDP($E21,R$1)/100</f>
        <v>-6.7125870000000004E-2</v>
      </c>
      <c r="S21" s="13">
        <f>+_xll.BDP($E21,S$1)/100</f>
        <v>-7.5405860000000005E-2</v>
      </c>
      <c r="T21" s="12">
        <f>+_xll.BDP($E21,T$1)/100</f>
        <v>-7.2238700000000003E-2</v>
      </c>
      <c r="U21" s="12">
        <f>+_xll.BDP($E21,U$1)/100</f>
        <v>6.5664059999999999E-4</v>
      </c>
      <c r="V21" s="12">
        <f>+_xll.BDP($E21,V$1)/100</f>
        <v>-8.9083110000000004E-3</v>
      </c>
      <c r="W21" s="12">
        <f>+_xll.BDP($E21,W$1)/100</f>
        <v>4.9351060000000002E-2</v>
      </c>
      <c r="X21" s="14">
        <f>+_xll.BDP($E21,X$1)/100</f>
        <v>-0.119573</v>
      </c>
      <c r="Y21" s="12" t="e">
        <f>+_xll.BDP($E21,Y$1)/100</f>
        <v>#VALUE!</v>
      </c>
      <c r="Z21" s="18">
        <f>($D21+($O21-$D21))*$B21</f>
        <v>3000924.4847999997</v>
      </c>
      <c r="AA21" s="19">
        <f>Z21-C21</f>
        <v>2380924.3847999997</v>
      </c>
      <c r="AB21" s="20">
        <f>$AA21/$C21</f>
        <v>3.8402000012580637</v>
      </c>
    </row>
    <row r="22" spans="1:29" s="33" customFormat="1" x14ac:dyDescent="0.3">
      <c r="A22" s="33">
        <v>2</v>
      </c>
      <c r="B22" s="21">
        <v>3168.5450000000001</v>
      </c>
      <c r="C22" s="4">
        <v>700000.07</v>
      </c>
      <c r="D22" s="3">
        <v>220.92160000000001</v>
      </c>
      <c r="E22" s="2" t="s">
        <v>43</v>
      </c>
      <c r="F22" s="2" t="str">
        <f>+_xll.BDP($E22,F$1)</f>
        <v>Fixed Income</v>
      </c>
      <c r="G22" s="2" t="str">
        <f>+_xll.BDP($E22,G$1)</f>
        <v>Intermediate</v>
      </c>
      <c r="H22" s="2" t="str">
        <f>+_xll.BDP($E22,H$1)</f>
        <v>Investment Grade BBB or higher</v>
      </c>
      <c r="I22" s="2" t="str">
        <f>+_xll.BDP($E22,I$1)</f>
        <v>International</v>
      </c>
      <c r="J22" s="11" t="str">
        <f>+_xll.BDP($E22,J$1)</f>
        <v>PIMCO GIS-EMERGING MKT INS A</v>
      </c>
      <c r="K22" s="8">
        <f>+_xll.BDP($E22,K$1)</f>
        <v>4470.9390000000003</v>
      </c>
      <c r="L22" s="9" t="str">
        <f>+_xll.BDP($E22,L$1)</f>
        <v>IE0030759645</v>
      </c>
      <c r="M22" s="12">
        <f>+_xll.BDP($E22,M$1)/100</f>
        <v>-2.1820330000000002E-2</v>
      </c>
      <c r="N22" s="9" t="str">
        <f>+_xll.BDP($E22,N$1)</f>
        <v>28/02/2022</v>
      </c>
      <c r="O22" s="9">
        <f>+_xll.BDP($E22,O$1)</f>
        <v>49.76</v>
      </c>
      <c r="P22" s="12" t="e">
        <f>+_xll.BDP($E22,P$1)/100</f>
        <v>#VALUE!</v>
      </c>
      <c r="Q22" s="12">
        <f>+_xll.BDP($E22,Q$1)/100</f>
        <v>-6.0777650000000003E-2</v>
      </c>
      <c r="R22" s="12">
        <f>+_xll.BDP($E22,R$1)/100</f>
        <v>-7.2161119999999995E-2</v>
      </c>
      <c r="S22" s="13">
        <f>+_xll.BDP($E22,S$1)/100</f>
        <v>-6.5576780000000001E-2</v>
      </c>
      <c r="T22" s="12">
        <f>+_xll.BDP($E22,T$1)/100</f>
        <v>-7.8518549999999993E-2</v>
      </c>
      <c r="U22" s="12">
        <f>+_xll.BDP($E22,U$1)/100</f>
        <v>1.7960920000000002E-2</v>
      </c>
      <c r="V22" s="12">
        <f>+_xll.BDP($E22,V$1)/100</f>
        <v>2.424513E-2</v>
      </c>
      <c r="W22" s="12">
        <f>+_xll.BDP($E22,W$1)/100</f>
        <v>5.2312989999999997E-2</v>
      </c>
      <c r="X22" s="14">
        <f>+_xll.BDP($E22,X$1)/100</f>
        <v>-0.10953599999999999</v>
      </c>
      <c r="Y22" s="12">
        <f>+_xll.BDP($E22,Y$1)/100</f>
        <v>7.9000000000000008E-3</v>
      </c>
      <c r="Z22" s="18">
        <f t="shared" ref="Z22:Z30" si="4">($D22+($O22-$D22))*$B22</f>
        <v>157666.79919999998</v>
      </c>
      <c r="AA22" s="19">
        <f t="shared" ref="AA22:AA30" si="5">Z22-C22</f>
        <v>-542333.27079999994</v>
      </c>
      <c r="AB22" s="20">
        <f t="shared" ref="AB22:AB30" si="6">$AA22/$C22</f>
        <v>-0.77476173795239756</v>
      </c>
    </row>
    <row r="23" spans="1:29" s="33" customFormat="1" x14ac:dyDescent="0.3">
      <c r="A23" s="33">
        <v>3</v>
      </c>
      <c r="B23" s="21">
        <v>315.29399999999998</v>
      </c>
      <c r="C23" s="4">
        <v>419998.13</v>
      </c>
      <c r="D23" s="3">
        <v>1332.0841</v>
      </c>
      <c r="E23" s="2" t="s">
        <v>44</v>
      </c>
      <c r="F23" s="2" t="str">
        <f>+_xll.BDP($E23,F$1)</f>
        <v>Fixed Income</v>
      </c>
      <c r="G23" s="2" t="str">
        <f>+_xll.BDP($E23,G$1)</f>
        <v>Intermediate</v>
      </c>
      <c r="H23" s="2" t="str">
        <f>+_xll.BDP($E23,H$1)</f>
        <v>High Yield</v>
      </c>
      <c r="I23" s="2" t="str">
        <f>+_xll.BDP($E23,I$1)</f>
        <v>Global</v>
      </c>
      <c r="J23" s="11" t="str">
        <f>+_xll.BDP($E23,J$1)</f>
        <v>GAM LOCAL EMERG BD-EUR A</v>
      </c>
      <c r="K23" s="8">
        <f>+_xll.BDP($E23,K$1)</f>
        <v>2033.433</v>
      </c>
      <c r="L23" s="9" t="str">
        <f>+_xll.BDP($E23,L$1)</f>
        <v>LU0256063883</v>
      </c>
      <c r="M23" s="12">
        <f>+_xll.BDP($E23,M$1)/100</f>
        <v>1.5832809999999999E-2</v>
      </c>
      <c r="N23" s="9" t="str">
        <f>+_xll.BDP($E23,N$1)</f>
        <v>25/02/2022</v>
      </c>
      <c r="O23" s="9">
        <f>+_xll.BDP($E23,O$1)</f>
        <v>48.12</v>
      </c>
      <c r="P23" s="12">
        <f>+_xll.BDP($E23,P$1)/100</f>
        <v>-1.9360100000000002E-2</v>
      </c>
      <c r="Q23" s="12">
        <f>+_xll.BDP($E23,Q$1)/100</f>
        <v>-2.0738280000000002E-3</v>
      </c>
      <c r="R23" s="12">
        <f>+_xll.BDP($E23,R$1)/100</f>
        <v>1.4120109999999998E-2</v>
      </c>
      <c r="S23" s="13">
        <f>+_xll.BDP($E23,S$1)/100</f>
        <v>-1.0379899999999999E-3</v>
      </c>
      <c r="T23" s="12">
        <f>+_xll.BDP($E23,T$1)/100</f>
        <v>-8.3974759999999996E-2</v>
      </c>
      <c r="U23" s="12">
        <f>+_xll.BDP($E23,U$1)/100</f>
        <v>-3.2158119999999998E-2</v>
      </c>
      <c r="V23" s="12">
        <f>+_xll.BDP($E23,V$1)/100</f>
        <v>-2.1294140000000003E-2</v>
      </c>
      <c r="W23" s="12">
        <f>+_xll.BDP($E23,W$1)/100</f>
        <v>9.843318999999999E-2</v>
      </c>
      <c r="X23" s="14">
        <f>+_xll.BDP($E23,X$1)/100</f>
        <v>-0.10755000000000001</v>
      </c>
      <c r="Y23" s="12">
        <f>+_xll.BDP($E23,Y$1)/100</f>
        <v>1.9542E-2</v>
      </c>
      <c r="Z23" s="18">
        <f t="shared" si="4"/>
        <v>15171.947279999964</v>
      </c>
      <c r="AA23" s="19">
        <f t="shared" si="5"/>
        <v>-404826.18272000004</v>
      </c>
      <c r="AB23" s="20">
        <f t="shared" si="6"/>
        <v>-0.96387615516288139</v>
      </c>
    </row>
    <row r="24" spans="1:29" s="33" customFormat="1" x14ac:dyDescent="0.3">
      <c r="A24" s="33">
        <v>4</v>
      </c>
      <c r="B24" s="21">
        <v>2474.6410000000001</v>
      </c>
      <c r="C24" s="4">
        <v>500000.09</v>
      </c>
      <c r="D24" s="3">
        <v>202.07400000000001</v>
      </c>
      <c r="E24" s="2" t="s">
        <v>45</v>
      </c>
      <c r="F24" s="2" t="str">
        <f>+_xll.BDP($E24,F$1)</f>
        <v>Fixed Income</v>
      </c>
      <c r="G24" s="2" t="str">
        <f>+_xll.BDP($E24,G$1)</f>
        <v>Intermediate</v>
      </c>
      <c r="H24" s="2" t="str">
        <f>+_xll.BDP($E24,H$1)</f>
        <v>Investment Grade BBB or higher</v>
      </c>
      <c r="I24" s="2" t="str">
        <f>+_xll.BDP($E24,I$1)</f>
        <v>International</v>
      </c>
      <c r="J24" s="11" t="str">
        <f>+_xll.BDP($E24,J$1)</f>
        <v>GS EMRG MKT DEBT PT BA</v>
      </c>
      <c r="K24" s="8">
        <f>+_xll.BDP($E24,K$1)</f>
        <v>4077.8719999999998</v>
      </c>
      <c r="L24" s="9" t="str">
        <f>+_xll.BDP($E24,L$1)</f>
        <v>LU0234573003</v>
      </c>
      <c r="M24" s="12">
        <f>+_xll.BDP($E24,M$1)/100</f>
        <v>-2.4204389999999999E-2</v>
      </c>
      <c r="N24" s="9" t="str">
        <f>+_xll.BDP($E24,N$1)</f>
        <v>28/02/2022</v>
      </c>
      <c r="O24" s="9">
        <f>+_xll.BDP($E24,O$1)</f>
        <v>21.77</v>
      </c>
      <c r="P24" s="12" t="e">
        <f>+_xll.BDP($E24,P$1)/100</f>
        <v>#VALUE!</v>
      </c>
      <c r="Q24" s="12">
        <f>+_xll.BDP($E24,Q$1)/100</f>
        <v>-7.2037509999999999E-2</v>
      </c>
      <c r="R24" s="12">
        <f>+_xll.BDP($E24,R$1)/100</f>
        <v>-8.8358430000000002E-2</v>
      </c>
      <c r="S24" s="13">
        <f>+_xll.BDP($E24,S$1)/100</f>
        <v>-7.847997000000001E-2</v>
      </c>
      <c r="T24" s="12">
        <f>+_xll.BDP($E24,T$1)/100</f>
        <v>-9.6680489999999994E-2</v>
      </c>
      <c r="U24" s="12">
        <f>+_xll.BDP($E24,U$1)/100</f>
        <v>-2.7384979999999998E-3</v>
      </c>
      <c r="V24" s="12">
        <f>+_xll.BDP($E24,V$1)/100</f>
        <v>4.7497499999999996E-3</v>
      </c>
      <c r="W24" s="12">
        <f>+_xll.BDP($E24,W$1)/100</f>
        <v>7.2190500000000005E-2</v>
      </c>
      <c r="X24" s="14">
        <f>+_xll.BDP($E24,X$1)/100</f>
        <v>-0.132324</v>
      </c>
      <c r="Y24" s="12">
        <f>+_xll.BDP($E24,Y$1)/100</f>
        <v>1.38E-2</v>
      </c>
      <c r="Z24" s="18">
        <f t="shared" si="4"/>
        <v>53872.934570000027</v>
      </c>
      <c r="AA24" s="19">
        <f t="shared" si="5"/>
        <v>-446127.15542999998</v>
      </c>
      <c r="AB24" s="20">
        <f t="shared" si="6"/>
        <v>-0.89225415025425292</v>
      </c>
    </row>
    <row r="25" spans="1:29" s="33" customFormat="1" x14ac:dyDescent="0.3">
      <c r="A25" s="33">
        <v>5</v>
      </c>
      <c r="B25" s="21">
        <v>16799.314999999999</v>
      </c>
      <c r="C25" s="4">
        <v>400000.01</v>
      </c>
      <c r="D25" s="3">
        <v>23.810500000000001</v>
      </c>
      <c r="E25" s="2" t="s">
        <v>46</v>
      </c>
      <c r="F25" s="2" t="str">
        <f>+_xll.BDP($E25,F$1)</f>
        <v>Fixed Income</v>
      </c>
      <c r="G25" s="2" t="str">
        <f>+_xll.BDP($E25,G$1)</f>
        <v>#N/A N/A</v>
      </c>
      <c r="H25" s="2" t="str">
        <f>+_xll.BDP($E25,H$1)</f>
        <v>#N/A N/A</v>
      </c>
      <c r="I25" s="2" t="str">
        <f>+_xll.BDP($E25,I$1)</f>
        <v>International</v>
      </c>
      <c r="J25" s="11" t="str">
        <f>+_xll.BDP($E25,J$1)</f>
        <v>SCHRODER ISF EM DBT A R-AACE</v>
      </c>
      <c r="K25" s="8">
        <f>+_xll.BDP($E25,K$1)</f>
        <v>2016.8140000000001</v>
      </c>
      <c r="L25" s="9" t="str">
        <f>+_xll.BDP($E25,L$1)</f>
        <v>LU0177592218</v>
      </c>
      <c r="M25" s="12">
        <f>+_xll.BDP($E25,M$1)/100</f>
        <v>-9.1638799999999992E-3</v>
      </c>
      <c r="N25" s="9" t="str">
        <f>+_xll.BDP($E25,N$1)</f>
        <v>28/02/2022</v>
      </c>
      <c r="O25" s="9">
        <f>+_xll.BDP($E25,O$1)</f>
        <v>24.922599999999999</v>
      </c>
      <c r="P25" s="12">
        <f>+_xll.BDP($E25,P$1)/100</f>
        <v>-3.2549080000000001E-2</v>
      </c>
      <c r="Q25" s="12">
        <f>+_xll.BDP($E25,Q$1)/100</f>
        <v>-2.4341930000000001E-2</v>
      </c>
      <c r="R25" s="12">
        <f>+_xll.BDP($E25,R$1)/100</f>
        <v>-2.508616E-2</v>
      </c>
      <c r="S25" s="13">
        <f>+_xll.BDP($E25,S$1)/100</f>
        <v>-3.4217379999999999E-2</v>
      </c>
      <c r="T25" s="12">
        <f>+_xll.BDP($E25,T$1)/100</f>
        <v>-8.7244740000000001E-2</v>
      </c>
      <c r="U25" s="12">
        <f>+_xll.BDP($E25,U$1)/100</f>
        <v>-2.7232430000000002E-2</v>
      </c>
      <c r="V25" s="12">
        <f>+_xll.BDP($E25,V$1)/100</f>
        <v>-2.4635959999999998E-2</v>
      </c>
      <c r="W25" s="12">
        <f>+_xll.BDP($E25,W$1)/100</f>
        <v>5.3992000000000005E-2</v>
      </c>
      <c r="X25" s="14">
        <f>+_xll.BDP($E25,X$1)/100</f>
        <v>-0.102551</v>
      </c>
      <c r="Y25" s="12">
        <f>+_xll.BDP($E25,Y$1)/100</f>
        <v>1.9400000000000001E-2</v>
      </c>
      <c r="Z25" s="18">
        <f t="shared" si="4"/>
        <v>418682.60801899998</v>
      </c>
      <c r="AA25" s="19">
        <f t="shared" si="5"/>
        <v>18682.598018999968</v>
      </c>
      <c r="AB25" s="20">
        <f t="shared" si="6"/>
        <v>4.6706493879837573E-2</v>
      </c>
    </row>
    <row r="26" spans="1:29" s="33" customFormat="1" x14ac:dyDescent="0.3">
      <c r="A26" s="33">
        <v>6</v>
      </c>
      <c r="B26" s="21">
        <v>19409.97</v>
      </c>
      <c r="C26" s="4">
        <v>992819.13</v>
      </c>
      <c r="D26" s="3">
        <v>54.5</v>
      </c>
      <c r="E26" s="23" t="s">
        <v>47</v>
      </c>
      <c r="F26" s="2" t="str">
        <f>+_xll.BDP($E26,F$1)</f>
        <v>Fixed Income</v>
      </c>
      <c r="G26" s="2" t="str">
        <f>+_xll.BDP($E26,G$1)</f>
        <v>Short-Term</v>
      </c>
      <c r="H26" s="2" t="str">
        <f>+_xll.BDP($E26,H$1)</f>
        <v>#N/A N/A</v>
      </c>
      <c r="I26" s="2" t="str">
        <f>+_xll.BDP($E26,I$1)</f>
        <v>International</v>
      </c>
      <c r="J26" s="11" t="str">
        <f>+_xll.BDP($E26,J$1)</f>
        <v>BGF-EMK LOC CURR BD-EUR A1</v>
      </c>
      <c r="K26" s="8">
        <f>+_xll.BDP($E26,K$1)</f>
        <v>2189.7510000000002</v>
      </c>
      <c r="L26" s="9" t="str">
        <f>+_xll.BDP($E26,L$1)</f>
        <v>LU0278461065</v>
      </c>
      <c r="M26" s="12">
        <f>+_xll.BDP($E26,M$1)/100</f>
        <v>-3.0303029999999998E-2</v>
      </c>
      <c r="N26" s="9" t="str">
        <f>+_xll.BDP($E26,N$1)</f>
        <v>28/02/2022</v>
      </c>
      <c r="O26" s="9">
        <f>+_xll.BDP($E26,O$1)</f>
        <v>2.88</v>
      </c>
      <c r="P26" s="12">
        <f>+_xll.BDP($E26,P$1)/100</f>
        <v>-4.9504949999999999E-2</v>
      </c>
      <c r="Q26" s="12">
        <f>+_xll.BDP($E26,Q$1)/100</f>
        <v>-5.2631579999999997E-2</v>
      </c>
      <c r="R26" s="12">
        <f>+_xll.BDP($E26,R$1)/100</f>
        <v>-3.030304E-2</v>
      </c>
      <c r="S26" s="13">
        <f>+_xll.BDP($E26,S$1)/100</f>
        <v>-3.568292E-2</v>
      </c>
      <c r="T26" s="12">
        <f>+_xll.BDP($E26,T$1)/100</f>
        <v>-2.4608649999999999E-2</v>
      </c>
      <c r="U26" s="12">
        <f>+_xll.BDP($E26,U$1)/100</f>
        <v>-7.5132790000000003E-3</v>
      </c>
      <c r="V26" s="12">
        <f>+_xll.BDP($E26,V$1)/100</f>
        <v>-1.9552460000000001E-2</v>
      </c>
      <c r="W26" s="12">
        <f>+_xll.BDP($E26,W$1)/100</f>
        <v>6.9686990000000004E-2</v>
      </c>
      <c r="X26" s="14">
        <f>+_xll.BDP($E26,X$1)/100</f>
        <v>-5.5737599999999998E-2</v>
      </c>
      <c r="Y26" s="12">
        <f>+_xll.BDP($E26,Y$1)/100</f>
        <v>1.2535000000000001E-2</v>
      </c>
      <c r="Z26" s="18">
        <f t="shared" si="4"/>
        <v>55900.713600000054</v>
      </c>
      <c r="AA26" s="19">
        <f t="shared" si="5"/>
        <v>-936918.41639999999</v>
      </c>
      <c r="AB26" s="20">
        <f t="shared" si="6"/>
        <v>-0.94369496727968971</v>
      </c>
    </row>
    <row r="27" spans="1:29" s="33" customFormat="1" x14ac:dyDescent="0.3">
      <c r="A27" s="33">
        <v>7</v>
      </c>
      <c r="B27" s="21">
        <v>10176.91</v>
      </c>
      <c r="C27" s="4">
        <v>550999.98</v>
      </c>
      <c r="D27" s="3">
        <v>63.276699999999998</v>
      </c>
      <c r="E27" s="2" t="s">
        <v>48</v>
      </c>
      <c r="F27" s="2" t="str">
        <f>+_xll.BDP($E27,F$1)</f>
        <v>Fixed Income</v>
      </c>
      <c r="G27" s="2" t="str">
        <f>+_xll.BDP($E27,G$1)</f>
        <v>#N/A N/A</v>
      </c>
      <c r="H27" s="2" t="str">
        <f>+_xll.BDP($E27,H$1)</f>
        <v>#N/A N/A</v>
      </c>
      <c r="I27" s="2" t="str">
        <f>+_xll.BDP($E27,I$1)</f>
        <v>Global</v>
      </c>
      <c r="J27" s="11" t="str">
        <f>+_xll.BDP($E27,J$1)</f>
        <v>M&amp;G LX EMRG MKT BD-EUR AHACC</v>
      </c>
      <c r="K27" s="8">
        <f>+_xll.BDP($E27,K$1)</f>
        <v>3118.9409999999998</v>
      </c>
      <c r="L27" s="9" t="str">
        <f>+_xll.BDP($E27,L$1)</f>
        <v>LU1670631289</v>
      </c>
      <c r="M27" s="12">
        <f>+_xll.BDP($E27,M$1)/100</f>
        <v>-1.0550830000000001E-2</v>
      </c>
      <c r="N27" s="9" t="str">
        <f>+_xll.BDP($E27,N$1)</f>
        <v>28/02/2022</v>
      </c>
      <c r="O27" s="9">
        <f>+_xll.BDP($E27,O$1)</f>
        <v>10.2407</v>
      </c>
      <c r="P27" s="12">
        <f>+_xll.BDP($E27,P$1)/100</f>
        <v>-4.0162339999999998E-2</v>
      </c>
      <c r="Q27" s="12">
        <f>+_xll.BDP($E27,Q$1)/100</f>
        <v>-4.5627800000000003E-2</v>
      </c>
      <c r="R27" s="12">
        <f>+_xll.BDP($E27,R$1)/100</f>
        <v>-4.9974939999999995E-2</v>
      </c>
      <c r="S27" s="13">
        <f>+_xll.BDP($E27,S$1)/100</f>
        <v>-6.3989829999999998E-2</v>
      </c>
      <c r="T27" s="12">
        <f>+_xll.BDP($E27,T$1)/100</f>
        <v>-8.129618000000001E-2</v>
      </c>
      <c r="U27" s="12">
        <f>+_xll.BDP($E27,U$1)/100</f>
        <v>-6.5188679999999997E-3</v>
      </c>
      <c r="V27" s="12">
        <f>+_xll.BDP($E27,V$1)/100</f>
        <v>-5.709469E-4</v>
      </c>
      <c r="W27" s="12">
        <f>+_xll.BDP($E27,W$1)/100</f>
        <v>4.8353380000000001E-2</v>
      </c>
      <c r="X27" s="14">
        <f>+_xll.BDP($E27,X$1)/100</f>
        <v>-0.10369</v>
      </c>
      <c r="Y27" s="12">
        <f>+_xll.BDP($E27,Y$1)/100</f>
        <v>1.46E-2</v>
      </c>
      <c r="Z27" s="18">
        <f t="shared" si="4"/>
        <v>104218.68223699997</v>
      </c>
      <c r="AA27" s="19">
        <f t="shared" si="5"/>
        <v>-446781.29776300001</v>
      </c>
      <c r="AB27" s="20">
        <f t="shared" si="6"/>
        <v>-0.81085537927424245</v>
      </c>
    </row>
    <row r="28" spans="1:29" s="33" customFormat="1" x14ac:dyDescent="0.3">
      <c r="A28" s="33">
        <v>8</v>
      </c>
      <c r="B28" s="21">
        <v>2516.2930000000001</v>
      </c>
      <c r="C28" s="4">
        <v>944510.45</v>
      </c>
      <c r="D28" s="3">
        <v>375.35789999999997</v>
      </c>
      <c r="E28" s="2" t="s">
        <v>49</v>
      </c>
      <c r="F28" s="2" t="str">
        <f>+_xll.BDP($E28,F$1)</f>
        <v>Fixed Income</v>
      </c>
      <c r="G28" s="2" t="str">
        <f>+_xll.BDP($E28,G$1)</f>
        <v>Short-Term</v>
      </c>
      <c r="H28" s="2" t="str">
        <f>+_xll.BDP($E28,H$1)</f>
        <v>High Yield</v>
      </c>
      <c r="I28" s="2" t="str">
        <f>+_xll.BDP($E28,I$1)</f>
        <v>Global</v>
      </c>
      <c r="J28" s="11" t="str">
        <f>+_xll.BDP($E28,J$1)</f>
        <v>MUZIN EMRG MK S DUR-HDGEURAH</v>
      </c>
      <c r="K28" s="8">
        <f>+_xll.BDP($E28,K$1)</f>
        <v>1386.3920000000001</v>
      </c>
      <c r="L28" s="9" t="str">
        <f>+_xll.BDP($E28,L$1)</f>
        <v>IE00BPZ58P52</v>
      </c>
      <c r="M28" s="12">
        <f>+_xll.BDP($E28,M$1)/100</f>
        <v>-8.3637759999999998E-3</v>
      </c>
      <c r="N28" s="9" t="str">
        <f>+_xll.BDP($E28,N$1)</f>
        <v>28/02/2022</v>
      </c>
      <c r="O28" s="9">
        <f>+_xll.BDP($E28,O$1)</f>
        <v>103.15</v>
      </c>
      <c r="P28" s="12" t="e">
        <f>+_xll.BDP($E28,P$1)/100</f>
        <v>#VALUE!</v>
      </c>
      <c r="Q28" s="12">
        <f>+_xll.BDP($E28,Q$1)/100</f>
        <v>-2.7070360000000002E-2</v>
      </c>
      <c r="R28" s="12">
        <f>+_xll.BDP($E28,R$1)/100</f>
        <v>-3.426643E-2</v>
      </c>
      <c r="S28" s="13">
        <f>+_xll.BDP($E28,S$1)/100</f>
        <v>-4.0018609999999996E-2</v>
      </c>
      <c r="T28" s="12">
        <f>+_xll.BDP($E28,T$1)/100</f>
        <v>-4.5172610000000002E-2</v>
      </c>
      <c r="U28" s="12">
        <f>+_xll.BDP($E28,U$1)/100</f>
        <v>6.6082110000000001E-3</v>
      </c>
      <c r="V28" s="12">
        <f>+_xll.BDP($E28,V$1)/100</f>
        <v>5.3960399999999995E-3</v>
      </c>
      <c r="W28" s="12">
        <f>+_xll.BDP($E28,W$1)/100</f>
        <v>2.0707059999999999E-2</v>
      </c>
      <c r="X28" s="14">
        <f>+_xll.BDP($E28,X$1)/100</f>
        <v>-5.0305900000000001E-2</v>
      </c>
      <c r="Y28" s="12">
        <f>+_xll.BDP($E28,Y$1)/100</f>
        <v>7.4000000000000003E-3</v>
      </c>
      <c r="Z28" s="18">
        <f t="shared" si="4"/>
        <v>259555.62294999996</v>
      </c>
      <c r="AA28" s="19">
        <f t="shared" si="5"/>
        <v>-684954.82704999996</v>
      </c>
      <c r="AB28" s="20">
        <f t="shared" si="6"/>
        <v>-0.72519560482364176</v>
      </c>
    </row>
    <row r="29" spans="1:29" s="33" customFormat="1" x14ac:dyDescent="0.3">
      <c r="A29" s="33">
        <v>9</v>
      </c>
      <c r="B29" s="21">
        <v>2465.25</v>
      </c>
      <c r="C29" s="4">
        <v>624780.80000000005</v>
      </c>
      <c r="D29" s="3">
        <v>253.43510000000001</v>
      </c>
      <c r="E29" s="2" t="s">
        <v>50</v>
      </c>
      <c r="F29" s="2" t="str">
        <f>+_xll.BDP($E29,F$1)</f>
        <v>Fixed Income</v>
      </c>
      <c r="G29" s="2" t="str">
        <f>+_xll.BDP($E29,G$1)</f>
        <v>#N/A N/A</v>
      </c>
      <c r="H29" s="2" t="str">
        <f>+_xll.BDP($E29,H$1)</f>
        <v>#N/A N/A</v>
      </c>
      <c r="I29" s="2" t="str">
        <f>+_xll.BDP($E29,I$1)</f>
        <v>International</v>
      </c>
      <c r="J29" s="11" t="str">
        <f>+_xll.BDP($E29,J$1)</f>
        <v>NORDEA 1 EMRG MKT BD-BC EUR</v>
      </c>
      <c r="K29" s="8">
        <f>+_xll.BDP($E29,K$1)</f>
        <v>989.73490000000004</v>
      </c>
      <c r="L29" s="9" t="str">
        <f>+_xll.BDP($E29,L$1)</f>
        <v>LU0841628331</v>
      </c>
      <c r="M29" s="12">
        <f>+_xll.BDP($E29,M$1)/100</f>
        <v>-1.0639130000000002E-2</v>
      </c>
      <c r="N29" s="9" t="str">
        <f>+_xll.BDP($E29,N$1)</f>
        <v>28/02/2022</v>
      </c>
      <c r="O29" s="9">
        <f>+_xll.BDP($E29,O$1)</f>
        <v>126.47</v>
      </c>
      <c r="P29" s="12" t="e">
        <f>+_xll.BDP($E29,P$1)/100</f>
        <v>#VALUE!</v>
      </c>
      <c r="Q29" s="12">
        <f>+_xll.BDP($E29,Q$1)/100</f>
        <v>-6.5745730000000002E-2</v>
      </c>
      <c r="R29" s="12">
        <f>+_xll.BDP($E29,R$1)/100</f>
        <v>-6.0261570000000007E-2</v>
      </c>
      <c r="S29" s="13">
        <f>+_xll.BDP($E29,S$1)/100</f>
        <v>-7.7198099999999992E-2</v>
      </c>
      <c r="T29" s="12">
        <f>+_xll.BDP($E29,T$1)/100</f>
        <v>-5.8171360000000005E-3</v>
      </c>
      <c r="U29" s="12">
        <f>+_xll.BDP($E29,U$1)/100</f>
        <v>6.0500500000000004E-3</v>
      </c>
      <c r="V29" s="12" t="e">
        <f>+_xll.BDP($E29,V$1)/100</f>
        <v>#VALUE!</v>
      </c>
      <c r="W29" s="12">
        <f>+_xll.BDP($E29,W$1)/100</f>
        <v>6.6694329999999996E-2</v>
      </c>
      <c r="X29" s="14">
        <f>+_xll.BDP($E29,X$1)/100</f>
        <v>-8.5737000000000008E-2</v>
      </c>
      <c r="Y29" s="12">
        <f>+_xll.BDP($E29,Y$1)/100</f>
        <v>1.0700000000000001E-2</v>
      </c>
      <c r="Z29" s="18">
        <f t="shared" si="4"/>
        <v>311780.16749999998</v>
      </c>
      <c r="AA29" s="19">
        <f t="shared" si="5"/>
        <v>-313000.63250000007</v>
      </c>
      <c r="AB29" s="20">
        <f t="shared" si="6"/>
        <v>-0.50097671455332826</v>
      </c>
    </row>
    <row r="30" spans="1:29" s="33" customFormat="1" x14ac:dyDescent="0.3">
      <c r="A30" s="33">
        <v>10</v>
      </c>
      <c r="B30" s="21">
        <v>2479.692</v>
      </c>
      <c r="C30" s="4">
        <v>420000.15</v>
      </c>
      <c r="D30" s="3">
        <v>169.3759</v>
      </c>
      <c r="E30" s="2" t="s">
        <v>51</v>
      </c>
      <c r="F30" s="2" t="str">
        <f>+_xll.BDP($E30,F$1)</f>
        <v>Fixed Income</v>
      </c>
      <c r="G30" s="2" t="str">
        <f>+_xll.BDP($E30,G$1)</f>
        <v>#N/A N/A</v>
      </c>
      <c r="H30" s="2" t="str">
        <f>+_xll.BDP($E30,H$1)</f>
        <v>#N/A N/A</v>
      </c>
      <c r="I30" s="2" t="str">
        <f>+_xll.BDP($E30,I$1)</f>
        <v>International</v>
      </c>
      <c r="J30" s="11" t="str">
        <f>+_xll.BDP($E30,J$1)</f>
        <v>JPMORGAN F-EM MAR LO C D-AEA</v>
      </c>
      <c r="K30" s="8">
        <f>+_xll.BDP($E30,K$1)</f>
        <v>1624.521</v>
      </c>
      <c r="L30" s="9" t="str">
        <f>+_xll.BDP($E30,L$1)</f>
        <v>LU0332400232</v>
      </c>
      <c r="M30" s="12">
        <f>+_xll.BDP($E30,M$1)/100</f>
        <v>-1.6129029999999999E-2</v>
      </c>
      <c r="N30" s="9" t="str">
        <f>+_xll.BDP($E30,N$1)</f>
        <v>28/02/2022</v>
      </c>
      <c r="O30" s="9">
        <f>+_xll.BDP($E30,O$1)</f>
        <v>14.64</v>
      </c>
      <c r="P30" s="12">
        <f>+_xll.BDP($E30,P$1)/100</f>
        <v>-2.4650229999999999E-2</v>
      </c>
      <c r="Q30" s="12">
        <f>+_xll.BDP($E30,Q$1)/100</f>
        <v>-1.7449659999999999E-2</v>
      </c>
      <c r="R30" s="12">
        <f>+_xll.BDP($E30,R$1)/100</f>
        <v>1.3850439999999999E-2</v>
      </c>
      <c r="S30" s="13">
        <f>+_xll.BDP($E30,S$1)/100</f>
        <v>1.2933969999999999E-2</v>
      </c>
      <c r="T30" s="12">
        <f>+_xll.BDP($E30,T$1)/100</f>
        <v>1.314883E-2</v>
      </c>
      <c r="U30" s="12">
        <f>+_xll.BDP($E30,U$1)/100</f>
        <v>9.50463E-3</v>
      </c>
      <c r="V30" s="12">
        <f>+_xll.BDP($E30,V$1)/100</f>
        <v>2.7330470000000001E-4</v>
      </c>
      <c r="W30" s="12">
        <f>+_xll.BDP($E30,W$1)/100</f>
        <v>6.1838329999999997E-2</v>
      </c>
      <c r="X30" s="14">
        <f>+_xll.BDP($E30,X$1)/100</f>
        <v>-2.7008800000000003E-2</v>
      </c>
      <c r="Y30" s="12">
        <f>+_xll.BDP($E30,Y$1)/100</f>
        <v>1.3000000000000001E-2</v>
      </c>
      <c r="Z30" s="18">
        <f t="shared" si="4"/>
        <v>36302.690879999966</v>
      </c>
      <c r="AA30" s="19">
        <f t="shared" si="5"/>
        <v>-383697.45912000007</v>
      </c>
      <c r="AB30" s="20">
        <f t="shared" si="6"/>
        <v>-0.91356505258390996</v>
      </c>
      <c r="AC30" s="10"/>
    </row>
    <row r="33" spans="1:28" ht="17.25" thickBot="1" x14ac:dyDescent="0.35"/>
    <row r="34" spans="1:28" x14ac:dyDescent="0.3">
      <c r="A34" s="33"/>
      <c r="B34" s="15" t="s">
        <v>37</v>
      </c>
      <c r="C34" s="15" t="s">
        <v>35</v>
      </c>
      <c r="D34" s="15" t="s">
        <v>36</v>
      </c>
      <c r="E34" s="15" t="s">
        <v>41</v>
      </c>
      <c r="F34" s="15" t="s">
        <v>39</v>
      </c>
      <c r="G34" s="38"/>
      <c r="H34" s="38"/>
      <c r="I34" s="15" t="s">
        <v>40</v>
      </c>
      <c r="J34" s="15" t="s">
        <v>38</v>
      </c>
      <c r="K34" s="15" t="s">
        <v>19</v>
      </c>
      <c r="L34" s="15" t="s">
        <v>20</v>
      </c>
      <c r="M34" s="15" t="s">
        <v>21</v>
      </c>
      <c r="N34" s="15" t="s">
        <v>32</v>
      </c>
      <c r="O34" s="15" t="s">
        <v>34</v>
      </c>
      <c r="P34" s="15" t="s">
        <v>22</v>
      </c>
      <c r="Q34" s="15" t="s">
        <v>23</v>
      </c>
      <c r="R34" s="15" t="s">
        <v>24</v>
      </c>
      <c r="S34" s="16" t="s">
        <v>25</v>
      </c>
      <c r="T34" s="15" t="s">
        <v>26</v>
      </c>
      <c r="U34" s="15" t="s">
        <v>27</v>
      </c>
      <c r="V34" s="15" t="s">
        <v>28</v>
      </c>
      <c r="W34" s="15" t="s">
        <v>29</v>
      </c>
      <c r="X34" s="17" t="s">
        <v>30</v>
      </c>
      <c r="Y34" s="15" t="s">
        <v>31</v>
      </c>
      <c r="Z34" s="33"/>
      <c r="AA34" s="33"/>
      <c r="AB34" s="33"/>
    </row>
    <row r="35" spans="1:28" x14ac:dyDescent="0.3">
      <c r="A35" s="33">
        <v>1</v>
      </c>
      <c r="B35" s="21">
        <v>24621.96</v>
      </c>
      <c r="C35" s="4">
        <v>620000.1</v>
      </c>
      <c r="D35" s="3">
        <v>25.180800000000001</v>
      </c>
      <c r="E35" s="2" t="s">
        <v>59</v>
      </c>
      <c r="F35" s="2" t="str">
        <f>+_xll.BDP($E35,F$1)</f>
        <v>Equity</v>
      </c>
      <c r="G35" s="2" t="str">
        <f>+_xll.BDP($E35,G$1)</f>
        <v>#N/A N/A</v>
      </c>
      <c r="H35" s="2" t="str">
        <f>+_xll.BDP($E35,H$1)</f>
        <v>#N/A N/A</v>
      </c>
      <c r="I35" s="2" t="str">
        <f>+_xll.BDP($E35,I$1)</f>
        <v>Global</v>
      </c>
      <c r="J35" s="11" t="str">
        <f>+_xll.BDP($E35,J$1)</f>
        <v>AMUNDI FUNDS INX MSCI-AE-C</v>
      </c>
      <c r="K35" s="8">
        <f>+_xll.BDP($E35,K$1)</f>
        <v>4600.05859375</v>
      </c>
      <c r="L35" s="9" t="str">
        <f>+_xll.BDP($E35,L$1)</f>
        <v>LU0996182563</v>
      </c>
      <c r="M35" s="12" t="e">
        <f>+_xll.BDP($E35,M$1)/100</f>
        <v>#VALUE!</v>
      </c>
      <c r="N35" s="9" t="str">
        <f>+_xll.BDP($E35,N$1)</f>
        <v>25/02/2022</v>
      </c>
      <c r="O35" s="9">
        <f>+_xll.BDP($E35,O$1)</f>
        <v>249.54</v>
      </c>
      <c r="P35" s="12">
        <f>+_xll.BDP($E35,P$1)/100</f>
        <v>7.0217919999999998E-3</v>
      </c>
      <c r="Q35" s="12">
        <f>+_xll.BDP($E35,Q$1)/100</f>
        <v>-2.906502E-2</v>
      </c>
      <c r="R35" s="12">
        <f>+_xll.BDP($E35,R$1)/100</f>
        <v>-3.852974E-2</v>
      </c>
      <c r="S35" s="13">
        <f>+_xll.BDP($E35,S$1)/100</f>
        <v>-6.7558480000000004E-2</v>
      </c>
      <c r="T35" s="12">
        <f>+_xll.BDP($E35,T$1)/100</f>
        <v>0.1586033</v>
      </c>
      <c r="U35" s="12">
        <f>+_xll.BDP($E35,U$1)/100</f>
        <v>0.1451694</v>
      </c>
      <c r="V35" s="12">
        <f>+_xll.BDP($E35,V$1)/100</f>
        <v>0.1020472</v>
      </c>
      <c r="W35" s="12">
        <f>+_xll.BDP($E35,W$1)/100</f>
        <v>0.130521</v>
      </c>
      <c r="X35" s="14">
        <f>+_xll.BDP($E35,X$1)/100</f>
        <v>-0.10639699999999999</v>
      </c>
      <c r="Y35" s="12">
        <f>+_xll.BDP($E35,Y$1)/100</f>
        <v>3.0000000000000001E-3</v>
      </c>
      <c r="Z35" s="18">
        <f>($D35+($O35-$D35))*$B35</f>
        <v>6144163.8983999994</v>
      </c>
      <c r="AA35" s="19">
        <f>Z35-C35</f>
        <v>5524163.7983999997</v>
      </c>
      <c r="AB35" s="20">
        <f>$AA35/$C35</f>
        <v>8.9099401732354551</v>
      </c>
    </row>
    <row r="36" spans="1:28" x14ac:dyDescent="0.3">
      <c r="A36" s="33">
        <v>2</v>
      </c>
      <c r="B36" s="21">
        <v>3168.5450000000001</v>
      </c>
      <c r="C36" s="4">
        <v>700000.07</v>
      </c>
      <c r="D36" s="3">
        <v>220.92160000000001</v>
      </c>
      <c r="E36" s="36" t="s">
        <v>60</v>
      </c>
      <c r="F36" s="2" t="str">
        <f>+_xll.BDP($E36,F$1)</f>
        <v>Equity</v>
      </c>
      <c r="G36" s="2" t="str">
        <f>+_xll.BDP($E36,G$1)</f>
        <v>#N/A N/A</v>
      </c>
      <c r="H36" s="2" t="str">
        <f>+_xll.BDP($E36,H$1)</f>
        <v>#N/A N/A</v>
      </c>
      <c r="I36" s="2" t="str">
        <f>+_xll.BDP($E36,I$1)</f>
        <v>International</v>
      </c>
      <c r="J36" s="11" t="str">
        <f>+_xll.BDP($E36,J$1)</f>
        <v>ROBECO BP GLOBAL PREM EQ-IEU</v>
      </c>
      <c r="K36" s="8">
        <f>+_xll.BDP($E36,K$1)</f>
        <v>4231.6130000000003</v>
      </c>
      <c r="L36" s="9" t="str">
        <f>+_xll.BDP($E36,L$1)</f>
        <v>LU0233138477</v>
      </c>
      <c r="M36" s="12">
        <f>+_xll.BDP($E36,M$1)/100</f>
        <v>1.2334959999999999E-3</v>
      </c>
      <c r="N36" s="9" t="str">
        <f>+_xll.BDP($E36,N$1)</f>
        <v>28/02/2022</v>
      </c>
      <c r="O36" s="9">
        <f>+_xll.BDP($E36,O$1)</f>
        <v>219.16</v>
      </c>
      <c r="P36" s="12" t="e">
        <f>+_xll.BDP($E36,P$1)/100</f>
        <v>#VALUE!</v>
      </c>
      <c r="Q36" s="12">
        <f>+_xll.BDP($E36,Q$1)/100</f>
        <v>9.1265860000000007E-5</v>
      </c>
      <c r="R36" s="12">
        <f>+_xll.BDP($E36,R$1)/100</f>
        <v>6.3057799999999997E-2</v>
      </c>
      <c r="S36" s="13">
        <f>+_xll.BDP($E36,S$1)/100</f>
        <v>5.651016E-3</v>
      </c>
      <c r="T36" s="12">
        <f>+_xll.BDP($E36,T$1)/100</f>
        <v>0.19212360000000001</v>
      </c>
      <c r="U36" s="12">
        <f>+_xll.BDP($E36,U$1)/100</f>
        <v>0.11545759999999999</v>
      </c>
      <c r="V36" s="12">
        <f>+_xll.BDP($E36,V$1)/100</f>
        <v>6.8051730000000005E-2</v>
      </c>
      <c r="W36" s="12">
        <f>+_xll.BDP($E36,W$1)/100</f>
        <v>0.1518863</v>
      </c>
      <c r="X36" s="14">
        <f>+_xll.BDP($E36,X$1)/100</f>
        <v>-5.8544099999999995E-2</v>
      </c>
      <c r="Y36" s="12">
        <f>+_xll.BDP($E36,Y$1)/100</f>
        <v>7.9000000000000008E-3</v>
      </c>
      <c r="Z36" s="18">
        <f t="shared" ref="Z36:Z44" si="7">($D36+($O36-$D36))*$B36</f>
        <v>694418.32220000005</v>
      </c>
      <c r="AA36" s="19">
        <f t="shared" ref="AA36:AA44" si="8">Z36-C36</f>
        <v>-5581.7477999998955</v>
      </c>
      <c r="AB36" s="20">
        <f t="shared" ref="AB36:AB44" si="9">$AA36/$C36</f>
        <v>-7.9739246311788161E-3</v>
      </c>
    </row>
    <row r="37" spans="1:28" x14ac:dyDescent="0.3">
      <c r="A37" s="33">
        <v>3</v>
      </c>
      <c r="B37" s="21">
        <v>315.29399999999998</v>
      </c>
      <c r="C37" s="4">
        <v>419998.13</v>
      </c>
      <c r="D37" s="3">
        <v>1332.0841</v>
      </c>
      <c r="E37" s="36" t="s">
        <v>61</v>
      </c>
      <c r="F37" s="2" t="str">
        <f>+_xll.BDP($E37,F$1)</f>
        <v>Equity</v>
      </c>
      <c r="G37" s="2" t="str">
        <f>+_xll.BDP($E37,G$1)</f>
        <v>#N/A N/A</v>
      </c>
      <c r="H37" s="2" t="str">
        <f>+_xll.BDP($E37,H$1)</f>
        <v>#N/A N/A</v>
      </c>
      <c r="I37" s="2" t="str">
        <f>+_xll.BDP($E37,I$1)</f>
        <v>International</v>
      </c>
      <c r="J37" s="11" t="str">
        <f>+_xll.BDP($E37,J$1)</f>
        <v>FUNDSMITH EQUITY FUND- RAUSD</v>
      </c>
      <c r="K37" s="8">
        <f>+_xll.BDP($E37,K$1)</f>
        <v>8474.7250000000004</v>
      </c>
      <c r="L37" s="9" t="str">
        <f>+_xll.BDP($E37,L$1)</f>
        <v>LU0690374615</v>
      </c>
      <c r="M37" s="12">
        <f>+_xll.BDP($E37,M$1)/100</f>
        <v>1.6443620000000003E-2</v>
      </c>
      <c r="N37" s="9" t="str">
        <f>+_xll.BDP($E37,N$1)</f>
        <v>28/02/2022</v>
      </c>
      <c r="O37" s="9">
        <f>+_xll.BDP($E37,O$1)</f>
        <v>50.440100000000001</v>
      </c>
      <c r="P37" s="12">
        <f>+_xll.BDP($E37,P$1)/100</f>
        <v>1.84981E-2</v>
      </c>
      <c r="Q37" s="12">
        <f>+_xll.BDP($E37,Q$1)/100</f>
        <v>-4.4517730000000005E-2</v>
      </c>
      <c r="R37" s="12">
        <f>+_xll.BDP($E37,R$1)/100</f>
        <v>-8.7194149999999998E-2</v>
      </c>
      <c r="S37" s="13">
        <f>+_xll.BDP($E37,S$1)/100</f>
        <v>-0.12249850000000001</v>
      </c>
      <c r="T37" s="12">
        <f>+_xll.BDP($E37,T$1)/100</f>
        <v>0.10286540000000001</v>
      </c>
      <c r="U37" s="12">
        <f>+_xll.BDP($E37,U$1)/100</f>
        <v>0.1268348</v>
      </c>
      <c r="V37" s="12">
        <f>+_xll.BDP($E37,V$1)/100</f>
        <v>0.12371409999999999</v>
      </c>
      <c r="W37" s="12">
        <f>+_xll.BDP($E37,W$1)/100</f>
        <v>0.1244328</v>
      </c>
      <c r="X37" s="14">
        <f>+_xll.BDP($E37,X$1)/100</f>
        <v>-0.154005</v>
      </c>
      <c r="Y37" s="12" t="e">
        <f>+_xll.BDP($E37,Y$1)/100</f>
        <v>#VALUE!</v>
      </c>
      <c r="Z37" s="18">
        <f t="shared" si="7"/>
        <v>15903.460889400008</v>
      </c>
      <c r="AA37" s="19">
        <f t="shared" si="8"/>
        <v>-404094.66911060002</v>
      </c>
      <c r="AB37" s="20">
        <f t="shared" si="9"/>
        <v>-0.9621344483381391</v>
      </c>
    </row>
    <row r="38" spans="1:28" x14ac:dyDescent="0.3">
      <c r="A38" s="33">
        <v>4</v>
      </c>
      <c r="B38" s="21">
        <v>2474.6410000000001</v>
      </c>
      <c r="C38" s="4">
        <v>500000.09</v>
      </c>
      <c r="D38" s="3">
        <v>202.07400000000001</v>
      </c>
      <c r="E38" s="36" t="s">
        <v>62</v>
      </c>
      <c r="F38" s="2" t="str">
        <f>+_xll.BDP($E38,F$1)</f>
        <v>Equity</v>
      </c>
      <c r="G38" s="2" t="str">
        <f>+_xll.BDP($E38,G$1)</f>
        <v>#N/A N/A</v>
      </c>
      <c r="H38" s="2" t="str">
        <f>+_xll.BDP($E38,H$1)</f>
        <v>#N/A N/A</v>
      </c>
      <c r="I38" s="2" t="str">
        <f>+_xll.BDP($E38,I$1)</f>
        <v>Global</v>
      </c>
      <c r="J38" s="11" t="str">
        <f>+_xll.BDP($E38,J$1)</f>
        <v>BNY MELLON LT GB EQ-A-EUR</v>
      </c>
      <c r="K38" s="8">
        <f>+_xll.BDP($E38,K$1)</f>
        <v>1457.4590000000001</v>
      </c>
      <c r="L38" s="9" t="str">
        <f>+_xll.BDP($E38,L$1)</f>
        <v>IE00B29M2H10</v>
      </c>
      <c r="M38" s="12">
        <f>+_xll.BDP($E38,M$1)/100</f>
        <v>1.7191810000000002E-2</v>
      </c>
      <c r="N38" s="9" t="str">
        <f>+_xll.BDP($E38,N$1)</f>
        <v>25/02/2022</v>
      </c>
      <c r="O38" s="9">
        <f>+_xll.BDP($E38,O$1)</f>
        <v>3.4317000000000002</v>
      </c>
      <c r="P38" s="12">
        <f>+_xll.BDP($E38,P$1)/100</f>
        <v>6.1570939999999992E-3</v>
      </c>
      <c r="Q38" s="12">
        <f>+_xll.BDP($E38,Q$1)/100</f>
        <v>-2.9798420000000003E-2</v>
      </c>
      <c r="R38" s="12">
        <f>+_xll.BDP($E38,R$1)/100</f>
        <v>-5.3324139999999999E-2</v>
      </c>
      <c r="S38" s="13">
        <f>+_xll.BDP($E38,S$1)/100</f>
        <v>-9.7752079999999991E-2</v>
      </c>
      <c r="T38" s="12">
        <f>+_xll.BDP($E38,T$1)/100</f>
        <v>0.12117739999999999</v>
      </c>
      <c r="U38" s="12">
        <f>+_xll.BDP($E38,U$1)/100</f>
        <v>0.1156739</v>
      </c>
      <c r="V38" s="12">
        <f>+_xll.BDP($E38,V$1)/100</f>
        <v>0.1012178</v>
      </c>
      <c r="W38" s="12">
        <f>+_xll.BDP($E38,W$1)/100</f>
        <v>0.12963340000000001</v>
      </c>
      <c r="X38" s="14">
        <f>+_xll.BDP($E38,X$1)/100</f>
        <v>-0.12826899999999999</v>
      </c>
      <c r="Y38" s="12">
        <f>+_xll.BDP($E38,Y$1)/100</f>
        <v>0.02</v>
      </c>
      <c r="Z38" s="18">
        <f t="shared" si="7"/>
        <v>8492.2255197000159</v>
      </c>
      <c r="AA38" s="19">
        <f t="shared" si="8"/>
        <v>-491507.86448029999</v>
      </c>
      <c r="AB38" s="20">
        <f t="shared" si="9"/>
        <v>-0.98301555201780055</v>
      </c>
    </row>
    <row r="39" spans="1:28" x14ac:dyDescent="0.3">
      <c r="A39" s="33">
        <v>5</v>
      </c>
      <c r="B39" s="21">
        <v>16799.314999999999</v>
      </c>
      <c r="C39" s="4">
        <v>400000.01</v>
      </c>
      <c r="D39" s="3">
        <v>23.810500000000001</v>
      </c>
      <c r="E39" s="36" t="s">
        <v>63</v>
      </c>
      <c r="F39" s="2" t="str">
        <f>+_xll.BDP($E39,F$1)</f>
        <v>Equity</v>
      </c>
      <c r="G39" s="2" t="str">
        <f>+_xll.BDP($E39,G$1)</f>
        <v>#N/A N/A</v>
      </c>
      <c r="H39" s="2" t="str">
        <f>+_xll.BDP($E39,H$1)</f>
        <v>#N/A N/A</v>
      </c>
      <c r="I39" s="2" t="str">
        <f>+_xll.BDP($E39,I$1)</f>
        <v>OECD Countries</v>
      </c>
      <c r="J39" s="11" t="str">
        <f>+_xll.BDP($E39,J$1)</f>
        <v>SEILERN WORLD GROWTH-EURUR</v>
      </c>
      <c r="K39" s="8">
        <f>+_xll.BDP($E39,K$1)</f>
        <v>1908.816</v>
      </c>
      <c r="L39" s="9" t="str">
        <f>+_xll.BDP($E39,L$1)</f>
        <v>IE00B2NXKW18</v>
      </c>
      <c r="M39" s="12">
        <f>+_xll.BDP($E39,M$1)/100</f>
        <v>4.5100030000000003E-3</v>
      </c>
      <c r="N39" s="9" t="str">
        <f>+_xll.BDP($E39,N$1)</f>
        <v>28/02/2022</v>
      </c>
      <c r="O39" s="9">
        <f>+_xll.BDP($E39,O$1)</f>
        <v>485.55</v>
      </c>
      <c r="P39" s="12">
        <f>+_xll.BDP($E39,P$1)/100</f>
        <v>3.929879E-2</v>
      </c>
      <c r="Q39" s="12">
        <f>+_xll.BDP($E39,Q$1)/100</f>
        <v>-3.9332850000000003E-2</v>
      </c>
      <c r="R39" s="12">
        <f>+_xll.BDP($E39,R$1)/100</f>
        <v>-0.10986649999999999</v>
      </c>
      <c r="S39" s="13">
        <f>+_xll.BDP($E39,S$1)/100</f>
        <v>-0.14335590000000001</v>
      </c>
      <c r="T39" s="12">
        <f>+_xll.BDP($E39,T$1)/100</f>
        <v>0.14519209999999999</v>
      </c>
      <c r="U39" s="12">
        <f>+_xll.BDP($E39,U$1)/100</f>
        <v>0.17907919999999999</v>
      </c>
      <c r="V39" s="12">
        <f>+_xll.BDP($E39,V$1)/100</f>
        <v>0.1547077</v>
      </c>
      <c r="W39" s="12">
        <f>+_xll.BDP($E39,W$1)/100</f>
        <v>0.17144020000000001</v>
      </c>
      <c r="X39" s="14">
        <f>+_xll.BDP($E39,X$1)/100</f>
        <v>-0.19115799999999999</v>
      </c>
      <c r="Y39" s="12" t="e">
        <f>+_xll.BDP($E39,Y$1)/100</f>
        <v>#VALUE!</v>
      </c>
      <c r="Z39" s="18">
        <f t="shared" si="7"/>
        <v>8156907.3982499996</v>
      </c>
      <c r="AA39" s="19">
        <f t="shared" si="8"/>
        <v>7756907.3882499998</v>
      </c>
      <c r="AB39" s="20">
        <f t="shared" si="9"/>
        <v>19.3922679858183</v>
      </c>
    </row>
    <row r="40" spans="1:28" x14ac:dyDescent="0.3">
      <c r="A40" s="33">
        <v>6</v>
      </c>
      <c r="B40" s="21">
        <v>19409.97</v>
      </c>
      <c r="C40" s="4">
        <v>992819.13</v>
      </c>
      <c r="D40" s="3">
        <v>54.5</v>
      </c>
      <c r="E40" s="2" t="s">
        <v>64</v>
      </c>
      <c r="F40" s="2" t="str">
        <f>+_xll.BDP($E40,F$1)</f>
        <v>Equity</v>
      </c>
      <c r="G40" s="2" t="str">
        <f>+_xll.BDP($E40,G$1)</f>
        <v>#N/A N/A</v>
      </c>
      <c r="H40" s="2" t="str">
        <f>+_xll.BDP($E40,H$1)</f>
        <v>#N/A N/A</v>
      </c>
      <c r="I40" s="2" t="str">
        <f>+_xll.BDP($E40,I$1)</f>
        <v>Japan</v>
      </c>
      <c r="J40" s="11" t="str">
        <f>+_xll.BDP($E40,J$1)</f>
        <v>GLG JAPAN COREALPHA-DH EUR</v>
      </c>
      <c r="K40" s="8">
        <f>+_xll.BDP($E40,K$1)</f>
        <v>211359.8125</v>
      </c>
      <c r="L40" s="9" t="str">
        <f>+_xll.BDP($E40,L$1)</f>
        <v>IE00B5648R31</v>
      </c>
      <c r="M40" s="12">
        <f>+_xll.BDP($E40,M$1)/100</f>
        <v>7.3477769999999998E-3</v>
      </c>
      <c r="N40" s="9" t="str">
        <f>+_xll.BDP($E40,N$1)</f>
        <v>28/02/2022</v>
      </c>
      <c r="O40" s="9">
        <f>+_xll.BDP($E40,O$1)</f>
        <v>186.45</v>
      </c>
      <c r="P40" s="12">
        <f>+_xll.BDP($E40,P$1)/100</f>
        <v>-2.2542599999999999E-2</v>
      </c>
      <c r="Q40" s="12">
        <f>+_xll.BDP($E40,Q$1)/100</f>
        <v>7.4022039999999999E-3</v>
      </c>
      <c r="R40" s="12">
        <f>+_xll.BDP($E40,R$1)/100</f>
        <v>0.10318920000000001</v>
      </c>
      <c r="S40" s="13">
        <f>+_xll.BDP($E40,S$1)/100</f>
        <v>5.1169920000000001E-2</v>
      </c>
      <c r="T40" s="12">
        <f>+_xll.BDP($E40,T$1)/100</f>
        <v>0.15085490000000001</v>
      </c>
      <c r="U40" s="12">
        <f>+_xll.BDP($E40,U$1)/100</f>
        <v>3.1116929999999998E-2</v>
      </c>
      <c r="V40" s="12">
        <f>+_xll.BDP($E40,V$1)/100</f>
        <v>1.392148E-2</v>
      </c>
      <c r="W40" s="12">
        <f>+_xll.BDP($E40,W$1)/100</f>
        <v>0.1976232</v>
      </c>
      <c r="X40" s="14">
        <f>+_xll.BDP($E40,X$1)/100</f>
        <v>-9.71688E-2</v>
      </c>
      <c r="Y40" s="12">
        <f>+_xll.BDP($E40,Y$1)/100</f>
        <v>1.7100000000000001E-2</v>
      </c>
      <c r="Z40" s="18">
        <f t="shared" si="7"/>
        <v>3618988.9065</v>
      </c>
      <c r="AA40" s="19">
        <f t="shared" si="8"/>
        <v>2626169.7765000002</v>
      </c>
      <c r="AB40" s="20">
        <f t="shared" si="9"/>
        <v>2.6451643578825883</v>
      </c>
    </row>
    <row r="41" spans="1:28" x14ac:dyDescent="0.3">
      <c r="A41" s="33">
        <v>7</v>
      </c>
      <c r="B41" s="21">
        <v>10176.91</v>
      </c>
      <c r="C41" s="4">
        <v>550999.98</v>
      </c>
      <c r="D41" s="3">
        <v>63.276699999999998</v>
      </c>
      <c r="E41" s="36" t="s">
        <v>65</v>
      </c>
      <c r="F41" s="2" t="str">
        <f>+_xll.BDP($E41,F$1)</f>
        <v>Equity</v>
      </c>
      <c r="G41" s="2" t="str">
        <f>+_xll.BDP($E41,G$1)</f>
        <v>#N/A N/A</v>
      </c>
      <c r="H41" s="2" t="str">
        <f>+_xll.BDP($E41,H$1)</f>
        <v>#N/A N/A</v>
      </c>
      <c r="I41" s="2" t="str">
        <f>+_xll.BDP($E41,I$1)</f>
        <v>Global</v>
      </c>
      <c r="J41" s="11" t="str">
        <f>+_xll.BDP($E41,J$1)</f>
        <v>FIDELITY FNDS-GLO FIN SVC-E</v>
      </c>
      <c r="K41" s="8">
        <f>+_xll.BDP($E41,K$1)</f>
        <v>2594.8440000000001</v>
      </c>
      <c r="L41" s="9" t="str">
        <f>+_xll.BDP($E41,L$1)</f>
        <v>LU0114722738</v>
      </c>
      <c r="M41" s="12">
        <f>+_xll.BDP($E41,M$1)/100</f>
        <v>-1.2464049999999999E-2</v>
      </c>
      <c r="N41" s="9" t="str">
        <f>+_xll.BDP($E41,N$1)</f>
        <v>28/02/2022</v>
      </c>
      <c r="O41" s="9">
        <f>+_xll.BDP($E41,O$1)</f>
        <v>41.2</v>
      </c>
      <c r="P41" s="12">
        <f>+_xll.BDP($E41,P$1)/100</f>
        <v>-2.044698E-2</v>
      </c>
      <c r="Q41" s="12">
        <f>+_xll.BDP($E41,Q$1)/100</f>
        <v>-4.563354E-2</v>
      </c>
      <c r="R41" s="12">
        <f>+_xll.BDP($E41,R$1)/100</f>
        <v>-2.5313469999999998E-2</v>
      </c>
      <c r="S41" s="13">
        <f>+_xll.BDP($E41,S$1)/100</f>
        <v>-4.4083530000000003E-2</v>
      </c>
      <c r="T41" s="12">
        <f>+_xll.BDP($E41,T$1)/100</f>
        <v>0.1247611</v>
      </c>
      <c r="U41" s="12">
        <f>+_xll.BDP($E41,U$1)/100</f>
        <v>0.1066628</v>
      </c>
      <c r="V41" s="12">
        <f>+_xll.BDP($E41,V$1)/100</f>
        <v>6.0980999999999994E-2</v>
      </c>
      <c r="W41" s="12">
        <f>+_xll.BDP($E41,W$1)/100</f>
        <v>0.18858820000000001</v>
      </c>
      <c r="X41" s="14">
        <f>+_xll.BDP($E41,X$1)/100</f>
        <v>-0.107</v>
      </c>
      <c r="Y41" s="12">
        <f>+_xll.BDP($E41,Y$1)/100</f>
        <v>2.7099999999999999E-2</v>
      </c>
      <c r="Z41" s="18">
        <f t="shared" si="7"/>
        <v>419288.69200000004</v>
      </c>
      <c r="AA41" s="19">
        <f t="shared" si="8"/>
        <v>-131711.28799999994</v>
      </c>
      <c r="AB41" s="20">
        <f t="shared" si="9"/>
        <v>-0.23904045876734867</v>
      </c>
    </row>
    <row r="42" spans="1:28" x14ac:dyDescent="0.3">
      <c r="A42" s="33">
        <v>8</v>
      </c>
      <c r="B42" s="21">
        <v>2516.2930000000001</v>
      </c>
      <c r="C42" s="4">
        <v>944510.45</v>
      </c>
      <c r="D42" s="3">
        <v>375.35789999999997</v>
      </c>
      <c r="E42" s="36" t="s">
        <v>66</v>
      </c>
      <c r="F42" s="2" t="str">
        <f>+_xll.BDP($E42,F$1)</f>
        <v>Equity</v>
      </c>
      <c r="G42" s="2" t="str">
        <f>+_xll.BDP($E42,G$1)</f>
        <v>#N/A N/A</v>
      </c>
      <c r="H42" s="2" t="str">
        <f>+_xll.BDP($E42,H$1)</f>
        <v>#N/A N/A</v>
      </c>
      <c r="I42" s="2" t="str">
        <f>+_xll.BDP($E42,I$1)</f>
        <v>European Region</v>
      </c>
      <c r="J42" s="11" t="str">
        <f>+_xll.BDP($E42,J$1)</f>
        <v>JPM EUROPE DYNAM TECHS-A-AE</v>
      </c>
      <c r="K42" s="8">
        <f>+_xll.BDP($E42,K$1)</f>
        <v>1054.5119999999999</v>
      </c>
      <c r="L42" s="9" t="str">
        <f>+_xll.BDP($E42,L$1)</f>
        <v>LU0210532015</v>
      </c>
      <c r="M42" s="12">
        <f>+_xll.BDP($E42,M$1)/100</f>
        <v>1.0319210000000001E-2</v>
      </c>
      <c r="N42" s="9" t="str">
        <f>+_xll.BDP($E42,N$1)</f>
        <v>28/02/2022</v>
      </c>
      <c r="O42" s="9">
        <f>+_xll.BDP($E42,O$1)</f>
        <v>73.430000000000007</v>
      </c>
      <c r="P42" s="12">
        <f>+_xll.BDP($E42,P$1)/100</f>
        <v>1.6613599999999999E-2</v>
      </c>
      <c r="Q42" s="12">
        <f>+_xll.BDP($E42,Q$1)/100</f>
        <v>-4.8464429999999996E-2</v>
      </c>
      <c r="R42" s="12">
        <f>+_xll.BDP($E42,R$1)/100</f>
        <v>-0.1424734</v>
      </c>
      <c r="S42" s="13">
        <f>+_xll.BDP($E42,S$1)/100</f>
        <v>-0.16699140000000001</v>
      </c>
      <c r="T42" s="12">
        <f>+_xll.BDP($E42,T$1)/100</f>
        <v>5.5028759999999996E-2</v>
      </c>
      <c r="U42" s="12">
        <f>+_xll.BDP($E42,U$1)/100</f>
        <v>0.20021640000000002</v>
      </c>
      <c r="V42" s="12">
        <f>+_xll.BDP($E42,V$1)/100</f>
        <v>0.16037700000000002</v>
      </c>
      <c r="W42" s="12">
        <f>+_xll.BDP($E42,W$1)/100</f>
        <v>0.22106190000000001</v>
      </c>
      <c r="X42" s="14">
        <f>+_xll.BDP($E42,X$1)/100</f>
        <v>-0.22403500000000001</v>
      </c>
      <c r="Y42" s="12">
        <f>+_xll.BDP($E42,Y$1)/100</f>
        <v>1.8000000000000002E-2</v>
      </c>
      <c r="Z42" s="18">
        <f t="shared" si="7"/>
        <v>184771.39499000003</v>
      </c>
      <c r="AA42" s="19">
        <f t="shared" si="8"/>
        <v>-759739.05500999989</v>
      </c>
      <c r="AB42" s="20">
        <f t="shared" si="9"/>
        <v>-0.80437337142220067</v>
      </c>
    </row>
    <row r="43" spans="1:28" x14ac:dyDescent="0.3">
      <c r="A43" s="33">
        <v>9</v>
      </c>
      <c r="B43" s="21">
        <v>2465.25</v>
      </c>
      <c r="C43" s="4">
        <v>624780.80000000005</v>
      </c>
      <c r="D43" s="3">
        <v>253.43510000000001</v>
      </c>
      <c r="E43" s="36" t="s">
        <v>67</v>
      </c>
      <c r="F43" s="2" t="str">
        <f>+_xll.BDP($E43,F$1)</f>
        <v>Equity</v>
      </c>
      <c r="G43" s="2" t="str">
        <f>+_xll.BDP($E43,G$1)</f>
        <v>#N/A N/A</v>
      </c>
      <c r="H43" s="2" t="str">
        <f>+_xll.BDP($E43,H$1)</f>
        <v>#N/A N/A</v>
      </c>
      <c r="I43" s="2" t="str">
        <f>+_xll.BDP($E43,I$1)</f>
        <v>Global</v>
      </c>
      <c r="J43" s="11" t="str">
        <f>+_xll.BDP($E43,J$1)</f>
        <v>PICTET-WATER-REUR</v>
      </c>
      <c r="K43" s="8">
        <f>+_xll.BDP($E43,K$1)</f>
        <v>8341.93359375</v>
      </c>
      <c r="L43" s="9" t="str">
        <f>+_xll.BDP($E43,L$1)</f>
        <v>LU0104885248</v>
      </c>
      <c r="M43" s="12">
        <f>+_xll.BDP($E43,M$1)/100</f>
        <v>1.4722710000000002E-2</v>
      </c>
      <c r="N43" s="9" t="str">
        <f>+_xll.BDP($E43,N$1)</f>
        <v>28/02/2022</v>
      </c>
      <c r="O43" s="9">
        <f>+_xll.BDP($E43,O$1)</f>
        <v>399.06</v>
      </c>
      <c r="P43" s="12" t="e">
        <f>+_xll.BDP($E43,P$1)/100</f>
        <v>#VALUE!</v>
      </c>
      <c r="Q43" s="12">
        <f>+_xll.BDP($E43,Q$1)/100</f>
        <v>-3.9404950000000001E-2</v>
      </c>
      <c r="R43" s="12">
        <f>+_xll.BDP($E43,R$1)/100</f>
        <v>-0.10361869999999999</v>
      </c>
      <c r="S43" s="13">
        <f>+_xll.BDP($E43,S$1)/100</f>
        <v>-0.13774549999999999</v>
      </c>
      <c r="T43" s="12">
        <f>+_xll.BDP($E43,T$1)/100</f>
        <v>0.1726367</v>
      </c>
      <c r="U43" s="12">
        <f>+_xll.BDP($E43,U$1)/100</f>
        <v>0.12939629999999999</v>
      </c>
      <c r="V43" s="12">
        <f>+_xll.BDP($E43,V$1)/100</f>
        <v>8.6604039999999993E-2</v>
      </c>
      <c r="W43" s="12">
        <f>+_xll.BDP($E43,W$1)/100</f>
        <v>0.13778029999999999</v>
      </c>
      <c r="X43" s="14">
        <f>+_xll.BDP($E43,X$1)/100</f>
        <v>-0.17042499999999999</v>
      </c>
      <c r="Y43" s="12">
        <f>+_xll.BDP($E43,Y$1)/100</f>
        <v>2.7000000000000003E-2</v>
      </c>
      <c r="Z43" s="18">
        <f t="shared" si="7"/>
        <v>983782.66500000004</v>
      </c>
      <c r="AA43" s="19">
        <f t="shared" si="8"/>
        <v>359001.86499999999</v>
      </c>
      <c r="AB43" s="20">
        <f t="shared" si="9"/>
        <v>0.57460450929349938</v>
      </c>
    </row>
    <row r="44" spans="1:28" x14ac:dyDescent="0.3">
      <c r="A44" s="33">
        <v>10</v>
      </c>
      <c r="B44" s="21">
        <v>2479.692</v>
      </c>
      <c r="C44" s="4">
        <v>420000.15</v>
      </c>
      <c r="D44" s="3">
        <v>169.3759</v>
      </c>
      <c r="E44" s="36" t="s">
        <v>68</v>
      </c>
      <c r="F44" s="2" t="str">
        <f>+_xll.BDP($E44,F$1)</f>
        <v>Equity</v>
      </c>
      <c r="G44" s="2" t="str">
        <f>+_xll.BDP($E44,G$1)</f>
        <v>#N/A N/A</v>
      </c>
      <c r="H44" s="2" t="str">
        <f>+_xll.BDP($E44,H$1)</f>
        <v>#N/A N/A</v>
      </c>
      <c r="I44" s="2" t="str">
        <f>+_xll.BDP($E44,I$1)</f>
        <v>Global</v>
      </c>
      <c r="J44" s="11" t="str">
        <f>+_xll.BDP($E44,J$1)</f>
        <v>GUINNESS GL MONEY MGR-C EUR</v>
      </c>
      <c r="K44" s="8">
        <f>+_xll.BDP($E44,K$1)</f>
        <v>5.1190290000000003</v>
      </c>
      <c r="L44" s="9" t="str">
        <f>+_xll.BDP($E44,L$1)</f>
        <v>IE00BGHQF748</v>
      </c>
      <c r="M44" s="12">
        <f>+_xll.BDP($E44,M$1)/100</f>
        <v>2.8675570000000001E-2</v>
      </c>
      <c r="N44" s="9" t="str">
        <f>+_xll.BDP($E44,N$1)</f>
        <v>25/02/2022</v>
      </c>
      <c r="O44" s="9">
        <f>+_xll.BDP($E44,O$1)</f>
        <v>18.230599999999999</v>
      </c>
      <c r="P44" s="12">
        <f>+_xll.BDP($E44,P$1)/100</f>
        <v>-6.1710220000000008E-3</v>
      </c>
      <c r="Q44" s="12">
        <f>+_xll.BDP($E44,Q$1)/100</f>
        <v>-5.7928029999999998E-2</v>
      </c>
      <c r="R44" s="12">
        <f>+_xll.BDP($E44,R$1)/100</f>
        <v>-0.10484249999999999</v>
      </c>
      <c r="S44" s="13">
        <f>+_xll.BDP($E44,S$1)/100</f>
        <v>-0.1153844</v>
      </c>
      <c r="T44" s="12">
        <f>+_xll.BDP($E44,T$1)/100</f>
        <v>0.18170269999999999</v>
      </c>
      <c r="U44" s="12">
        <f>+_xll.BDP($E44,U$1)/100</f>
        <v>0.15766749999999999</v>
      </c>
      <c r="V44" s="12">
        <f>+_xll.BDP($E44,V$1)/100</f>
        <v>7.7401879999999992E-2</v>
      </c>
      <c r="W44" s="12">
        <f>+_xll.BDP($E44,W$1)/100</f>
        <v>0.17979220000000001</v>
      </c>
      <c r="X44" s="14">
        <f>+_xll.BDP($E44,X$1)/100</f>
        <v>-0.18211200000000002</v>
      </c>
      <c r="Y44" s="12">
        <f>+_xll.BDP($E44,Y$1)/100</f>
        <v>1.9900000000000001E-2</v>
      </c>
      <c r="Z44" s="18">
        <f t="shared" si="7"/>
        <v>45206.272975200023</v>
      </c>
      <c r="AA44" s="19">
        <f t="shared" si="8"/>
        <v>-374793.87702479999</v>
      </c>
      <c r="AB44" s="20">
        <f t="shared" si="9"/>
        <v>-0.89236605516640877</v>
      </c>
    </row>
    <row r="45" spans="1:28" x14ac:dyDescent="0.3">
      <c r="A45">
        <v>11</v>
      </c>
      <c r="E45" s="36" t="s">
        <v>69</v>
      </c>
      <c r="F45" s="2" t="str">
        <f>+_xll.BDP($E45,F$1)</f>
        <v>Equity</v>
      </c>
      <c r="G45" s="2" t="str">
        <f>+_xll.BDP($E45,G$1)</f>
        <v>#N/A N/A</v>
      </c>
      <c r="H45" s="2" t="str">
        <f>+_xll.BDP($E45,H$1)</f>
        <v>#N/A N/A</v>
      </c>
      <c r="I45" s="2" t="str">
        <f>+_xll.BDP($E45,I$1)</f>
        <v>Global</v>
      </c>
      <c r="J45" s="11" t="str">
        <f>+_xll.BDP($E45,J$1)</f>
        <v>PICTET - ROBOTICS-P EUR</v>
      </c>
      <c r="K45" s="8">
        <f>+_xll.BDP($E45,K$1)</f>
        <v>8455.79296875</v>
      </c>
      <c r="L45" s="9" t="str">
        <f>+_xll.BDP($E45,L$1)</f>
        <v>LU1279334210</v>
      </c>
      <c r="M45" s="12">
        <f>+_xll.BDP($E45,M$1)/100</f>
        <v>2.0062969999999999E-2</v>
      </c>
      <c r="N45" s="9" t="str">
        <f>+_xll.BDP($E45,N$1)</f>
        <v>28/02/2022</v>
      </c>
      <c r="O45" s="9">
        <f>+_xll.BDP($E45,O$1)</f>
        <v>252.69</v>
      </c>
      <c r="P45" s="12" t="e">
        <f>+_xll.BDP($E45,P$1)/100</f>
        <v>#VALUE!</v>
      </c>
      <c r="Q45" s="12">
        <f>+_xll.BDP($E45,Q$1)/100</f>
        <v>-2.7292320000000002E-2</v>
      </c>
      <c r="R45" s="12">
        <f>+_xll.BDP($E45,R$1)/100</f>
        <v>-0.1259728</v>
      </c>
      <c r="S45" s="13">
        <f>+_xll.BDP($E45,S$1)/100</f>
        <v>-0.13731180000000001</v>
      </c>
      <c r="T45" s="12">
        <f>+_xll.BDP($E45,T$1)/100</f>
        <v>6.8935109999999997E-3</v>
      </c>
      <c r="U45" s="12">
        <f>+_xll.BDP($E45,U$1)/100</f>
        <v>0.20346399999999998</v>
      </c>
      <c r="V45" s="12">
        <f>+_xll.BDP($E45,V$1)/100</f>
        <v>0.1629533</v>
      </c>
      <c r="W45" s="12">
        <f>+_xll.BDP($E45,W$1)/100</f>
        <v>0.22239979999999998</v>
      </c>
      <c r="X45" s="14">
        <f>+_xll.BDP($E45,X$1)/100</f>
        <v>-0.19637399999999999</v>
      </c>
      <c r="Y45" s="12">
        <f>+_xll.BDP($E45,Y$1)/100</f>
        <v>1.9900000000000001E-2</v>
      </c>
    </row>
    <row r="46" spans="1:28" x14ac:dyDescent="0.3">
      <c r="A46">
        <v>12</v>
      </c>
      <c r="E46" s="36" t="s">
        <v>70</v>
      </c>
      <c r="F46" s="2" t="str">
        <f>+_xll.BDP($E46,F$1)</f>
        <v>Equity</v>
      </c>
      <c r="G46" s="2" t="str">
        <f>+_xll.BDP($E46,G$1)</f>
        <v>#N/A N/A</v>
      </c>
      <c r="H46" s="2" t="str">
        <f>+_xll.BDP($E46,H$1)</f>
        <v>#N/A N/A</v>
      </c>
      <c r="I46" s="2" t="str">
        <f>+_xll.BDP($E46,I$1)</f>
        <v>India</v>
      </c>
      <c r="J46" s="11" t="str">
        <f>+_xll.BDP($E46,J$1)</f>
        <v>KOTAK FUNDS-IND MIDCAP-AUSD</v>
      </c>
      <c r="K46" s="8">
        <f>+_xll.BDP($E46,K$1)</f>
        <v>1605.895</v>
      </c>
      <c r="L46" s="9" t="str">
        <f>+_xll.BDP($E46,L$1)</f>
        <v>LU0511423146</v>
      </c>
      <c r="M46" s="12">
        <f>+_xll.BDP($E46,M$1)/100</f>
        <v>-1.4580319999999999E-3</v>
      </c>
      <c r="N46" s="9" t="str">
        <f>+_xll.BDP($E46,N$1)</f>
        <v>28/02/2022</v>
      </c>
      <c r="O46" s="9">
        <f>+_xll.BDP($E46,O$1)</f>
        <v>29.448799999999999</v>
      </c>
      <c r="P46" s="12">
        <f>+_xll.BDP($E46,P$1)/100</f>
        <v>-1.937357E-2</v>
      </c>
      <c r="Q46" s="12">
        <f>+_xll.BDP($E46,Q$1)/100</f>
        <v>-6.192802E-2</v>
      </c>
      <c r="R46" s="12">
        <f>+_xll.BDP($E46,R$1)/100</f>
        <v>-3.1034489999999998E-2</v>
      </c>
      <c r="S46" s="13">
        <f>+_xll.BDP($E46,S$1)/100</f>
        <v>-6.7615660000000008E-2</v>
      </c>
      <c r="T46" s="12">
        <f>+_xll.BDP($E46,T$1)/100</f>
        <v>0.15596550000000001</v>
      </c>
      <c r="U46" s="12">
        <f>+_xll.BDP($E46,U$1)/100</f>
        <v>0.14481460000000002</v>
      </c>
      <c r="V46" s="12">
        <f>+_xll.BDP($E46,V$1)/100</f>
        <v>9.0232209999999993E-2</v>
      </c>
      <c r="W46" s="12">
        <f>+_xll.BDP($E46,W$1)/100</f>
        <v>0.20385850000000003</v>
      </c>
      <c r="X46" s="14">
        <f>+_xll.BDP($E46,X$1)/100</f>
        <v>-0.15090500000000001</v>
      </c>
      <c r="Y46" s="12" t="e">
        <f>+_xll.BDP($E46,Y$1)/100</f>
        <v>#VALUE!</v>
      </c>
    </row>
    <row r="47" spans="1:28" x14ac:dyDescent="0.3">
      <c r="A47">
        <v>13</v>
      </c>
      <c r="E47" s="36" t="s">
        <v>71</v>
      </c>
      <c r="F47" s="2" t="str">
        <f>+_xll.BDP($E47,F$1)</f>
        <v>Equity</v>
      </c>
      <c r="G47" s="2" t="str">
        <f>+_xll.BDP($E47,G$1)</f>
        <v>#N/A N/A</v>
      </c>
      <c r="H47" s="2" t="str">
        <f>+_xll.BDP($E47,H$1)</f>
        <v>#N/A N/A</v>
      </c>
      <c r="I47" s="2" t="str">
        <f>+_xll.BDP($E47,I$1)</f>
        <v>India</v>
      </c>
      <c r="J47" s="11" t="str">
        <f>+_xll.BDP($E47,J$1)</f>
        <v>GS INDIA EQ BS USD A</v>
      </c>
      <c r="K47" s="8">
        <f>+_xll.BDP($E47,K$1)</f>
        <v>2271.6309999999999</v>
      </c>
      <c r="L47" s="9" t="str">
        <f>+_xll.BDP($E47,L$1)</f>
        <v>LU0333810181</v>
      </c>
      <c r="M47" s="12">
        <f>+_xll.BDP($E47,M$1)/100</f>
        <v>7.848266999999999E-3</v>
      </c>
      <c r="N47" s="9" t="str">
        <f>+_xll.BDP($E47,N$1)</f>
        <v>28/02/2022</v>
      </c>
      <c r="O47" s="9">
        <f>+_xll.BDP($E47,O$1)</f>
        <v>30.82</v>
      </c>
      <c r="P47" s="12">
        <f>+_xll.BDP($E47,P$1)/100</f>
        <v>-1.533546E-2</v>
      </c>
      <c r="Q47" s="12">
        <f>+_xll.BDP($E47,Q$1)/100</f>
        <v>-5.6915540000000001E-2</v>
      </c>
      <c r="R47" s="12">
        <f>+_xll.BDP($E47,R$1)/100</f>
        <v>-4.9352199999999999E-2</v>
      </c>
      <c r="S47" s="13">
        <f>+_xll.BDP($E47,S$1)/100</f>
        <v>-9.1503270000000012E-2</v>
      </c>
      <c r="T47" s="12">
        <f>+_xll.BDP($E47,T$1)/100</f>
        <v>0.15908230000000001</v>
      </c>
      <c r="U47" s="12">
        <f>+_xll.BDP($E47,U$1)/100</f>
        <v>0.16908629999999999</v>
      </c>
      <c r="V47" s="12">
        <f>+_xll.BDP($E47,V$1)/100</f>
        <v>0.11510479999999999</v>
      </c>
      <c r="W47" s="12">
        <f>+_xll.BDP($E47,W$1)/100</f>
        <v>0.17945650000000002</v>
      </c>
      <c r="X47" s="14">
        <f>+_xll.BDP($E47,X$1)/100</f>
        <v>-0.16104099999999999</v>
      </c>
      <c r="Y47" s="12">
        <f>+_xll.BDP($E47,Y$1)/100</f>
        <v>1.95E-2</v>
      </c>
    </row>
    <row r="48" spans="1:28" x14ac:dyDescent="0.3">
      <c r="A48">
        <v>14</v>
      </c>
      <c r="E48" s="36" t="s">
        <v>72</v>
      </c>
      <c r="F48" s="2" t="str">
        <f>+_xll.BDP($E48,F$1)</f>
        <v>Equity</v>
      </c>
      <c r="G48" s="2" t="str">
        <f>+_xll.BDP($E48,G$1)</f>
        <v>#N/A N/A</v>
      </c>
      <c r="H48" s="2" t="str">
        <f>+_xll.BDP($E48,H$1)</f>
        <v>#N/A N/A</v>
      </c>
      <c r="I48" s="2" t="str">
        <f>+_xll.BDP($E48,I$1)</f>
        <v>Global</v>
      </c>
      <c r="J48" s="11" t="str">
        <f>+_xll.BDP($E48,J$1)</f>
        <v>SCHRODER INT SEL-FRONT MK-A</v>
      </c>
      <c r="K48" s="8">
        <f>+_xll.BDP($E48,K$1)</f>
        <v>474.48660000000001</v>
      </c>
      <c r="L48" s="9" t="str">
        <f>+_xll.BDP($E48,L$1)</f>
        <v>LU0562313402</v>
      </c>
      <c r="M48" s="12">
        <f>+_xll.BDP($E48,M$1)/100</f>
        <v>-7.8205429999999992E-3</v>
      </c>
      <c r="N48" s="9" t="str">
        <f>+_xll.BDP($E48,N$1)</f>
        <v>28/02/2022</v>
      </c>
      <c r="O48" s="9">
        <f>+_xll.BDP($E48,O$1)</f>
        <v>184.56809999999999</v>
      </c>
      <c r="P48" s="12">
        <f>+_xll.BDP($E48,P$1)/100</f>
        <v>-4.0374160000000006E-2</v>
      </c>
      <c r="Q48" s="12">
        <f>+_xll.BDP($E48,Q$1)/100</f>
        <v>-2.409671E-2</v>
      </c>
      <c r="R48" s="12">
        <f>+_xll.BDP($E48,R$1)/100</f>
        <v>-3.4758369999999997E-2</v>
      </c>
      <c r="S48" s="13">
        <f>+_xll.BDP($E48,S$1)/100</f>
        <v>-4.770551E-2</v>
      </c>
      <c r="T48" s="12">
        <f>+_xll.BDP($E48,T$1)/100</f>
        <v>0.18556229999999999</v>
      </c>
      <c r="U48" s="12">
        <f>+_xll.BDP($E48,U$1)/100</f>
        <v>9.3280349999999998E-2</v>
      </c>
      <c r="V48" s="12">
        <f>+_xll.BDP($E48,V$1)/100</f>
        <v>5.5515540000000002E-2</v>
      </c>
      <c r="W48" s="12">
        <f>+_xll.BDP($E48,W$1)/100</f>
        <v>0.1152618</v>
      </c>
      <c r="X48" s="14">
        <f>+_xll.BDP($E48,X$1)/100</f>
        <v>-7.8055100000000002E-2</v>
      </c>
      <c r="Y48" s="12">
        <f>+_xll.BDP($E48,Y$1)/100</f>
        <v>1.9699999999999999E-2</v>
      </c>
    </row>
    <row r="49" spans="1:25" x14ac:dyDescent="0.3">
      <c r="A49">
        <v>15</v>
      </c>
      <c r="E49" s="36" t="s">
        <v>73</v>
      </c>
      <c r="F49" s="2" t="str">
        <f>+_xll.BDP($E49,F$1)</f>
        <v>Equity</v>
      </c>
      <c r="G49" s="2" t="str">
        <f>+_xll.BDP($E49,G$1)</f>
        <v>#N/A N/A</v>
      </c>
      <c r="H49" s="2" t="str">
        <f>+_xll.BDP($E49,H$1)</f>
        <v>#N/A N/A</v>
      </c>
      <c r="I49" s="2" t="str">
        <f>+_xll.BDP($E49,I$1)</f>
        <v>International</v>
      </c>
      <c r="J49" s="11" t="str">
        <f>+_xll.BDP($E49,J$1)</f>
        <v>FNK TMP INV-EMKT SM C-IEURA</v>
      </c>
      <c r="K49" s="8">
        <f>+_xll.BDP($E49,K$1)</f>
        <v>526.00170000000003</v>
      </c>
      <c r="L49" s="9" t="str">
        <f>+_xll.BDP($E49,L$1)</f>
        <v>LU0300743605</v>
      </c>
      <c r="M49" s="12">
        <f>+_xll.BDP($E49,M$1)/100</f>
        <v>0</v>
      </c>
      <c r="N49" s="9" t="str">
        <f>+_xll.BDP($E49,N$1)</f>
        <v>28/02/2022</v>
      </c>
      <c r="O49" s="9">
        <f>+_xll.BDP($E49,O$1)</f>
        <v>21.61</v>
      </c>
      <c r="P49" s="12">
        <f>+_xll.BDP($E49,P$1)/100</f>
        <v>3.7157449999999999E-3</v>
      </c>
      <c r="Q49" s="12">
        <f>+_xll.BDP($E49,Q$1)/100</f>
        <v>-1.5938069999999999E-2</v>
      </c>
      <c r="R49" s="12">
        <f>+_xll.BDP($E49,R$1)/100</f>
        <v>-2.9636300000000001E-2</v>
      </c>
      <c r="S49" s="13">
        <f>+_xll.BDP($E49,S$1)/100</f>
        <v>-4.7598060000000005E-2</v>
      </c>
      <c r="T49" s="12">
        <f>+_xll.BDP($E49,T$1)/100</f>
        <v>0.13259959999999998</v>
      </c>
      <c r="U49" s="12">
        <f>+_xll.BDP($E49,U$1)/100</f>
        <v>9.1810810000000007E-2</v>
      </c>
      <c r="V49" s="12">
        <f>+_xll.BDP($E49,V$1)/100</f>
        <v>6.0074459999999996E-2</v>
      </c>
      <c r="W49" s="12">
        <f>+_xll.BDP($E49,W$1)/100</f>
        <v>0.13916980000000001</v>
      </c>
      <c r="X49" s="14">
        <f>+_xll.BDP($E49,X$1)/100</f>
        <v>-7.18641E-2</v>
      </c>
      <c r="Y49" s="12">
        <f>+_xll.BDP($E49,Y$1)/100</f>
        <v>1.4199999999999999E-2</v>
      </c>
    </row>
    <row r="50" spans="1:25" x14ac:dyDescent="0.3">
      <c r="E50" s="2" t="s">
        <v>42</v>
      </c>
      <c r="F50" s="2" t="str">
        <f>+_xll.BDP($E50,F$1)</f>
        <v>Fixed Income</v>
      </c>
      <c r="G50" s="2" t="str">
        <f>+_xll.BDP($E50,G$1)</f>
        <v>#N/A N/A</v>
      </c>
      <c r="H50" s="2" t="str">
        <f>+_xll.BDP($E50,H$1)</f>
        <v>#N/A N/A</v>
      </c>
      <c r="I50" s="2" t="str">
        <f>+_xll.BDP($E50,I$1)</f>
        <v>International</v>
      </c>
      <c r="J50" s="11" t="str">
        <f>+_xll.BDP($E50,J$1)</f>
        <v>TREA EM MRKT CR OPP-E</v>
      </c>
      <c r="K50" s="8">
        <f>+_xll.BDP($E50,K$1)</f>
        <v>59.91657</v>
      </c>
      <c r="L50" s="9" t="str">
        <f>+_xll.BDP($E50,L$1)</f>
        <v>LU0629658609</v>
      </c>
      <c r="M50" s="12">
        <f>+_xll.BDP($E50,M$1)/100</f>
        <v>1.1788149999999999E-2</v>
      </c>
      <c r="N50" s="9" t="str">
        <f>+_xll.BDP($E50,N$1)</f>
        <v>25/02/2022</v>
      </c>
      <c r="O50" s="9">
        <f>+_xll.BDP($E50,O$1)</f>
        <v>121.88</v>
      </c>
      <c r="P50" s="12">
        <f>+_xll.BDP($E50,P$1)/100</f>
        <v>-4.7514849999999997E-2</v>
      </c>
      <c r="Q50" s="12">
        <f>+_xll.BDP($E50,Q$1)/100</f>
        <v>-5.8914370000000001E-2</v>
      </c>
      <c r="R50" s="12">
        <f>+_xll.BDP($E50,R$1)/100</f>
        <v>-6.7125870000000004E-2</v>
      </c>
      <c r="S50" s="13">
        <f>+_xll.BDP($E50,S$1)/100</f>
        <v>-7.5405860000000005E-2</v>
      </c>
      <c r="T50" s="12">
        <f>+_xll.BDP($E50,T$1)/100</f>
        <v>-7.2238700000000003E-2</v>
      </c>
      <c r="U50" s="12">
        <f>+_xll.BDP($E50,U$1)/100</f>
        <v>6.5664059999999999E-4</v>
      </c>
      <c r="V50" s="12">
        <f>+_xll.BDP($E50,V$1)/100</f>
        <v>-8.9083110000000004E-3</v>
      </c>
      <c r="W50" s="12">
        <f>+_xll.BDP($E50,W$1)/100</f>
        <v>4.9351060000000002E-2</v>
      </c>
      <c r="X50" s="14">
        <f>+_xll.BDP($E50,X$1)/100</f>
        <v>-0.119573</v>
      </c>
      <c r="Y50" s="12" t="e">
        <f>+_xll.BDP($E50,Y$1)/100</f>
        <v>#VALUE!</v>
      </c>
    </row>
  </sheetData>
  <mergeCells count="3">
    <mergeCell ref="G4:H4"/>
    <mergeCell ref="G20:H20"/>
    <mergeCell ref="G34:H34"/>
  </mergeCells>
  <conditionalFormatting sqref="M5:O5 M6:M14 R5:V14 O6:O14">
    <cfRule type="cellIs" dxfId="34" priority="78" operator="lessThanOrEqual">
      <formula>-0.0000001</formula>
    </cfRule>
  </conditionalFormatting>
  <conditionalFormatting sqref="M5:M14">
    <cfRule type="cellIs" dxfId="33" priority="77" operator="lessThanOrEqual">
      <formula>-0.005</formula>
    </cfRule>
  </conditionalFormatting>
  <conditionalFormatting sqref="R5:R14">
    <cfRule type="cellIs" dxfId="32" priority="75" operator="lessThanOrEqual">
      <formula>-0.01</formula>
    </cfRule>
  </conditionalFormatting>
  <conditionalFormatting sqref="S5:V14">
    <cfRule type="cellIs" dxfId="31" priority="74" operator="lessThanOrEqual">
      <formula>-0.015</formula>
    </cfRule>
  </conditionalFormatting>
  <conditionalFormatting sqref="N6:N14">
    <cfRule type="cellIs" dxfId="30" priority="73" operator="lessThanOrEqual">
      <formula>-0.0000001</formula>
    </cfRule>
  </conditionalFormatting>
  <conditionalFormatting sqref="P5:Q14">
    <cfRule type="cellIs" dxfId="29" priority="67" operator="lessThanOrEqual">
      <formula>-0.005</formula>
    </cfRule>
  </conditionalFormatting>
  <conditionalFormatting sqref="P5:Q14">
    <cfRule type="cellIs" dxfId="28" priority="68" operator="lessThanOrEqual">
      <formula>-0.0000001</formula>
    </cfRule>
  </conditionalFormatting>
  <conditionalFormatting sqref="P4">
    <cfRule type="cellIs" dxfId="27" priority="64" operator="lessThan">
      <formula>-0.0075</formula>
    </cfRule>
  </conditionalFormatting>
  <conditionalFormatting sqref="AA15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{C3397E77-2571-4661-B1B7-6FDCD5D41CFE}</x14:id>
        </ext>
      </extLst>
    </cfRule>
  </conditionalFormatting>
  <conditionalFormatting sqref="M15 R15:V15 O15">
    <cfRule type="cellIs" dxfId="26" priority="30" operator="lessThanOrEqual">
      <formula>-0.0000001</formula>
    </cfRule>
  </conditionalFormatting>
  <conditionalFormatting sqref="M15">
    <cfRule type="cellIs" dxfId="25" priority="29" operator="lessThanOrEqual">
      <formula>-0.005</formula>
    </cfRule>
  </conditionalFormatting>
  <conditionalFormatting sqref="R15">
    <cfRule type="cellIs" dxfId="24" priority="28" operator="lessThanOrEqual">
      <formula>-0.01</formula>
    </cfRule>
  </conditionalFormatting>
  <conditionalFormatting sqref="S15:V15">
    <cfRule type="cellIs" dxfId="23" priority="27" operator="lessThanOrEqual">
      <formula>-0.015</formula>
    </cfRule>
  </conditionalFormatting>
  <conditionalFormatting sqref="N15">
    <cfRule type="cellIs" dxfId="22" priority="26" operator="lessThanOrEqual">
      <formula>-0.0000001</formula>
    </cfRule>
  </conditionalFormatting>
  <conditionalFormatting sqref="P15:Q15">
    <cfRule type="cellIs" dxfId="21" priority="24" operator="lessThanOrEqual">
      <formula>-0.005</formula>
    </cfRule>
  </conditionalFormatting>
  <conditionalFormatting sqref="P15:Q15">
    <cfRule type="cellIs" dxfId="20" priority="25" operator="lessThanOrEqual">
      <formula>-0.0000001</formula>
    </cfRule>
  </conditionalFormatting>
  <conditionalFormatting sqref="AA5:AA14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{ACC05543-9BDC-42DD-90EE-966651E49780}</x14:id>
        </ext>
      </extLst>
    </cfRule>
  </conditionalFormatting>
  <conditionalFormatting sqref="M21:O21 M22:M30 R21:V30 O22:O30">
    <cfRule type="cellIs" dxfId="19" priority="21" operator="lessThanOrEqual">
      <formula>-0.0000001</formula>
    </cfRule>
  </conditionalFormatting>
  <conditionalFormatting sqref="M21:M30">
    <cfRule type="cellIs" dxfId="18" priority="20" operator="lessThanOrEqual">
      <formula>-0.005</formula>
    </cfRule>
  </conditionalFormatting>
  <conditionalFormatting sqref="R21:R30">
    <cfRule type="cellIs" dxfId="17" priority="19" operator="lessThanOrEqual">
      <formula>-0.01</formula>
    </cfRule>
  </conditionalFormatting>
  <conditionalFormatting sqref="S21:V30">
    <cfRule type="cellIs" dxfId="16" priority="18" operator="lessThanOrEqual">
      <formula>-0.015</formula>
    </cfRule>
  </conditionalFormatting>
  <conditionalFormatting sqref="N22:N30">
    <cfRule type="cellIs" dxfId="15" priority="17" operator="lessThanOrEqual">
      <formula>-0.0000001</formula>
    </cfRule>
  </conditionalFormatting>
  <conditionalFormatting sqref="P21:Q30">
    <cfRule type="cellIs" dxfId="14" priority="15" operator="lessThanOrEqual">
      <formula>-0.005</formula>
    </cfRule>
  </conditionalFormatting>
  <conditionalFormatting sqref="P21:Q30">
    <cfRule type="cellIs" dxfId="13" priority="16" operator="lessThanOrEqual">
      <formula>-0.0000001</formula>
    </cfRule>
  </conditionalFormatting>
  <conditionalFormatting sqref="P20">
    <cfRule type="cellIs" dxfId="12" priority="14" operator="lessThan">
      <formula>-0.0075</formula>
    </cfRule>
  </conditionalFormatting>
  <conditionalFormatting sqref="AA21:AA3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{59338204-5C9F-4945-9340-E9FE17C56BBB}</x14:id>
        </ext>
      </extLst>
    </cfRule>
  </conditionalFormatting>
  <conditionalFormatting sqref="M35:O35 M36:M50 R35:R50 O36:O50">
    <cfRule type="cellIs" dxfId="11" priority="12" operator="lessThanOrEqual">
      <formula>-0.0000001</formula>
    </cfRule>
  </conditionalFormatting>
  <conditionalFormatting sqref="M35:M50">
    <cfRule type="cellIs" dxfId="10" priority="11" operator="lessThanOrEqual">
      <formula>-0.005</formula>
    </cfRule>
  </conditionalFormatting>
  <conditionalFormatting sqref="R35:R50">
    <cfRule type="cellIs" dxfId="9" priority="10" operator="lessThanOrEqual">
      <formula>-0.01</formula>
    </cfRule>
  </conditionalFormatting>
  <conditionalFormatting sqref="N36:N50">
    <cfRule type="cellIs" dxfId="8" priority="8" operator="lessThanOrEqual">
      <formula>-0.0000001</formula>
    </cfRule>
  </conditionalFormatting>
  <conditionalFormatting sqref="P35:Q50">
    <cfRule type="cellIs" dxfId="7" priority="6" operator="lessThanOrEqual">
      <formula>-0.005</formula>
    </cfRule>
  </conditionalFormatting>
  <conditionalFormatting sqref="P35:Q50">
    <cfRule type="cellIs" dxfId="6" priority="7" operator="lessThanOrEqual">
      <formula>-0.0000001</formula>
    </cfRule>
  </conditionalFormatting>
  <conditionalFormatting sqref="P34">
    <cfRule type="cellIs" dxfId="5" priority="5" operator="lessThan">
      <formula>-0.0075</formula>
    </cfRule>
  </conditionalFormatting>
  <conditionalFormatting sqref="AA35:AA44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{D2123884-D8E3-4236-A381-B826823237B1}</x14:id>
        </ext>
      </extLst>
    </cfRule>
  </conditionalFormatting>
  <conditionalFormatting sqref="S35:S50">
    <cfRule type="cellIs" dxfId="4" priority="4" operator="lessThanOrEqual">
      <formula>-0.0000001</formula>
    </cfRule>
  </conditionalFormatting>
  <conditionalFormatting sqref="S35:S50">
    <cfRule type="cellIs" dxfId="3" priority="3" operator="lessThanOrEqual">
      <formula>-0.015</formula>
    </cfRule>
  </conditionalFormatting>
  <conditionalFormatting sqref="T35:V50">
    <cfRule type="cellIs" dxfId="2" priority="2" operator="lessThanOrEqual">
      <formula>-0.0000001</formula>
    </cfRule>
  </conditionalFormatting>
  <conditionalFormatting sqref="T35:V50">
    <cfRule type="cellIs" dxfId="1" priority="1" operator="lessThanOrEqual">
      <formula>-0.015</formula>
    </cfRule>
  </conditionalFormatting>
  <pageMargins left="0.7" right="0.7" top="0.75" bottom="0.75" header="0.3" footer="0.3"/>
  <pageSetup paperSize="9" scale="33" orientation="landscape" r:id="rId1"/>
  <ignoredErrors>
    <ignoredError sqref="M5:M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397E77-2571-4661-B1B7-6FDCD5D41C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AA15</xm:sqref>
        </x14:conditionalFormatting>
        <x14:conditionalFormatting xmlns:xm="http://schemas.microsoft.com/office/excel/2006/main">
          <x14:cfRule type="dataBar" id="{ACC05543-9BDC-42DD-90EE-966651E49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AA5:AA14</xm:sqref>
        </x14:conditionalFormatting>
        <x14:conditionalFormatting xmlns:xm="http://schemas.microsoft.com/office/excel/2006/main">
          <x14:cfRule type="dataBar" id="{59338204-5C9F-4945-9340-E9FE17C56B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AA21:AA30</xm:sqref>
        </x14:conditionalFormatting>
        <x14:conditionalFormatting xmlns:xm="http://schemas.microsoft.com/office/excel/2006/main">
          <x14:cfRule type="dataBar" id="{D2123884-D8E3-4236-A381-B826823237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AA35:AA44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6"/>
  <sheetViews>
    <sheetView showGridLines="0" tabSelected="1" topLeftCell="C1" workbookViewId="0">
      <selection activeCell="R7" sqref="C7:R7"/>
    </sheetView>
  </sheetViews>
  <sheetFormatPr baseColWidth="10" defaultRowHeight="16.5" x14ac:dyDescent="0.3"/>
  <cols>
    <col min="1" max="1" width="11.5546875" style="1"/>
    <col min="2" max="2" width="16.77734375" style="1" bestFit="1" customWidth="1"/>
    <col min="3" max="3" width="13.88671875" style="1" bestFit="1" customWidth="1"/>
    <col min="4" max="4" width="17.44140625" style="1" customWidth="1"/>
    <col min="5" max="5" width="27.77734375" style="1" customWidth="1"/>
    <col min="6" max="6" width="22.6640625" style="1" bestFit="1" customWidth="1"/>
    <col min="7" max="7" width="23.6640625" style="1" customWidth="1"/>
    <col min="8" max="8" width="12.5546875" style="1" bestFit="1" customWidth="1"/>
    <col min="9" max="9" width="15.88671875" style="1" bestFit="1" customWidth="1"/>
    <col min="10" max="10" width="29.6640625" style="1" bestFit="1" customWidth="1"/>
    <col min="11" max="11" width="12.5546875" style="1" bestFit="1" customWidth="1"/>
    <col min="12" max="12" width="13.109375" style="1" bestFit="1" customWidth="1"/>
    <col min="13" max="13" width="11.33203125" style="1" customWidth="1"/>
    <col min="14" max="14" width="12.5546875" style="1" bestFit="1" customWidth="1"/>
    <col min="15" max="15" width="11" style="1" bestFit="1" customWidth="1"/>
    <col min="16" max="17" width="12.5546875" style="1" bestFit="1" customWidth="1"/>
    <col min="18" max="18" width="11" style="1" bestFit="1" customWidth="1"/>
    <col min="19" max="19" width="18" style="1" bestFit="1" customWidth="1"/>
    <col min="20" max="24" width="11.5546875" style="1"/>
    <col min="25" max="25" width="16.5546875" style="1" bestFit="1" customWidth="1"/>
    <col min="26" max="26" width="13.88671875" style="1" bestFit="1" customWidth="1"/>
    <col min="27" max="27" width="12.44140625" style="1" bestFit="1" customWidth="1"/>
    <col min="28" max="16384" width="11.5546875" style="1"/>
  </cols>
  <sheetData>
    <row r="1" spans="1:28" x14ac:dyDescent="0.3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33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</row>
    <row r="3" spans="1:28" ht="17.25" thickBot="1" x14ac:dyDescent="0.35"/>
    <row r="4" spans="1:28" s="30" customFormat="1" x14ac:dyDescent="0.3">
      <c r="B4" s="15" t="s">
        <v>37</v>
      </c>
      <c r="C4" s="15" t="s">
        <v>35</v>
      </c>
      <c r="D4" s="15" t="s">
        <v>36</v>
      </c>
      <c r="E4" s="15" t="s">
        <v>41</v>
      </c>
      <c r="F4" s="15" t="s">
        <v>39</v>
      </c>
      <c r="G4" s="38"/>
      <c r="H4" s="38"/>
      <c r="I4" s="15" t="s">
        <v>40</v>
      </c>
      <c r="J4" s="15" t="s">
        <v>38</v>
      </c>
      <c r="K4" s="15" t="s">
        <v>19</v>
      </c>
      <c r="L4" s="15" t="s">
        <v>20</v>
      </c>
      <c r="M4" s="15" t="s">
        <v>21</v>
      </c>
      <c r="N4" s="15" t="s">
        <v>32</v>
      </c>
      <c r="O4" s="15" t="s">
        <v>34</v>
      </c>
      <c r="P4" s="15" t="s">
        <v>22</v>
      </c>
      <c r="Q4" s="15" t="s">
        <v>23</v>
      </c>
      <c r="R4" s="15" t="s">
        <v>24</v>
      </c>
      <c r="S4" s="16" t="s">
        <v>25</v>
      </c>
      <c r="T4" s="15" t="s">
        <v>26</v>
      </c>
      <c r="U4" s="15" t="s">
        <v>27</v>
      </c>
      <c r="V4" s="15" t="s">
        <v>28</v>
      </c>
      <c r="W4" s="15" t="s">
        <v>29</v>
      </c>
      <c r="X4" s="17" t="s">
        <v>30</v>
      </c>
      <c r="Y4" s="15" t="s">
        <v>31</v>
      </c>
    </row>
    <row r="5" spans="1:28" x14ac:dyDescent="0.3">
      <c r="A5" s="1">
        <v>1</v>
      </c>
      <c r="B5" s="33">
        <v>7270.8389999999999</v>
      </c>
      <c r="C5" s="35">
        <v>620000.1</v>
      </c>
      <c r="D5" s="34">
        <v>25.180777647270972</v>
      </c>
      <c r="E5" s="1" t="str">
        <f>(E22&amp; " Equity")</f>
        <v>NORGPBI LX Equity</v>
      </c>
      <c r="F5" s="1" t="str">
        <f>+_xll.BDP($E5,F$1)</f>
        <v>Equity</v>
      </c>
      <c r="G5" s="1" t="str">
        <f>+_xll.BDP($E5,G$1)</f>
        <v>#N/A N/A</v>
      </c>
      <c r="H5" s="1" t="str">
        <f>+_xll.BDP($E5,H$1)</f>
        <v>#N/A N/A</v>
      </c>
      <c r="I5" s="1" t="str">
        <f>+_xll.BDP($E5,I$1)</f>
        <v>International</v>
      </c>
      <c r="J5" s="1" t="str">
        <f>+_xll.BDP($E5,J$1)</f>
        <v>NORDEA I SIC-GLOBAL PFL-BIEU</v>
      </c>
      <c r="K5" s="1">
        <f>+_xll.BDP($E5,K$1)</f>
        <v>473.99740000000003</v>
      </c>
      <c r="L5" s="1" t="str">
        <f>+_xll.BDP($E5,L$1)</f>
        <v>LU0476540926</v>
      </c>
      <c r="M5" s="24">
        <f>+_xll.BDP($E5,M$1)/100</f>
        <v>5.1254379999999995E-3</v>
      </c>
      <c r="N5" s="1" t="str">
        <f>+_xll.BDP($E5,N$1)</f>
        <v>28/02/2022</v>
      </c>
      <c r="O5" s="1">
        <f>+_xll.BDP($E5,O$1)</f>
        <v>37.26</v>
      </c>
      <c r="P5" s="24" t="e">
        <f>+_xll.BDP($E5,P$1)/100</f>
        <v>#VALUE!</v>
      </c>
      <c r="Q5" s="24">
        <f>+_xll.BDP($E5,Q$1)/100</f>
        <v>-3.2459099999999998E-2</v>
      </c>
      <c r="R5" s="31">
        <f>+_xll.BDP($E5,R$1)/100</f>
        <v>-6.2641509999999997E-2</v>
      </c>
      <c r="S5" s="31">
        <f>+_xll.BDP($E5,S$1)/100</f>
        <v>-8.2491999999999996E-2</v>
      </c>
      <c r="T5" s="31">
        <f>+_xll.BDP($E5,T$1)/100</f>
        <v>9.846698999999999E-2</v>
      </c>
      <c r="U5" s="31">
        <f>+_xll.BDP($E5,U$1)/100</f>
        <v>0.15744030000000001</v>
      </c>
      <c r="V5" s="31">
        <f>+_xll.BDP($E5,V$1)/100</f>
        <v>0.1234828</v>
      </c>
      <c r="W5" s="31">
        <f>+_xll.BDP($E5,W$1)/100</f>
        <v>0.14344580000000001</v>
      </c>
      <c r="X5" s="24">
        <f>+_xll.BDP($E5,X$1)/100</f>
        <v>-0.13025700000000001</v>
      </c>
      <c r="Y5" s="37">
        <f>+_xll.BDP($E5,Y$1)/100</f>
        <v>6.7000000000000002E-3</v>
      </c>
      <c r="Z5" s="32">
        <f>($D5+($O5-$D5))*$B5</f>
        <v>270911.46113999997</v>
      </c>
      <c r="AA5" s="1">
        <f>Z5-C5</f>
        <v>-349088.63886000001</v>
      </c>
      <c r="AB5" s="1">
        <f>$AA5/$C5</f>
        <v>-0.56304610089579021</v>
      </c>
    </row>
    <row r="6" spans="1:28" x14ac:dyDescent="0.3">
      <c r="A6" s="1">
        <v>2</v>
      </c>
      <c r="B6" s="33">
        <v>18033.13</v>
      </c>
      <c r="C6" s="35">
        <v>200000</v>
      </c>
      <c r="D6" s="34">
        <v>26.07786058560016</v>
      </c>
      <c r="E6" s="1" t="str">
        <f t="shared" ref="E6:E19" si="0">(E23&amp; " Equity")</f>
        <v>BRGTECD LX Equity</v>
      </c>
      <c r="F6" s="1" t="str">
        <f>+_xll.BDP($E6,F$1)</f>
        <v>Equity</v>
      </c>
      <c r="G6" s="1" t="str">
        <f>+_xll.BDP($E6,G$1)</f>
        <v>#N/A N/A</v>
      </c>
      <c r="H6" s="24" t="str">
        <f>+_xll.BDP($E6,H$1)</f>
        <v>#N/A N/A</v>
      </c>
      <c r="I6" s="1" t="str">
        <f>+_xll.BDP($E6,I$1)</f>
        <v>International</v>
      </c>
      <c r="J6" s="1" t="str">
        <f>+_xll.BDP($E6,J$1)</f>
        <v>BGF-WRLD TECH-D EUR</v>
      </c>
      <c r="K6" s="1">
        <f>+_xll.BDP($E6,K$1)</f>
        <v>10773.35</v>
      </c>
      <c r="L6" s="24" t="str">
        <f>+_xll.BDP($E6,L$1)</f>
        <v>LU0376438312</v>
      </c>
      <c r="M6" s="24">
        <f>+_xll.BDP($E6,M$1)/100</f>
        <v>2.645747E-2</v>
      </c>
      <c r="N6" s="24" t="str">
        <f>+_xll.BDP($E6,N$1)</f>
        <v>28/02/2022</v>
      </c>
      <c r="O6" s="1">
        <f>+_xll.BDP($E6,O$1)</f>
        <v>66.73</v>
      </c>
      <c r="P6" s="24">
        <f>+_xll.BDP($E6,P$1)/100</f>
        <v>2.5826289999999998E-2</v>
      </c>
      <c r="Q6" s="24">
        <f>+_xll.BDP($E6,Q$1)/100</f>
        <v>-3.0791579999999999E-2</v>
      </c>
      <c r="R6" s="24">
        <f>+_xll.BDP($E6,R$1)/100</f>
        <v>-0.2107629</v>
      </c>
      <c r="S6" s="24">
        <f>+_xll.BDP($E6,S$1)/100</f>
        <v>-0.18323129999999999</v>
      </c>
      <c r="T6" s="31">
        <f>+_xll.BDP($E6,T$1)/100</f>
        <v>-0.10115830000000001</v>
      </c>
      <c r="U6" s="31">
        <f>+_xll.BDP($E6,U$1)/100</f>
        <v>0.26148389999999999</v>
      </c>
      <c r="V6" s="31">
        <f>+_xll.BDP($E6,V$1)/100</f>
        <v>0.25267810000000002</v>
      </c>
      <c r="W6" s="31">
        <f>+_xll.BDP($E6,W$1)/100</f>
        <v>0.25366040000000001</v>
      </c>
      <c r="X6" s="24">
        <f>+_xll.BDP($E6,X$1)/100</f>
        <v>-0.28617000000000004</v>
      </c>
      <c r="Y6" s="37">
        <f>+_xll.BDP($E6,Y$1)/100</f>
        <v>1.0645999999999999E-2</v>
      </c>
      <c r="Z6" s="32">
        <f t="shared" ref="Z6:Z19" si="1">($D6+($O6-$D6))*$B6</f>
        <v>1203350.7649000001</v>
      </c>
      <c r="AA6" s="1">
        <f t="shared" ref="AA6:AA10" si="2">Z6-C6</f>
        <v>1003350.7649000001</v>
      </c>
      <c r="AB6" s="1">
        <f t="shared" ref="AB6:AB19" si="3">$AA6/$C6</f>
        <v>5.0167538245000003</v>
      </c>
    </row>
    <row r="7" spans="1:28" x14ac:dyDescent="0.3">
      <c r="A7" s="1">
        <v>3</v>
      </c>
      <c r="B7" s="33">
        <v>1496.78</v>
      </c>
      <c r="C7" s="35">
        <v>400000.01</v>
      </c>
      <c r="D7" s="34">
        <v>23.810495249359871</v>
      </c>
      <c r="E7" s="1" t="str">
        <f t="shared" si="0"/>
        <v>FAGREUR ID Equity</v>
      </c>
      <c r="F7" s="1" t="str">
        <f>+_xll.BDP($E7,F$1)</f>
        <v>Equity</v>
      </c>
      <c r="G7" s="1" t="str">
        <f>+_xll.BDP($E7,G$1)</f>
        <v>#N/A N/A</v>
      </c>
      <c r="H7" s="24" t="str">
        <f>+_xll.BDP($E7,H$1)</f>
        <v>#N/A N/A</v>
      </c>
      <c r="I7" s="1" t="str">
        <f>+_xll.BDP($E7,I$1)</f>
        <v>Global</v>
      </c>
      <c r="J7" s="1" t="str">
        <f>+_xll.BDP($E7,J$1)</f>
        <v>ALGEBRIS FINANC EQUITY-R EUR</v>
      </c>
      <c r="K7" s="1">
        <f>+_xll.BDP($E7,K$1)</f>
        <v>162.52029999999999</v>
      </c>
      <c r="L7" s="24" t="str">
        <f>+_xll.BDP($E7,L$1)</f>
        <v>IE00BWY56V74</v>
      </c>
      <c r="M7" s="24">
        <f>+_xll.BDP($E7,M$1)/100</f>
        <v>2.4661100000000002E-2</v>
      </c>
      <c r="N7" s="24" t="str">
        <f>+_xll.BDP($E7,N$1)</f>
        <v>25/02/2022</v>
      </c>
      <c r="O7" s="1">
        <f>+_xll.BDP($E7,O$1)</f>
        <v>133.79</v>
      </c>
      <c r="P7" s="24">
        <f>+_xll.BDP($E7,P$1)/100</f>
        <v>-3.7412760000000003E-2</v>
      </c>
      <c r="Q7" s="24">
        <f>+_xll.BDP($E7,Q$1)/100</f>
        <v>-5.2788100000000001E-3</v>
      </c>
      <c r="R7" s="24">
        <f>+_xll.BDP($E7,R$1)/100</f>
        <v>0.12343609999999999</v>
      </c>
      <c r="S7" s="24">
        <f>+_xll.BDP($E7,S$1)/100</f>
        <v>6.6140730000000009E-2</v>
      </c>
      <c r="T7" s="31">
        <f>+_xll.BDP($E7,T$1)/100</f>
        <v>0.2401742</v>
      </c>
      <c r="U7" s="31">
        <f>+_xll.BDP($E7,U$1)/100</f>
        <v>0.1234673</v>
      </c>
      <c r="V7" s="31">
        <f>+_xll.BDP($E7,V$1)/100</f>
        <v>6.0508840000000001E-2</v>
      </c>
      <c r="W7" s="31">
        <f>+_xll.BDP($E7,W$1)/100</f>
        <v>0.23050280000000001</v>
      </c>
      <c r="X7" s="24">
        <f>+_xll.BDP($E7,X$1)/100</f>
        <v>-0.111373</v>
      </c>
      <c r="Y7" s="37">
        <f>+_xll.BDP($E7,Y$1)/100</f>
        <v>2.4721959999999998E-2</v>
      </c>
      <c r="Z7" s="32">
        <f t="shared" si="1"/>
        <v>200254.19619999998</v>
      </c>
      <c r="AA7" s="1">
        <f t="shared" si="2"/>
        <v>-199745.81380000003</v>
      </c>
      <c r="AB7" s="1">
        <f t="shared" si="3"/>
        <v>-0.49936452201588705</v>
      </c>
    </row>
    <row r="8" spans="1:28" x14ac:dyDescent="0.3">
      <c r="A8" s="1">
        <v>4</v>
      </c>
      <c r="B8" s="33">
        <v>8695.33</v>
      </c>
      <c r="C8" s="35">
        <v>992819.13</v>
      </c>
      <c r="D8" s="34">
        <v>51.149956955111207</v>
      </c>
      <c r="E8" s="1" t="str">
        <f t="shared" si="0"/>
        <v>FFEDGRY LX Equity</v>
      </c>
      <c r="F8" s="1" t="str">
        <f>+_xll.BDP($E8,F$1)</f>
        <v>Equity</v>
      </c>
      <c r="G8" s="1" t="str">
        <f>+_xll.BDP($E8,G$1)</f>
        <v>#N/A N/A</v>
      </c>
      <c r="H8" s="24" t="str">
        <f>+_xll.BDP($E8,H$1)</f>
        <v>#N/A N/A</v>
      </c>
      <c r="I8" s="1" t="str">
        <f>+_xll.BDP($E8,I$1)</f>
        <v>European Region</v>
      </c>
      <c r="J8" s="1" t="str">
        <f>+_xll.BDP($E8,J$1)</f>
        <v>FIDELITY FD-EUR DYN G-Y ACC</v>
      </c>
      <c r="K8" s="1">
        <f>+_xll.BDP($E8,K$1)</f>
        <v>4365.5910000000003</v>
      </c>
      <c r="L8" s="24" t="str">
        <f>+_xll.BDP($E8,L$1)</f>
        <v>LU0318940003</v>
      </c>
      <c r="M8" s="24">
        <f>+_xll.BDP($E8,M$1)/100</f>
        <v>5.5594160000000002E-3</v>
      </c>
      <c r="N8" s="24" t="str">
        <f>+_xll.BDP($E8,N$1)</f>
        <v>28/02/2022</v>
      </c>
      <c r="O8" s="1">
        <f>+_xll.BDP($E8,O$1)</f>
        <v>28.94</v>
      </c>
      <c r="P8" s="24">
        <f>+_xll.BDP($E8,P$1)/100</f>
        <v>9.0655509999999998E-3</v>
      </c>
      <c r="Q8" s="24">
        <f>+_xll.BDP($E8,Q$1)/100</f>
        <v>-4.2672840000000004E-2</v>
      </c>
      <c r="R8" s="24">
        <f>+_xll.BDP($E8,R$1)/100</f>
        <v>-7.4216259999999992E-2</v>
      </c>
      <c r="S8" s="24">
        <f>+_xll.BDP($E8,S$1)/100</f>
        <v>-0.11822060000000001</v>
      </c>
      <c r="T8" s="31">
        <f>+_xll.BDP($E8,T$1)/100</f>
        <v>3.3940720000000001E-2</v>
      </c>
      <c r="U8" s="31">
        <f>+_xll.BDP($E8,U$1)/100</f>
        <v>0.1018155</v>
      </c>
      <c r="V8" s="31">
        <f>+_xll.BDP($E8,V$1)/100</f>
        <v>0.10277189999999999</v>
      </c>
      <c r="W8" s="31">
        <f>+_xll.BDP($E8,W$1)/100</f>
        <v>0.1533455</v>
      </c>
      <c r="X8" s="24">
        <f>+_xll.BDP($E8,X$1)/100</f>
        <v>-0.156503</v>
      </c>
      <c r="Y8" s="37">
        <f>+_xll.BDP($E8,Y$1)/100</f>
        <v>1.2E-2</v>
      </c>
      <c r="Z8" s="32">
        <f t="shared" si="1"/>
        <v>251642.85020000002</v>
      </c>
      <c r="AA8" s="1">
        <f t="shared" si="2"/>
        <v>-741176.27980000002</v>
      </c>
      <c r="AB8" s="1">
        <f t="shared" si="3"/>
        <v>-0.74653706541694054</v>
      </c>
    </row>
    <row r="9" spans="1:28" x14ac:dyDescent="0.3">
      <c r="A9" s="1">
        <v>5</v>
      </c>
      <c r="B9" s="33">
        <v>14973</v>
      </c>
      <c r="C9" s="35">
        <v>270000</v>
      </c>
      <c r="D9" s="34">
        <v>31.051150445123991</v>
      </c>
      <c r="E9" s="1" t="str">
        <f t="shared" si="0"/>
        <v>FFGLBFY LX Equity</v>
      </c>
      <c r="F9" s="1" t="str">
        <f>+_xll.BDP($E9,F$1)</f>
        <v>Equity</v>
      </c>
      <c r="G9" s="1" t="str">
        <f>+_xll.BDP($E9,G$1)</f>
        <v>#N/A N/A</v>
      </c>
      <c r="H9" s="24" t="str">
        <f>+_xll.BDP($E9,H$1)</f>
        <v>#N/A N/A</v>
      </c>
      <c r="I9" s="1" t="str">
        <f>+_xll.BDP($E9,I$1)</f>
        <v>Global</v>
      </c>
      <c r="J9" s="1" t="str">
        <f>+_xll.BDP($E9,J$1)</f>
        <v>FIDELITY FNDS-GLO FIN-Y ACCE</v>
      </c>
      <c r="K9" s="1">
        <f>+_xll.BDP($E9,K$1)</f>
        <v>2594.8440000000001</v>
      </c>
      <c r="L9" s="24" t="str">
        <f>+_xll.BDP($E9,L$1)</f>
        <v>LU0346388704</v>
      </c>
      <c r="M9" s="24">
        <f>+_xll.BDP($E9,M$1)/100</f>
        <v>-1.215805E-2</v>
      </c>
      <c r="N9" s="24" t="str">
        <f>+_xll.BDP($E9,N$1)</f>
        <v>28/02/2022</v>
      </c>
      <c r="O9" s="1">
        <f>+_xll.BDP($E9,O$1)</f>
        <v>29.25</v>
      </c>
      <c r="P9" s="24">
        <f>+_xll.BDP($E9,P$1)/100</f>
        <v>-2.0428670000000003E-2</v>
      </c>
      <c r="Q9" s="24">
        <f>+_xll.BDP($E9,Q$1)/100</f>
        <v>-4.4429920000000005E-2</v>
      </c>
      <c r="R9" s="24">
        <f>+_xll.BDP($E9,R$1)/100</f>
        <v>-2.1411820000000002E-2</v>
      </c>
      <c r="S9" s="24">
        <f>+_xll.BDP($E9,S$1)/100</f>
        <v>-4.1612059999999999E-2</v>
      </c>
      <c r="T9" s="31">
        <f>+_xll.BDP($E9,T$1)/100</f>
        <v>0.14257809999999999</v>
      </c>
      <c r="U9" s="31">
        <f>+_xll.BDP($E9,U$1)/100</f>
        <v>0.124391</v>
      </c>
      <c r="V9" s="31">
        <f>+_xll.BDP($E9,V$1)/100</f>
        <v>7.8088810000000008E-2</v>
      </c>
      <c r="W9" s="31">
        <f>+_xll.BDP($E9,W$1)/100</f>
        <v>0.18880739999999999</v>
      </c>
      <c r="X9" s="24">
        <f>+_xll.BDP($E9,X$1)/100</f>
        <v>-0.10537800000000001</v>
      </c>
      <c r="Y9" s="37">
        <f>+_xll.BDP($E9,Y$1)/100</f>
        <v>1.23E-2</v>
      </c>
      <c r="Z9" s="32">
        <f t="shared" si="1"/>
        <v>437960.25</v>
      </c>
      <c r="AA9" s="1">
        <f t="shared" si="2"/>
        <v>167960.25</v>
      </c>
      <c r="AB9" s="1">
        <f t="shared" si="3"/>
        <v>0.62207500000000004</v>
      </c>
    </row>
    <row r="10" spans="1:28" x14ac:dyDescent="0.3">
      <c r="A10" s="1">
        <v>6</v>
      </c>
      <c r="B10" s="33">
        <v>13990.75</v>
      </c>
      <c r="C10" s="35">
        <v>500000.29</v>
      </c>
      <c r="D10" s="34">
        <v>50.718918957300787</v>
      </c>
      <c r="E10" s="1" t="str">
        <f t="shared" si="0"/>
        <v>FSEQFTA LX Equity</v>
      </c>
      <c r="F10" s="1" t="str">
        <f>+_xll.BDP($E10,F$1)</f>
        <v>Equity</v>
      </c>
      <c r="G10" s="1" t="str">
        <f>+_xll.BDP($E10,G$1)</f>
        <v>#N/A N/A</v>
      </c>
      <c r="H10" s="24" t="str">
        <f>+_xll.BDP($E10,H$1)</f>
        <v>#N/A N/A</v>
      </c>
      <c r="I10" s="1" t="str">
        <f>+_xll.BDP($E10,I$1)</f>
        <v>International</v>
      </c>
      <c r="J10" s="1" t="str">
        <f>+_xll.BDP($E10,J$1)</f>
        <v>FUNDSMITH EQUITY FUND-T ACC</v>
      </c>
      <c r="K10" s="1">
        <f>+_xll.BDP($E10,K$1)</f>
        <v>8474.7250000000004</v>
      </c>
      <c r="L10" s="24" t="str">
        <f>+_xll.BDP($E10,L$1)</f>
        <v>LU0690375182</v>
      </c>
      <c r="M10" s="24">
        <f>+_xll.BDP($E10,M$1)/100</f>
        <v>1.6485619999999999E-2</v>
      </c>
      <c r="N10" s="24" t="str">
        <f>+_xll.BDP($E10,N$1)</f>
        <v>28/02/2022</v>
      </c>
      <c r="O10" s="1">
        <f>+_xll.BDP($E10,O$1)</f>
        <v>52.934199999999997</v>
      </c>
      <c r="P10" s="24">
        <f>+_xll.BDP($E10,P$1)/100</f>
        <v>1.8596129999999999E-2</v>
      </c>
      <c r="Q10" s="24">
        <f>+_xll.BDP($E10,Q$1)/100</f>
        <v>-4.4150150000000006E-2</v>
      </c>
      <c r="R10" s="24">
        <f>+_xll.BDP($E10,R$1)/100</f>
        <v>-8.6065000000000003E-2</v>
      </c>
      <c r="S10" s="24">
        <f>+_xll.BDP($E10,S$1)/100</f>
        <v>-0.12178409999999999</v>
      </c>
      <c r="T10" s="31">
        <f>+_xll.BDP($E10,T$1)/100</f>
        <v>0.10834920000000001</v>
      </c>
      <c r="U10" s="31">
        <f>+_xll.BDP($E10,U$1)/100</f>
        <v>0.1324784</v>
      </c>
      <c r="V10" s="31">
        <f>+_xll.BDP($E10,V$1)/100</f>
        <v>0.12935660000000002</v>
      </c>
      <c r="W10" s="31">
        <f>+_xll.BDP($E10,W$1)/100</f>
        <v>0.1244513</v>
      </c>
      <c r="X10" s="24">
        <f>+_xll.BDP($E10,X$1)/100</f>
        <v>-0.15335200000000002</v>
      </c>
      <c r="Y10" s="37">
        <f>+_xll.BDP($E10,Y$1)/100</f>
        <v>1.1200000000000002E-2</v>
      </c>
      <c r="Z10" s="32">
        <f t="shared" si="1"/>
        <v>740589.15865</v>
      </c>
      <c r="AA10" s="1">
        <f t="shared" si="2"/>
        <v>240588.86865000002</v>
      </c>
      <c r="AB10" s="1">
        <f t="shared" si="3"/>
        <v>0.48117745821707431</v>
      </c>
    </row>
    <row r="11" spans="1:28" x14ac:dyDescent="0.3">
      <c r="A11" s="1">
        <v>7</v>
      </c>
      <c r="B11" s="33">
        <v>2691.5059999999999</v>
      </c>
      <c r="C11" s="35">
        <v>1044510.79</v>
      </c>
      <c r="D11" s="34">
        <v>386.04329849431736</v>
      </c>
      <c r="E11" s="1" t="str">
        <f t="shared" si="0"/>
        <v>GPAVEUM FP Equity</v>
      </c>
      <c r="F11" s="1" t="str">
        <f>+_xll.BDP($E11,F$1)</f>
        <v>Equity</v>
      </c>
      <c r="G11" s="1" t="str">
        <f>+_xll.BDP($E11,G$1)</f>
        <v>#N/A N/A</v>
      </c>
      <c r="H11" s="24" t="str">
        <f>+_xll.BDP($E11,H$1)</f>
        <v>#N/A N/A</v>
      </c>
      <c r="I11" s="1" t="str">
        <f>+_xll.BDP($E11,I$1)</f>
        <v>Eurozone</v>
      </c>
      <c r="J11" s="1" t="str">
        <f>+_xll.BDP($E11,J$1)</f>
        <v>GROUPAMA AVENIR EURO - M</v>
      </c>
      <c r="K11" s="1">
        <f>+_xll.BDP($E11,K$1)</f>
        <v>1796.203</v>
      </c>
      <c r="L11" s="24" t="str">
        <f>+_xll.BDP($E11,L$1)</f>
        <v>FR0010589325</v>
      </c>
      <c r="M11" s="24">
        <f>+_xll.BDP($E11,M$1)/100</f>
        <v>3.1980800000000004E-2</v>
      </c>
      <c r="N11" s="24" t="str">
        <f>+_xll.BDP($E11,N$1)</f>
        <v>25/02/2022</v>
      </c>
      <c r="O11" s="1">
        <f>+_xll.BDP($E11,O$1)</f>
        <v>503.07</v>
      </c>
      <c r="P11" s="24">
        <f>+_xll.BDP($E11,P$1)/100</f>
        <v>-1.15532E-2</v>
      </c>
      <c r="Q11" s="24">
        <f>+_xll.BDP($E11,Q$1)/100</f>
        <v>-6.1296460000000004E-2</v>
      </c>
      <c r="R11" s="24">
        <f>+_xll.BDP($E11,R$1)/100</f>
        <v>-0.20454440000000002</v>
      </c>
      <c r="S11" s="24">
        <f>+_xll.BDP($E11,S$1)/100</f>
        <v>-0.2047079</v>
      </c>
      <c r="T11" s="31">
        <f>+_xll.BDP($E11,T$1)/100</f>
        <v>1.103344E-2</v>
      </c>
      <c r="U11" s="31">
        <f>+_xll.BDP($E11,U$1)/100</f>
        <v>0.1382005</v>
      </c>
      <c r="V11" s="31">
        <f>+_xll.BDP($E11,V$1)/100</f>
        <v>0.1274315</v>
      </c>
      <c r="W11" s="31">
        <f>+_xll.BDP($E11,W$1)/100</f>
        <v>0.1951531</v>
      </c>
      <c r="X11" s="24">
        <f>+_xll.BDP($E11,X$1)/100</f>
        <v>-0.25835999999999998</v>
      </c>
      <c r="Y11" s="37">
        <f>+_xll.BDP($E11,Y$1)/100</f>
        <v>1.1000000000000001E-2</v>
      </c>
      <c r="Z11" s="32">
        <f t="shared" si="1"/>
        <v>1354015.9234199999</v>
      </c>
      <c r="AA11" s="1">
        <f t="shared" ref="AA11:AA12" si="4">Z11-C11</f>
        <v>309505.13341999985</v>
      </c>
      <c r="AB11" s="1">
        <f t="shared" si="3"/>
        <v>0.29631587953246502</v>
      </c>
    </row>
    <row r="12" spans="1:28" x14ac:dyDescent="0.3">
      <c r="A12" s="1">
        <v>8</v>
      </c>
      <c r="B12" s="33">
        <v>24301.34</v>
      </c>
      <c r="C12" s="35">
        <v>551216.71</v>
      </c>
      <c r="D12" s="34">
        <v>253.43506750860465</v>
      </c>
      <c r="E12" s="1" t="str">
        <f t="shared" si="0"/>
        <v>GUGLMCE ID Equity</v>
      </c>
      <c r="F12" s="1" t="str">
        <f>+_xll.BDP($E12,F$1)</f>
        <v>Equity</v>
      </c>
      <c r="G12" s="1" t="str">
        <f>+_xll.BDP($E12,G$1)</f>
        <v>#N/A N/A</v>
      </c>
      <c r="H12" s="24" t="str">
        <f>+_xll.BDP($E12,H$1)</f>
        <v>#N/A N/A</v>
      </c>
      <c r="I12" s="1" t="str">
        <f>+_xll.BDP($E12,I$1)</f>
        <v>Global</v>
      </c>
      <c r="J12" s="1" t="str">
        <f>+_xll.BDP($E12,J$1)</f>
        <v>GUINNESS GL MONEY MGR-C EUR</v>
      </c>
      <c r="K12" s="1">
        <f>+_xll.BDP($E12,K$1)</f>
        <v>5.1190290000000003</v>
      </c>
      <c r="L12" s="24" t="str">
        <f>+_xll.BDP($E12,L$1)</f>
        <v>IE00BGHQF748</v>
      </c>
      <c r="M12" s="24">
        <f>+_xll.BDP($E12,M$1)/100</f>
        <v>2.8675570000000001E-2</v>
      </c>
      <c r="N12" s="24" t="str">
        <f>+_xll.BDP($E12,N$1)</f>
        <v>25/02/2022</v>
      </c>
      <c r="O12" s="1">
        <f>+_xll.BDP($E12,O$1)</f>
        <v>18.230599999999999</v>
      </c>
      <c r="P12" s="24">
        <f>+_xll.BDP($E12,P$1)/100</f>
        <v>-6.1710220000000008E-3</v>
      </c>
      <c r="Q12" s="24">
        <f>+_xll.BDP($E12,Q$1)/100</f>
        <v>-5.7928029999999998E-2</v>
      </c>
      <c r="R12" s="24">
        <f>+_xll.BDP($E12,R$1)/100</f>
        <v>-0.10484249999999999</v>
      </c>
      <c r="S12" s="24">
        <f>+_xll.BDP($E12,S$1)/100</f>
        <v>-0.1153844</v>
      </c>
      <c r="T12" s="31">
        <f>+_xll.BDP($E12,T$1)/100</f>
        <v>0.18170269999999999</v>
      </c>
      <c r="U12" s="31">
        <f>+_xll.BDP($E12,U$1)/100</f>
        <v>0.15766749999999999</v>
      </c>
      <c r="V12" s="31">
        <f>+_xll.BDP($E12,V$1)/100</f>
        <v>7.7401879999999992E-2</v>
      </c>
      <c r="W12" s="31">
        <f>+_xll.BDP($E12,W$1)/100</f>
        <v>0.17979220000000001</v>
      </c>
      <c r="X12" s="24">
        <f>+_xll.BDP($E12,X$1)/100</f>
        <v>-0.18211200000000002</v>
      </c>
      <c r="Y12" s="37">
        <f>+_xll.BDP($E12,Y$1)/100</f>
        <v>1.9900000000000001E-2</v>
      </c>
      <c r="Z12" s="32">
        <f t="shared" si="1"/>
        <v>443028.00900400023</v>
      </c>
      <c r="AA12" s="1">
        <f t="shared" si="4"/>
        <v>-108188.70099599974</v>
      </c>
      <c r="AB12" s="1">
        <f t="shared" si="3"/>
        <v>-0.19627253498174926</v>
      </c>
    </row>
    <row r="13" spans="1:28" x14ac:dyDescent="0.3">
      <c r="A13" s="1">
        <v>9</v>
      </c>
      <c r="B13" s="33">
        <v>5826.71</v>
      </c>
      <c r="C13" s="35">
        <v>420000.15</v>
      </c>
      <c r="D13" s="34">
        <v>169.37593459187673</v>
      </c>
      <c r="E13" s="1" t="str">
        <f t="shared" si="0"/>
        <v>JPETAAE LX Equity</v>
      </c>
      <c r="F13" s="1" t="str">
        <f>+_xll.BDP($E13,F$1)</f>
        <v>Equity</v>
      </c>
      <c r="G13" s="1" t="str">
        <f>+_xll.BDP($E13,G$1)</f>
        <v>#N/A N/A</v>
      </c>
      <c r="H13" s="24" t="str">
        <f>+_xll.BDP($E13,H$1)</f>
        <v>#N/A N/A</v>
      </c>
      <c r="I13" s="1" t="str">
        <f>+_xll.BDP($E13,I$1)</f>
        <v>European Region</v>
      </c>
      <c r="J13" s="1" t="str">
        <f>+_xll.BDP($E13,J$1)</f>
        <v>JPM EUROPE DYNAM TECHS-A-AE</v>
      </c>
      <c r="K13" s="1">
        <f>+_xll.BDP($E13,K$1)</f>
        <v>1054.5119999999999</v>
      </c>
      <c r="L13" s="24" t="str">
        <f>+_xll.BDP($E13,L$1)</f>
        <v>LU0210532015</v>
      </c>
      <c r="M13" s="24">
        <f>+_xll.BDP($E13,M$1)/100</f>
        <v>1.0319210000000001E-2</v>
      </c>
      <c r="N13" s="24" t="str">
        <f>+_xll.BDP($E13,N$1)</f>
        <v>28/02/2022</v>
      </c>
      <c r="O13" s="1">
        <f>+_xll.BDP($E13,O$1)</f>
        <v>73.430000000000007</v>
      </c>
      <c r="P13" s="24">
        <f>+_xll.BDP($E13,P$1)/100</f>
        <v>1.6613599999999999E-2</v>
      </c>
      <c r="Q13" s="24">
        <f>+_xll.BDP($E13,Q$1)/100</f>
        <v>-4.8464429999999996E-2</v>
      </c>
      <c r="R13" s="24">
        <f>+_xll.BDP($E13,R$1)/100</f>
        <v>-0.1424734</v>
      </c>
      <c r="S13" s="24">
        <f>+_xll.BDP($E13,S$1)/100</f>
        <v>-0.16699140000000001</v>
      </c>
      <c r="T13" s="31">
        <f>+_xll.BDP($E13,T$1)/100</f>
        <v>5.5028759999999996E-2</v>
      </c>
      <c r="U13" s="31">
        <f>+_xll.BDP($E13,U$1)/100</f>
        <v>0.20021640000000002</v>
      </c>
      <c r="V13" s="31">
        <f>+_xll.BDP($E13,V$1)/100</f>
        <v>0.16037700000000002</v>
      </c>
      <c r="W13" s="31">
        <f>+_xll.BDP($E13,W$1)/100</f>
        <v>0.22106190000000001</v>
      </c>
      <c r="X13" s="24">
        <f>+_xll.BDP($E13,X$1)/100</f>
        <v>-0.22403500000000001</v>
      </c>
      <c r="Y13" s="37">
        <f>+_xll.BDP($E13,Y$1)/100</f>
        <v>1.8000000000000002E-2</v>
      </c>
      <c r="Z13" s="32">
        <f t="shared" si="1"/>
        <v>427855.31530000002</v>
      </c>
      <c r="AA13" s="1">
        <f t="shared" ref="AA13:AA17" si="5">Z13-C13</f>
        <v>7855.1652999999933</v>
      </c>
      <c r="AB13" s="1">
        <f t="shared" si="3"/>
        <v>1.8702767844249561E-2</v>
      </c>
    </row>
    <row r="14" spans="1:28" x14ac:dyDescent="0.3">
      <c r="A14" s="1">
        <v>10</v>
      </c>
      <c r="B14" s="33">
        <v>2146.357</v>
      </c>
      <c r="C14" s="35">
        <v>647999.69999999995</v>
      </c>
      <c r="D14" s="34">
        <v>160.55902814169937</v>
      </c>
      <c r="E14" s="1" t="str">
        <f t="shared" si="0"/>
        <v>JPUTCAE LX Equity</v>
      </c>
      <c r="F14" s="1" t="str">
        <f>+_xll.BDP($E14,F$1)</f>
        <v>Equity</v>
      </c>
      <c r="G14" s="1" t="str">
        <f>+_xll.BDP($E14,G$1)</f>
        <v>#N/A N/A</v>
      </c>
      <c r="H14" s="24" t="str">
        <f>+_xll.BDP($E14,H$1)</f>
        <v>#N/A N/A</v>
      </c>
      <c r="I14" s="1" t="str">
        <f>+_xll.BDP($E14,I$1)</f>
        <v>U.S.</v>
      </c>
      <c r="J14" s="1" t="str">
        <f>+_xll.BDP($E14,J$1)</f>
        <v>JPMORGAN F-US TECHNOLOGY-CAE</v>
      </c>
      <c r="K14" s="1">
        <f>+_xll.BDP($E14,K$1)</f>
        <v>6008.9840000000004</v>
      </c>
      <c r="L14" s="24" t="str">
        <f>+_xll.BDP($E14,L$1)</f>
        <v>LU1303370156</v>
      </c>
      <c r="M14" s="24">
        <f>+_xll.BDP($E14,M$1)/100</f>
        <v>2.875169E-2</v>
      </c>
      <c r="N14" s="24" t="str">
        <f>+_xll.BDP($E14,N$1)</f>
        <v>28/02/2022</v>
      </c>
      <c r="O14" s="1">
        <f>+_xll.BDP($E14,O$1)</f>
        <v>371.76</v>
      </c>
      <c r="P14" s="24" t="e">
        <f>+_xll.BDP($E14,P$1)/100</f>
        <v>#VALUE!</v>
      </c>
      <c r="Q14" s="24">
        <f>+_xll.BDP($E14,Q$1)/100</f>
        <v>-1.431753E-2</v>
      </c>
      <c r="R14" s="24">
        <f>+_xll.BDP($E14,R$1)/100</f>
        <v>-0.21982749999999998</v>
      </c>
      <c r="S14" s="24">
        <f>+_xll.BDP($E14,S$1)/100</f>
        <v>-0.20651269999999999</v>
      </c>
      <c r="T14" s="31">
        <f>+_xll.BDP($E14,T$1)/100</f>
        <v>-6.5882709999999997E-2</v>
      </c>
      <c r="U14" s="31">
        <f>+_xll.BDP($E14,U$1)/100</f>
        <v>0.26347000000000004</v>
      </c>
      <c r="V14" s="31">
        <f>+_xll.BDP($E14,V$1)/100</f>
        <v>0.26128770000000001</v>
      </c>
      <c r="W14" s="31">
        <f>+_xll.BDP($E14,W$1)/100</f>
        <v>0.28966960000000003</v>
      </c>
      <c r="X14" s="24">
        <f>+_xll.BDP($E14,X$1)/100</f>
        <v>-0.29635899999999998</v>
      </c>
      <c r="Y14" s="37" t="e">
        <f>+_xll.BDP($E14,Y$1)/100</f>
        <v>#VALUE!</v>
      </c>
      <c r="Z14" s="32">
        <f t="shared" si="1"/>
        <v>797929.67831999995</v>
      </c>
      <c r="AA14" s="1">
        <f t="shared" si="5"/>
        <v>149929.97831999999</v>
      </c>
      <c r="AB14" s="1">
        <f t="shared" si="3"/>
        <v>0.23137353045070855</v>
      </c>
    </row>
    <row r="15" spans="1:28" x14ac:dyDescent="0.3">
      <c r="A15" s="1">
        <v>11</v>
      </c>
      <c r="B15" s="33">
        <v>443.79399999999998</v>
      </c>
      <c r="C15" s="35">
        <v>270000</v>
      </c>
      <c r="D15" s="34">
        <v>388.30438691914702</v>
      </c>
      <c r="E15" s="1" t="str">
        <f t="shared" si="0"/>
        <v>NOINBPE LX Equity</v>
      </c>
      <c r="F15" s="1" t="str">
        <f>+_xll.BDP($E15,F$1)</f>
        <v>Mixed Allocation</v>
      </c>
      <c r="G15" s="1" t="str">
        <f>+_xll.BDP($E15,G$1)</f>
        <v>#N/A N/A</v>
      </c>
      <c r="H15" s="24" t="str">
        <f>+_xll.BDP($E15,H$1)</f>
        <v>#N/A N/A</v>
      </c>
      <c r="I15" s="1" t="str">
        <f>+_xll.BDP($E15,I$1)</f>
        <v>India</v>
      </c>
      <c r="J15" s="1" t="str">
        <f>+_xll.BDP($E15,J$1)</f>
        <v>NORDEA 1-INDIAN EQUTY-BP EUR</v>
      </c>
      <c r="K15" s="1">
        <f>+_xll.BDP($E15,K$1)</f>
        <v>287.56099999999998</v>
      </c>
      <c r="L15" s="24" t="str">
        <f>+_xll.BDP($E15,L$1)</f>
        <v>LU0637335638</v>
      </c>
      <c r="M15" s="24">
        <f>+_xll.BDP($E15,M$1)/100</f>
        <v>1.217443E-2</v>
      </c>
      <c r="N15" s="24" t="str">
        <f>+_xll.BDP($E15,N$1)</f>
        <v>28/02/2022</v>
      </c>
      <c r="O15" s="1">
        <f>+_xll.BDP($E15,O$1)</f>
        <v>202.86</v>
      </c>
      <c r="P15" s="24">
        <f>+_xll.BDP($E15,P$1)/100</f>
        <v>-1.4766689999999999E-3</v>
      </c>
      <c r="Q15" s="24">
        <f>+_xll.BDP($E15,Q$1)/100</f>
        <v>-5.4970650000000003E-2</v>
      </c>
      <c r="R15" s="24">
        <f>+_xll.BDP($E15,R$1)/100</f>
        <v>-6.0137120000000002E-2</v>
      </c>
      <c r="S15" s="24">
        <f>+_xll.BDP($E15,S$1)/100</f>
        <v>-7.5724440000000004E-2</v>
      </c>
      <c r="T15" s="31">
        <f>+_xll.BDP($E15,T$1)/100</f>
        <v>0.16854839999999999</v>
      </c>
      <c r="U15" s="31">
        <f>+_xll.BDP($E15,U$1)/100</f>
        <v>0.12987979999999999</v>
      </c>
      <c r="V15" s="31">
        <f>+_xll.BDP($E15,V$1)/100</f>
        <v>6.6528119999999996E-2</v>
      </c>
      <c r="W15" s="31">
        <f>+_xll.BDP($E15,W$1)/100</f>
        <v>0.18943000000000002</v>
      </c>
      <c r="X15" s="24">
        <f>+_xll.BDP($E15,X$1)/100</f>
        <v>-0.168933</v>
      </c>
      <c r="Y15" s="37">
        <f>+_xll.BDP($E15,Y$1)/100</f>
        <v>2.2400000000000003E-2</v>
      </c>
      <c r="Z15" s="32">
        <f t="shared" si="1"/>
        <v>90028.050839999996</v>
      </c>
      <c r="AA15" s="1">
        <f t="shared" si="5"/>
        <v>-179971.94916000002</v>
      </c>
      <c r="AB15" s="1">
        <f t="shared" si="3"/>
        <v>-0.66656277466666669</v>
      </c>
    </row>
    <row r="16" spans="1:28" x14ac:dyDescent="0.3">
      <c r="A16" s="1">
        <v>12</v>
      </c>
      <c r="B16" s="33">
        <v>2131.2849999999999</v>
      </c>
      <c r="C16" s="35">
        <v>400000.22</v>
      </c>
      <c r="D16" s="34">
        <v>32.591116155488869</v>
      </c>
      <c r="E16" s="1" t="str">
        <f t="shared" si="0"/>
        <v>PAMENRF BB Equity</v>
      </c>
      <c r="F16" s="1" t="str">
        <f>+_xll.BDP($E16,F$1)</f>
        <v>Equity</v>
      </c>
      <c r="G16" s="1" t="str">
        <f>+_xll.BDP($E16,G$1)</f>
        <v>#N/A N/A</v>
      </c>
      <c r="H16" s="24" t="str">
        <f>+_xll.BDP($E16,H$1)</f>
        <v>#N/A N/A</v>
      </c>
      <c r="I16" s="1" t="str">
        <f>+_xll.BDP($E16,I$1)</f>
        <v>Global</v>
      </c>
      <c r="J16" s="1" t="str">
        <f>+_xll.BDP($E16,J$1)</f>
        <v>DPAM INV B-EQ NEWGMS SSTBL-F</v>
      </c>
      <c r="K16" s="1">
        <f>+_xll.BDP($E16,K$1)</f>
        <v>1634.83</v>
      </c>
      <c r="L16" s="24" t="str">
        <f>+_xll.BDP($E16,L$1)</f>
        <v>BE0948502365</v>
      </c>
      <c r="M16" s="24">
        <f>+_xll.BDP($E16,M$1)/100</f>
        <v>7.677265E-3</v>
      </c>
      <c r="N16" s="24" t="str">
        <f>+_xll.BDP($E16,N$1)</f>
        <v>28/02/2022</v>
      </c>
      <c r="O16" s="1">
        <f>+_xll.BDP($E16,O$1)</f>
        <v>278.26</v>
      </c>
      <c r="P16" s="24" t="e">
        <f>+_xll.BDP($E16,P$1)/100</f>
        <v>#VALUE!</v>
      </c>
      <c r="Q16" s="24">
        <f>+_xll.BDP($E16,Q$1)/100</f>
        <v>-3.7095989999999995E-2</v>
      </c>
      <c r="R16" s="24">
        <f>+_xll.BDP($E16,R$1)/100</f>
        <v>-0.1221805</v>
      </c>
      <c r="S16" s="24">
        <f>+_xll.BDP($E16,S$1)/100</f>
        <v>-0.14369880000000002</v>
      </c>
      <c r="T16" s="31">
        <f>+_xll.BDP($E16,T$1)/100</f>
        <v>1.3365430000000001E-2</v>
      </c>
      <c r="U16" s="31">
        <f>+_xll.BDP($E16,U$1)/100</f>
        <v>0.19659210000000002</v>
      </c>
      <c r="V16" s="31">
        <f>+_xll.BDP($E16,V$1)/100</f>
        <v>0.1578745</v>
      </c>
      <c r="W16" s="31">
        <f>+_xll.BDP($E16,W$1)/100</f>
        <v>0.17765070000000002</v>
      </c>
      <c r="X16" s="24">
        <f>+_xll.BDP($E16,X$1)/100</f>
        <v>-0.21621899999999999</v>
      </c>
      <c r="Y16" s="37">
        <f>+_xll.BDP($E16,Y$1)/100</f>
        <v>9.0000000000000011E-3</v>
      </c>
      <c r="Z16" s="32">
        <f t="shared" si="1"/>
        <v>593051.36409999989</v>
      </c>
      <c r="AA16" s="1">
        <f t="shared" si="5"/>
        <v>193051.14409999992</v>
      </c>
      <c r="AB16" s="1">
        <f t="shared" si="3"/>
        <v>0.4826275948048227</v>
      </c>
    </row>
    <row r="17" spans="1:28" x14ac:dyDescent="0.3">
      <c r="A17" s="1">
        <v>13</v>
      </c>
      <c r="B17" s="33">
        <v>2323.87</v>
      </c>
      <c r="C17" s="35">
        <v>382531.41</v>
      </c>
      <c r="D17" s="34">
        <v>63.276666670912853</v>
      </c>
      <c r="E17" s="1" t="str">
        <f t="shared" si="0"/>
        <v>STWDGHC ID Equity</v>
      </c>
      <c r="F17" s="1" t="str">
        <f>+_xll.BDP($E17,F$1)</f>
        <v>Equity</v>
      </c>
      <c r="G17" s="1" t="str">
        <f>+_xll.BDP($E17,G$1)</f>
        <v>#N/A N/A</v>
      </c>
      <c r="H17" s="24" t="str">
        <f>+_xll.BDP($E17,H$1)</f>
        <v>#N/A N/A</v>
      </c>
      <c r="I17" s="1" t="str">
        <f>+_xll.BDP($E17,I$1)</f>
        <v>OECD Countries</v>
      </c>
      <c r="J17" s="1" t="str">
        <f>+_xll.BDP($E17,J$1)</f>
        <v>SEILERN WORLD GROWTH-EURHC</v>
      </c>
      <c r="K17" s="1">
        <f>+_xll.BDP($E17,K$1)</f>
        <v>1908.816</v>
      </c>
      <c r="L17" s="24" t="str">
        <f>+_xll.BDP($E17,L$1)</f>
        <v>IE00BF5H5052</v>
      </c>
      <c r="M17" s="24">
        <f>+_xll.BDP($E17,M$1)/100</f>
        <v>2.874049E-3</v>
      </c>
      <c r="N17" s="24" t="str">
        <f>+_xll.BDP($E17,N$1)</f>
        <v>28/02/2022</v>
      </c>
      <c r="O17" s="1">
        <f>+_xll.BDP($E17,O$1)</f>
        <v>177.96</v>
      </c>
      <c r="P17" s="24">
        <f>+_xll.BDP($E17,P$1)/100</f>
        <v>3.2070990000000001E-2</v>
      </c>
      <c r="Q17" s="24">
        <f>+_xll.BDP($E17,Q$1)/100</f>
        <v>-3.9611439999999998E-2</v>
      </c>
      <c r="R17" s="24">
        <f>+_xll.BDP($E17,R$1)/100</f>
        <v>-0.11467090000000001</v>
      </c>
      <c r="S17" s="24">
        <f>+_xll.BDP($E17,S$1)/100</f>
        <v>-0.1509163</v>
      </c>
      <c r="T17" s="31">
        <f>+_xll.BDP($E17,T$1)/100</f>
        <v>8.2481829999999992E-2</v>
      </c>
      <c r="U17" s="31">
        <f>+_xll.BDP($E17,U$1)/100</f>
        <v>0.16387339999999997</v>
      </c>
      <c r="V17" s="31" t="e">
        <f>+_xll.BDP($E17,V$1)/100</f>
        <v>#VALUE!</v>
      </c>
      <c r="W17" s="31">
        <f>+_xll.BDP($E17,W$1)/100</f>
        <v>0.16880500000000001</v>
      </c>
      <c r="X17" s="24">
        <f>+_xll.BDP($E17,X$1)/100</f>
        <v>-0.19306799999999999</v>
      </c>
      <c r="Y17" s="37" t="e">
        <f>+_xll.BDP($E17,Y$1)/100</f>
        <v>#VALUE!</v>
      </c>
      <c r="Z17" s="32">
        <f t="shared" si="1"/>
        <v>413555.90519999998</v>
      </c>
      <c r="AA17" s="1">
        <f t="shared" si="5"/>
        <v>31024.495200000005</v>
      </c>
      <c r="AB17" s="1">
        <f t="shared" si="3"/>
        <v>8.1103131374231488E-2</v>
      </c>
    </row>
    <row r="18" spans="1:28" x14ac:dyDescent="0.3">
      <c r="A18" s="1">
        <v>14</v>
      </c>
      <c r="B18" s="33">
        <v>12273.29</v>
      </c>
      <c r="E18" s="1" t="str">
        <f t="shared" si="0"/>
        <v>TRGFGQE LX Equity</v>
      </c>
      <c r="F18" s="1" t="str">
        <f>+_xll.BDP($E18,F$1)</f>
        <v>Equity</v>
      </c>
      <c r="G18" s="1" t="str">
        <f>+_xll.BDP($E18,G$1)</f>
        <v>#N/A N/A</v>
      </c>
      <c r="H18" s="24" t="str">
        <f>+_xll.BDP($E18,H$1)</f>
        <v>#N/A N/A</v>
      </c>
      <c r="I18" s="1" t="str">
        <f>+_xll.BDP($E18,I$1)</f>
        <v>International</v>
      </c>
      <c r="J18" s="1" t="str">
        <f>+_xll.BDP($E18,J$1)</f>
        <v>T. ROWE PRICE-GBL FC GR E-QE</v>
      </c>
      <c r="K18" s="1">
        <f>+_xll.BDP($E18,K$1)</f>
        <v>4233.0630000000001</v>
      </c>
      <c r="L18" s="24" t="str">
        <f>+_xll.BDP($E18,L$1)</f>
        <v>LU1127969597</v>
      </c>
      <c r="M18" s="24">
        <f>+_xll.BDP($E18,M$1)/100</f>
        <v>9.2024540000000005E-3</v>
      </c>
      <c r="N18" s="24" t="str">
        <f>+_xll.BDP($E18,N$1)</f>
        <v>28/02/2022</v>
      </c>
      <c r="O18" s="1">
        <f>+_xll.BDP($E18,O$1)</f>
        <v>32.9</v>
      </c>
      <c r="P18" s="24">
        <f>+_xll.BDP($E18,P$1)/100</f>
        <v>9.2024540000000005E-3</v>
      </c>
      <c r="Q18" s="24">
        <f>+_xll.BDP($E18,Q$1)/100</f>
        <v>-2.5473929999999999E-2</v>
      </c>
      <c r="R18" s="24">
        <f>+_xll.BDP($E18,R$1)/100</f>
        <v>-9.8630139999999991E-2</v>
      </c>
      <c r="S18" s="24">
        <f>+_xll.BDP($E18,S$1)/100</f>
        <v>-0.10060140000000001</v>
      </c>
      <c r="T18" s="31">
        <f>+_xll.BDP($E18,T$1)/100</f>
        <v>-1.79104E-2</v>
      </c>
      <c r="U18" s="31">
        <f>+_xll.BDP($E18,U$1)/100</f>
        <v>0.19644780000000001</v>
      </c>
      <c r="V18" s="31">
        <f>+_xll.BDP($E18,V$1)/100</f>
        <v>0.16613449999999999</v>
      </c>
      <c r="W18" s="31">
        <f>+_xll.BDP($E18,W$1)/100</f>
        <v>0.17884559999999999</v>
      </c>
      <c r="X18" s="24">
        <f>+_xll.BDP($E18,X$1)/100</f>
        <v>-0.17685300000000001</v>
      </c>
      <c r="Y18" s="37">
        <f>+_xll.BDP($E18,Y$1)/100</f>
        <v>8.6E-3</v>
      </c>
      <c r="Z18" s="32">
        <f t="shared" si="1"/>
        <v>403791.24100000004</v>
      </c>
      <c r="AA18" s="1">
        <f t="shared" ref="AA18:AA19" si="6">Z18-C18</f>
        <v>403791.24100000004</v>
      </c>
      <c r="AB18" s="1" t="e">
        <f t="shared" si="3"/>
        <v>#DIV/0!</v>
      </c>
    </row>
    <row r="19" spans="1:28" x14ac:dyDescent="0.3">
      <c r="A19" s="1">
        <v>15</v>
      </c>
      <c r="B19" s="33">
        <v>3000</v>
      </c>
      <c r="E19" s="1" t="str">
        <f t="shared" si="0"/>
        <v>PGJ US Equity</v>
      </c>
      <c r="F19" s="1" t="str">
        <f>+_xll.BDP($E19,F$1)</f>
        <v>Equity</v>
      </c>
      <c r="G19" s="1" t="str">
        <f>+_xll.BDP($E19,G$1)</f>
        <v>#N/A N/A</v>
      </c>
      <c r="H19" s="24" t="str">
        <f>+_xll.BDP($E19,H$1)</f>
        <v>#N/A N/A</v>
      </c>
      <c r="I19" s="1" t="str">
        <f>+_xll.BDP($E19,I$1)</f>
        <v>China</v>
      </c>
      <c r="J19" s="1" t="str">
        <f>+_xll.BDP($E19,J$1)</f>
        <v>INVESCO GOLDEN DRAGON CHINA</v>
      </c>
      <c r="K19" s="1">
        <f>+_xll.BDP($E19,K$1)</f>
        <v>210.31020000000001</v>
      </c>
      <c r="L19" s="24" t="str">
        <f>+_xll.BDP($E19,L$1)</f>
        <v>US46137V5710</v>
      </c>
      <c r="M19" s="24">
        <f>+_xll.BDP($E19,M$1)/100</f>
        <v>1.215067E-3</v>
      </c>
      <c r="N19" s="24" t="str">
        <f>+_xll.BDP($E19,N$1)</f>
        <v>28/02/2022</v>
      </c>
      <c r="O19" s="1">
        <f>+_xll.BDP($E19,O$1)</f>
        <v>32.96</v>
      </c>
      <c r="P19" s="24">
        <f>+_xll.BDP($E19,P$1)/100</f>
        <v>-3.766423E-2</v>
      </c>
      <c r="Q19" s="24">
        <f>+_xll.BDP($E19,Q$1)/100</f>
        <v>0</v>
      </c>
      <c r="R19" s="24">
        <f>+_xll.BDP($E19,R$1)/100</f>
        <v>-0.1953125</v>
      </c>
      <c r="S19" s="24">
        <f>+_xll.BDP($E19,S$1)/100</f>
        <v>-9.6738850000000001E-2</v>
      </c>
      <c r="T19" s="31">
        <f>+_xll.BDP($E19,T$1)/100</f>
        <v>-0.58012739999999996</v>
      </c>
      <c r="U19" s="31">
        <f>+_xll.BDP($E19,U$1)/100</f>
        <v>-5.486626E-2</v>
      </c>
      <c r="V19" s="31">
        <f>+_xll.BDP($E19,V$1)/100</f>
        <v>5.0226510000000004E-3</v>
      </c>
      <c r="W19" s="31">
        <f>+_xll.BDP($E19,W$1)/100</f>
        <v>0.42130260457161872</v>
      </c>
      <c r="X19" s="24">
        <f>+_xll.BDP($E19,X$1)/100</f>
        <v>-0.60675201416015623</v>
      </c>
      <c r="Y19" s="37">
        <f>+_xll.BDP($E19,Y$1)/100</f>
        <v>6.9999999999999993E-3</v>
      </c>
      <c r="Z19" s="32">
        <f t="shared" si="1"/>
        <v>98880</v>
      </c>
      <c r="AA19" s="1">
        <f t="shared" si="6"/>
        <v>98880</v>
      </c>
      <c r="AB19" s="1" t="e">
        <f t="shared" si="3"/>
        <v>#DIV/0!</v>
      </c>
    </row>
    <row r="21" spans="1:28" x14ac:dyDescent="0.3">
      <c r="Z21" s="32">
        <f>SUM(Z5:Z10)</f>
        <v>3104708.6810900001</v>
      </c>
      <c r="AA21" s="32">
        <f>SUM(AA5:AA10)</f>
        <v>121889.15109</v>
      </c>
    </row>
    <row r="22" spans="1:28" x14ac:dyDescent="0.3">
      <c r="E22" s="33" t="s">
        <v>74</v>
      </c>
    </row>
    <row r="23" spans="1:28" x14ac:dyDescent="0.3">
      <c r="E23" s="33" t="s">
        <v>52</v>
      </c>
    </row>
    <row r="24" spans="1:28" ht="17.25" thickBot="1" x14ac:dyDescent="0.35">
      <c r="E24" s="33" t="s">
        <v>75</v>
      </c>
      <c r="M24" s="25"/>
      <c r="N24" s="25"/>
    </row>
    <row r="25" spans="1:28" x14ac:dyDescent="0.3">
      <c r="D25" s="5"/>
      <c r="E25" s="33" t="s">
        <v>53</v>
      </c>
      <c r="F25" s="5"/>
      <c r="G25" s="5"/>
      <c r="H25" s="5"/>
      <c r="I25" s="5"/>
      <c r="J25" s="5"/>
      <c r="K25" s="5"/>
      <c r="L25" s="5"/>
      <c r="M25" s="5"/>
      <c r="N25" s="6"/>
      <c r="O25" s="5"/>
      <c r="P25" s="5"/>
      <c r="Q25" s="5"/>
    </row>
    <row r="26" spans="1:28" x14ac:dyDescent="0.3">
      <c r="E26" s="33" t="s">
        <v>76</v>
      </c>
      <c r="F26" s="2"/>
      <c r="G26" s="2"/>
      <c r="H26" s="2"/>
      <c r="I26" s="2"/>
      <c r="J26" s="2"/>
      <c r="K26" s="2"/>
      <c r="L26" s="2"/>
      <c r="M26" s="2"/>
      <c r="N26" s="2"/>
    </row>
    <row r="27" spans="1:28" x14ac:dyDescent="0.3">
      <c r="D27" s="26"/>
      <c r="E27" s="33" t="s">
        <v>54</v>
      </c>
      <c r="F27" s="27"/>
      <c r="G27" s="28"/>
      <c r="H27" s="29"/>
      <c r="I27" s="27"/>
      <c r="J27" s="25"/>
      <c r="K27" s="25"/>
      <c r="L27" s="25"/>
      <c r="M27" s="25"/>
      <c r="N27" s="25"/>
      <c r="O27" s="25"/>
      <c r="P27" s="25"/>
      <c r="Q27" s="25"/>
    </row>
    <row r="28" spans="1:28" x14ac:dyDescent="0.3">
      <c r="D28" s="26"/>
      <c r="E28" s="33" t="s">
        <v>55</v>
      </c>
      <c r="F28" s="27"/>
      <c r="G28" s="28"/>
      <c r="H28" s="29"/>
      <c r="I28" s="27"/>
      <c r="J28" s="25"/>
      <c r="K28" s="25"/>
      <c r="L28" s="25"/>
      <c r="M28" s="25"/>
      <c r="N28" s="25"/>
      <c r="O28" s="25"/>
      <c r="P28" s="25"/>
      <c r="Q28" s="25"/>
    </row>
    <row r="29" spans="1:28" x14ac:dyDescent="0.3">
      <c r="D29" s="26"/>
      <c r="E29" s="33" t="s">
        <v>77</v>
      </c>
      <c r="F29" s="27"/>
      <c r="G29" s="28"/>
      <c r="H29" s="29"/>
      <c r="I29" s="27"/>
      <c r="J29" s="25"/>
      <c r="K29" s="25"/>
      <c r="L29" s="25"/>
      <c r="M29" s="25"/>
      <c r="N29" s="25"/>
      <c r="O29" s="25"/>
      <c r="P29" s="25"/>
      <c r="Q29" s="25"/>
    </row>
    <row r="30" spans="1:28" x14ac:dyDescent="0.3">
      <c r="D30" s="26"/>
      <c r="E30" s="33" t="s">
        <v>78</v>
      </c>
      <c r="F30" s="27"/>
      <c r="G30" s="28"/>
      <c r="H30" s="29"/>
      <c r="I30" s="27"/>
      <c r="J30" s="25"/>
      <c r="K30" s="25"/>
      <c r="L30" s="25"/>
      <c r="M30" s="25"/>
      <c r="N30" s="25"/>
      <c r="O30" s="25"/>
      <c r="P30" s="25"/>
      <c r="Q30" s="25"/>
    </row>
    <row r="31" spans="1:28" x14ac:dyDescent="0.3">
      <c r="D31" s="26"/>
      <c r="E31" s="33" t="s">
        <v>56</v>
      </c>
      <c r="F31" s="27"/>
      <c r="G31" s="28"/>
      <c r="H31" s="29"/>
      <c r="I31" s="27"/>
      <c r="J31" s="25"/>
      <c r="K31" s="25"/>
      <c r="L31" s="25"/>
      <c r="M31" s="25"/>
      <c r="N31" s="25"/>
      <c r="O31" s="25"/>
      <c r="P31" s="25"/>
      <c r="Q31" s="25"/>
    </row>
    <row r="32" spans="1:28" x14ac:dyDescent="0.3">
      <c r="D32" s="26"/>
      <c r="E32" s="33" t="s">
        <v>79</v>
      </c>
      <c r="F32" s="27"/>
      <c r="G32" s="28"/>
      <c r="H32" s="29"/>
      <c r="I32" s="27"/>
      <c r="J32" s="25"/>
      <c r="K32" s="25"/>
      <c r="L32" s="25"/>
      <c r="M32" s="25"/>
      <c r="N32" s="25"/>
      <c r="O32" s="25"/>
      <c r="P32" s="25"/>
      <c r="Q32" s="25"/>
    </row>
    <row r="33" spans="4:17" x14ac:dyDescent="0.3">
      <c r="D33" s="26"/>
      <c r="E33" s="33" t="s">
        <v>57</v>
      </c>
      <c r="F33" s="27"/>
      <c r="G33" s="28"/>
      <c r="H33" s="29"/>
      <c r="I33" s="27"/>
      <c r="J33" s="25"/>
      <c r="K33" s="25"/>
      <c r="L33" s="25"/>
      <c r="M33" s="25"/>
      <c r="N33" s="25"/>
      <c r="O33" s="25"/>
      <c r="P33" s="25"/>
      <c r="Q33" s="25"/>
    </row>
    <row r="34" spans="4:17" x14ac:dyDescent="0.3">
      <c r="E34" s="33" t="s">
        <v>80</v>
      </c>
    </row>
    <row r="35" spans="4:17" x14ac:dyDescent="0.3">
      <c r="E35" s="33" t="s">
        <v>58</v>
      </c>
    </row>
    <row r="36" spans="4:17" x14ac:dyDescent="0.3">
      <c r="E36" s="33" t="s">
        <v>81</v>
      </c>
    </row>
  </sheetData>
  <mergeCells count="1">
    <mergeCell ref="G4:H4"/>
  </mergeCells>
  <conditionalFormatting sqref="M24:N2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ellIs" dxfId="0" priority="4" operator="lessThan">
      <formula>-0.0075</formula>
    </cfRule>
  </conditionalFormatting>
  <conditionalFormatting sqref="L6:M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H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:N19 P6:P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:Q19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:R19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:S19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FONDOS</vt:lpstr>
      <vt:lpstr>GESRIOJA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Battaner | Trea Am</dc:creator>
  <cp:lastModifiedBy>Federico Battaner | Trea Am</cp:lastModifiedBy>
  <cp:lastPrinted>2021-05-10T08:42:23Z</cp:lastPrinted>
  <dcterms:created xsi:type="dcterms:W3CDTF">2021-04-26T09:41:49Z</dcterms:created>
  <dcterms:modified xsi:type="dcterms:W3CDTF">2022-03-01T10:11:15Z</dcterms:modified>
</cp:coreProperties>
</file>