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ctor y Fede\GESTION\"/>
    </mc:Choice>
  </mc:AlternateContent>
  <xr:revisionPtr revIDLastSave="0" documentId="13_ncr:1_{8CE62E8A-2E57-4505-8969-71411263C2D3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SPAIN" sheetId="1" r:id="rId1"/>
    <sheet name="Spain Performance" sheetId="8" r:id="rId2"/>
    <sheet name="CHALLENGE" sheetId="2" r:id="rId3"/>
    <sheet name="Challenge Performance" sheetId="9" r:id="rId4"/>
    <sheet name="SMALL&amp;MID" sheetId="3" r:id="rId5"/>
    <sheet name="GLOBAL CONSERVADOR" sheetId="4" r:id="rId6"/>
    <sheet name="GLOBAL" sheetId="5" r:id="rId7"/>
    <sheet name="Global Performance" sheetId="6" r:id="rId8"/>
    <sheet name="Hoja1 (2)" sheetId="7" state="hidden" r:id="rId9"/>
  </sheets>
  <definedNames>
    <definedName name="_xlnm._FilterDatabase" localSheetId="6" hidden="1">GLOBAL!$B$7:$G$55</definedName>
  </definedNames>
  <calcPr calcId="181029"/>
  <pivotCaches>
    <pivotCache cacheId="0" r:id="rId10"/>
    <pivotCache cacheId="2" r:id="rId11"/>
    <pivotCache cacheId="3" r:id="rId12"/>
    <pivotCache cacheId="4" r:id="rId13"/>
    <pivotCache cacheId="5" r:id="rId14"/>
    <pivotCache cacheId="6" r:id="rId15"/>
    <pivotCache cacheId="1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G5" i="1"/>
  <c r="F5" i="1"/>
  <c r="F6" i="2"/>
  <c r="G7" i="2"/>
  <c r="D2" i="9"/>
  <c r="D2" i="8"/>
  <c r="D2" i="7"/>
  <c r="E47" i="6"/>
  <c r="E46" i="6"/>
  <c r="D46" i="6"/>
  <c r="D47" i="6"/>
  <c r="D31" i="6"/>
  <c r="D32" i="6"/>
  <c r="E31" i="6"/>
  <c r="E32" i="6"/>
  <c r="E26" i="6"/>
  <c r="E27" i="6"/>
  <c r="D26" i="6"/>
  <c r="D27" i="6"/>
  <c r="E23" i="6"/>
  <c r="E24" i="6"/>
  <c r="D24" i="6"/>
  <c r="D23" i="6"/>
  <c r="D19" i="6" a="1"/>
  <c r="E45" i="6" l="1"/>
  <c r="D45" i="6"/>
  <c r="D19" i="6"/>
  <c r="D2" i="6"/>
  <c r="E7" i="8" a="1"/>
  <c r="E15" i="8" a="1"/>
  <c r="E23" i="8" a="1"/>
  <c r="E31" i="8" a="1"/>
  <c r="E39" i="8" a="1"/>
  <c r="E22" i="8" a="1"/>
  <c r="E10" i="8" a="1"/>
  <c r="E18" i="8" a="1"/>
  <c r="E28" i="8" a="1"/>
  <c r="E38" i="8" a="1"/>
  <c r="D7" i="8" a="1"/>
  <c r="D15" i="8" a="1"/>
  <c r="D23" i="8" a="1"/>
  <c r="D31" i="8" a="1"/>
  <c r="D39" i="8" a="1"/>
  <c r="D26" i="8" a="1"/>
  <c r="D10" i="8" a="1"/>
  <c r="D18" i="8" a="1"/>
  <c r="D28" i="8" a="1"/>
  <c r="D36" i="8" a="1"/>
  <c r="D6" i="8" a="1"/>
  <c r="D57" i="9" a="1"/>
  <c r="D49" i="9" a="1"/>
  <c r="D60" i="8" a="1"/>
  <c r="D52" i="8" a="1"/>
  <c r="F9" i="7" a="1"/>
  <c r="G15" i="7" a="1"/>
  <c r="F62" i="7" a="1"/>
  <c r="F11" i="7" a="1"/>
  <c r="F39" i="7" a="1"/>
  <c r="G13" i="7" a="1"/>
  <c r="G12" i="7" a="1"/>
  <c r="E56" i="9" a="1"/>
  <c r="E6" i="9" a="1"/>
  <c r="E57" i="8" a="1"/>
  <c r="E49" i="8" a="1"/>
  <c r="E64" i="9" a="1"/>
  <c r="E55" i="9" a="1"/>
  <c r="E5" i="9" a="1"/>
  <c r="E58" i="8" a="1"/>
  <c r="E50" i="8" a="1"/>
  <c r="F55" i="7" a="1"/>
  <c r="G21" i="7" a="1"/>
  <c r="D6" i="9" a="1"/>
  <c r="D62" i="9" a="1"/>
  <c r="F47" i="7" a="1"/>
  <c r="F15" i="7" a="1"/>
  <c r="G43" i="7" a="1"/>
  <c r="F14" i="7" a="1"/>
  <c r="G40" i="7" a="1"/>
  <c r="G38" i="7" a="1"/>
  <c r="G65" i="7" a="1"/>
  <c r="F32" i="7" a="1"/>
  <c r="D49" i="8" a="1"/>
  <c r="G36" i="7" a="1"/>
  <c r="G53" i="7" a="1"/>
  <c r="G35" i="7" a="1"/>
  <c r="F20" i="7" a="1"/>
  <c r="G57" i="7" a="1"/>
  <c r="F13" i="7" a="1"/>
  <c r="G49" i="7" a="1"/>
  <c r="D55" i="8" a="1"/>
  <c r="F41" i="7" a="1"/>
  <c r="G9" i="7" a="1"/>
  <c r="F35" i="7" a="1"/>
  <c r="E57" i="5"/>
  <c r="F16" i="7" a="1"/>
  <c r="D12" i="2"/>
  <c r="E39" i="1"/>
  <c r="E14" i="2"/>
  <c r="D45" i="2"/>
  <c r="E32" i="2"/>
  <c r="E22" i="1"/>
  <c r="D46" i="1"/>
  <c r="D22" i="2"/>
  <c r="D9" i="1"/>
  <c r="D20" i="1"/>
  <c r="E41" i="2"/>
  <c r="E31" i="1"/>
  <c r="E22" i="2"/>
  <c r="E32" i="1"/>
  <c r="D22" i="1"/>
  <c r="E27" i="2"/>
  <c r="D25" i="1"/>
  <c r="E19" i="1"/>
  <c r="D21" i="2"/>
  <c r="D23" i="2"/>
  <c r="D13" i="1"/>
  <c r="D12" i="1"/>
  <c r="D32" i="2"/>
  <c r="D19" i="1"/>
  <c r="E34" i="2"/>
  <c r="E44" i="1"/>
  <c r="D15" i="2"/>
  <c r="E42" i="1"/>
  <c r="E39" i="2"/>
  <c r="D38" i="2"/>
  <c r="D42" i="2"/>
  <c r="E25" i="1"/>
  <c r="E40" i="2"/>
  <c r="D53" i="5"/>
  <c r="E41" i="1"/>
  <c r="D40" i="2"/>
  <c r="E26" i="2"/>
  <c r="E12" i="2"/>
  <c r="D26" i="1"/>
  <c r="D32" i="1"/>
  <c r="E9" i="8" a="1"/>
  <c r="E17" i="8" a="1"/>
  <c r="E25" i="8" a="1"/>
  <c r="E33" i="8" a="1"/>
  <c r="E41" i="8" a="1"/>
  <c r="E36" i="8" a="1"/>
  <c r="E12" i="8" a="1"/>
  <c r="E20" i="8" a="1"/>
  <c r="E30" i="8" a="1"/>
  <c r="E40" i="8" a="1"/>
  <c r="D9" i="8" a="1"/>
  <c r="D17" i="8" a="1"/>
  <c r="D25" i="8" a="1"/>
  <c r="D33" i="8" a="1"/>
  <c r="D41" i="8" a="1"/>
  <c r="D38" i="8" a="1"/>
  <c r="D12" i="8" a="1"/>
  <c r="D20" i="8" a="1"/>
  <c r="D30" i="8" a="1"/>
  <c r="E13" i="8" a="1"/>
  <c r="E21" i="8" a="1"/>
  <c r="E29" i="8" a="1"/>
  <c r="E37" i="8" a="1"/>
  <c r="E45" i="8" a="1"/>
  <c r="E8" i="8" a="1"/>
  <c r="E16" i="8" a="1"/>
  <c r="E26" i="8" a="1"/>
  <c r="E34" i="8" a="1"/>
  <c r="E46" i="8" a="1"/>
  <c r="D13" i="8" a="1"/>
  <c r="D21" i="8" a="1"/>
  <c r="D29" i="8" a="1"/>
  <c r="D37" i="8" a="1"/>
  <c r="D45" i="8" a="1"/>
  <c r="D8" i="8" a="1"/>
  <c r="D16" i="8" a="1"/>
  <c r="D24" i="8" a="1"/>
  <c r="D34" i="8" a="1"/>
  <c r="D46" i="8" a="1"/>
  <c r="D59" i="9" a="1"/>
  <c r="D51" i="9" a="1"/>
  <c r="D62" i="8" a="1"/>
  <c r="D54" i="8" a="1"/>
  <c r="F38" i="7" a="1"/>
  <c r="G48" i="7" a="1"/>
  <c r="G64" i="7" a="1"/>
  <c r="G25" i="7" a="1"/>
  <c r="G32" i="7" a="1"/>
  <c r="G24" i="7" a="1"/>
  <c r="F52" i="7" a="1"/>
  <c r="E58" i="9" a="1"/>
  <c r="E50" i="9" a="1"/>
  <c r="E59" i="8" a="1"/>
  <c r="E51" i="8" a="1"/>
  <c r="D65" i="9" a="1"/>
  <c r="E57" i="9" a="1"/>
  <c r="E49" i="9" a="1"/>
  <c r="E60" i="8" a="1"/>
  <c r="E52" i="8" a="1"/>
  <c r="F17" i="7" a="1"/>
  <c r="G27" i="7" a="1"/>
  <c r="D56" i="9" a="1"/>
  <c r="G51" i="7" a="1"/>
  <c r="D51" i="8" a="1"/>
  <c r="G10" i="7" a="1"/>
  <c r="G29" i="7" a="1"/>
  <c r="F25" i="7" a="1"/>
  <c r="E11" i="8" a="1"/>
  <c r="E43" i="8" a="1"/>
  <c r="E32" i="8" a="1"/>
  <c r="D27" i="8" a="1"/>
  <c r="D14" i="8" a="1"/>
  <c r="D42" i="8" a="1"/>
  <c r="D53" i="9" a="1"/>
  <c r="D56" i="8" a="1"/>
  <c r="F65" i="7" a="1"/>
  <c r="G47" i="7" a="1"/>
  <c r="G62" i="7" a="1"/>
  <c r="E60" i="9" a="1"/>
  <c r="E61" i="8" a="1"/>
  <c r="E65" i="9" a="1"/>
  <c r="E51" i="9" a="1"/>
  <c r="E54" i="8" a="1"/>
  <c r="G52" i="7" a="1"/>
  <c r="D53" i="8" a="1"/>
  <c r="G56" i="7" a="1"/>
  <c r="G54" i="7" a="1"/>
  <c r="G22" i="7" a="1"/>
  <c r="F59" i="7" a="1"/>
  <c r="F51" i="7" a="1"/>
  <c r="F40" i="7" a="1"/>
  <c r="F18" i="7" a="1"/>
  <c r="F8" i="7" a="1"/>
  <c r="F49" i="7" a="1"/>
  <c r="G14" i="7" a="1"/>
  <c r="D5" i="8" a="1"/>
  <c r="G42" i="7" a="1"/>
  <c r="G6" i="7" a="1"/>
  <c r="C56" i="5"/>
  <c r="E17" i="2"/>
  <c r="E23" i="1"/>
  <c r="E30" i="2"/>
  <c r="E12" i="1"/>
  <c r="D43" i="2"/>
  <c r="E23" i="2"/>
  <c r="D40" i="1"/>
  <c r="E9" i="1"/>
  <c r="D20" i="2"/>
  <c r="D23" i="1"/>
  <c r="E20" i="1"/>
  <c r="D38" i="1"/>
  <c r="E31" i="2"/>
  <c r="D24" i="2"/>
  <c r="E28" i="1"/>
  <c r="D10" i="1"/>
  <c r="D33" i="1"/>
  <c r="E11" i="1"/>
  <c r="E8" i="2"/>
  <c r="E16" i="1"/>
  <c r="D31" i="2"/>
  <c r="D34" i="1"/>
  <c r="E11" i="2"/>
  <c r="D17" i="1"/>
  <c r="C53" i="5"/>
  <c r="E46" i="1"/>
  <c r="D36" i="1"/>
  <c r="D27" i="1"/>
  <c r="D25" i="2"/>
  <c r="D34" i="2"/>
  <c r="D30" i="2"/>
  <c r="D11" i="8" a="1"/>
  <c r="D61" i="9" a="1"/>
  <c r="G18" i="7" a="1"/>
  <c r="G34" i="7" a="1"/>
  <c r="E53" i="8" a="1"/>
  <c r="E62" i="8" a="1"/>
  <c r="G44" i="7" a="1"/>
  <c r="G58" i="7" a="1"/>
  <c r="F27" i="7" a="1"/>
  <c r="D52" i="9" a="1"/>
  <c r="G45" i="7" a="1"/>
  <c r="F53" i="7" a="1"/>
  <c r="F12" i="7" a="1"/>
  <c r="C57" i="5"/>
  <c r="D28" i="2"/>
  <c r="D29" i="2"/>
  <c r="D14" i="1"/>
  <c r="D41" i="1"/>
  <c r="E15" i="1"/>
  <c r="D35" i="2"/>
  <c r="D14" i="2"/>
  <c r="E28" i="2"/>
  <c r="E37" i="2"/>
  <c r="D13" i="2"/>
  <c r="E20" i="2"/>
  <c r="E29" i="1"/>
  <c r="E35" i="2"/>
  <c r="D19" i="2"/>
  <c r="E45" i="2"/>
  <c r="D39" i="2"/>
  <c r="E35" i="8" a="1"/>
  <c r="D19" i="8" a="1"/>
  <c r="D40" i="8" a="1"/>
  <c r="D58" i="8" a="1"/>
  <c r="F6" i="7" a="1"/>
  <c r="E62" i="9" a="1"/>
  <c r="E5" i="8" a="1"/>
  <c r="F5" i="7" a="1"/>
  <c r="F60" i="7" a="1"/>
  <c r="F43" i="7" a="1"/>
  <c r="F61" i="7" a="1"/>
  <c r="D57" i="8" a="1"/>
  <c r="G55" i="7" a="1"/>
  <c r="G5" i="7" a="1"/>
  <c r="D64" i="8" a="1"/>
  <c r="D57" i="5"/>
  <c r="D44" i="2"/>
  <c r="E36" i="1"/>
  <c r="D30" i="1"/>
  <c r="E19" i="2"/>
  <c r="E47" i="1"/>
  <c r="E30" i="1"/>
  <c r="E29" i="2"/>
  <c r="E18" i="1"/>
  <c r="D16" i="2"/>
  <c r="D33" i="2"/>
  <c r="D18" i="1"/>
  <c r="E15" i="2"/>
  <c r="D5" i="6"/>
  <c r="E19" i="8" a="1"/>
  <c r="E42" i="8" a="1"/>
  <c r="E44" i="8" a="1"/>
  <c r="D35" i="8" a="1"/>
  <c r="D22" i="8" a="1"/>
  <c r="D64" i="9" a="1"/>
  <c r="D5" i="9" a="1"/>
  <c r="D50" i="8" a="1"/>
  <c r="F57" i="7" a="1"/>
  <c r="G17" i="7" a="1"/>
  <c r="F33" i="7" a="1"/>
  <c r="E54" i="9" a="1"/>
  <c r="E55" i="8" a="1"/>
  <c r="E61" i="9" a="1"/>
  <c r="E65" i="8" a="1"/>
  <c r="E6" i="8" a="1"/>
  <c r="F36" i="7" a="1"/>
  <c r="D54" i="9" a="1"/>
  <c r="F56" i="7" a="1"/>
  <c r="G41" i="7" a="1"/>
  <c r="E8" i="6" a="1"/>
  <c r="G59" i="7" a="1"/>
  <c r="D60" i="9" a="1"/>
  <c r="F30" i="7" a="1"/>
  <c r="F48" i="7" a="1"/>
  <c r="F10" i="7" a="1"/>
  <c r="G20" i="7" a="1"/>
  <c r="G30" i="7" a="1"/>
  <c r="D58" i="9" a="1"/>
  <c r="F24" i="7" a="1"/>
  <c r="G33" i="7" a="1"/>
  <c r="G61" i="7" a="1"/>
  <c r="E56" i="5"/>
  <c r="E33" i="2"/>
  <c r="D15" i="1"/>
  <c r="D9" i="2"/>
  <c r="E16" i="2"/>
  <c r="E38" i="1"/>
  <c r="E13" i="1"/>
  <c r="D26" i="2"/>
  <c r="D8" i="2"/>
  <c r="D36" i="2"/>
  <c r="D39" i="1"/>
  <c r="E24" i="2"/>
  <c r="D18" i="2"/>
  <c r="E21" i="1"/>
  <c r="D11" i="1"/>
  <c r="E40" i="1"/>
  <c r="D42" i="1"/>
  <c r="E21" i="2"/>
  <c r="E27" i="1"/>
  <c r="E18" i="2"/>
  <c r="E24" i="1"/>
  <c r="E10" i="1"/>
  <c r="D8" i="1"/>
  <c r="D16" i="1"/>
  <c r="E8" i="1"/>
  <c r="D37" i="2"/>
  <c r="E45" i="1"/>
  <c r="E13" i="2"/>
  <c r="E53" i="5"/>
  <c r="E44" i="2"/>
  <c r="D45" i="1"/>
  <c r="D44" i="1"/>
  <c r="E27" i="8" a="1"/>
  <c r="E14" i="8" a="1"/>
  <c r="D43" i="8" a="1"/>
  <c r="D32" i="8" a="1"/>
  <c r="D65" i="8" a="1"/>
  <c r="F29" i="7" a="1"/>
  <c r="F58" i="7" a="1"/>
  <c r="E52" i="9" a="1"/>
  <c r="E59" i="9" a="1"/>
  <c r="F42" i="7" a="1"/>
  <c r="D59" i="8" a="1"/>
  <c r="F44" i="7" a="1"/>
  <c r="F22" i="7" a="1"/>
  <c r="F28" i="7" a="1"/>
  <c r="F34" i="7" a="1"/>
  <c r="F21" i="7" a="1"/>
  <c r="D50" i="9" a="1"/>
  <c r="G60" i="7" a="1"/>
  <c r="D56" i="5"/>
  <c r="D31" i="1"/>
  <c r="D11" i="2"/>
  <c r="D21" i="1"/>
  <c r="E9" i="2"/>
  <c r="E38" i="2"/>
  <c r="D37" i="1"/>
  <c r="D43" i="1"/>
  <c r="E33" i="1"/>
  <c r="E43" i="1"/>
  <c r="E26" i="1"/>
  <c r="D48" i="1"/>
  <c r="E17" i="1"/>
  <c r="E42" i="2"/>
  <c r="E43" i="2"/>
  <c r="E24" i="8" a="1"/>
  <c r="D44" i="8" a="1"/>
  <c r="D55" i="9" a="1"/>
  <c r="F50" i="7" a="1"/>
  <c r="F54" i="7" a="1"/>
  <c r="E64" i="8" a="1"/>
  <c r="E53" i="9" a="1"/>
  <c r="E56" i="8" a="1"/>
  <c r="D61" i="8" a="1"/>
  <c r="G50" i="7" a="1"/>
  <c r="G8" i="7" a="1"/>
  <c r="F45" i="7" a="1"/>
  <c r="G11" i="7" a="1"/>
  <c r="G39" i="7" a="1"/>
  <c r="G28" i="7" a="1"/>
  <c r="F64" i="7" a="1"/>
  <c r="G16" i="7" a="1"/>
  <c r="D47" i="1"/>
  <c r="D27" i="2"/>
  <c r="E48" i="1"/>
  <c r="E25" i="2"/>
  <c r="D17" i="2"/>
  <c r="D24" i="1"/>
  <c r="E10" i="2"/>
  <c r="D10" i="2"/>
  <c r="D35" i="1"/>
  <c r="E36" i="2"/>
  <c r="D29" i="1"/>
  <c r="D28" i="1"/>
  <c r="E14" i="1"/>
  <c r="E35" i="1"/>
  <c r="E34" i="1"/>
  <c r="E37" i="1"/>
  <c r="D41" i="2"/>
  <c r="E9" i="6" a="1"/>
  <c r="E17" i="6" a="1"/>
  <c r="E16" i="6" a="1"/>
  <c r="E12" i="6" a="1"/>
  <c r="E13" i="6" a="1"/>
  <c r="E10" i="6" a="1"/>
  <c r="E15" i="6" a="1"/>
  <c r="E14" i="6" a="1"/>
  <c r="E11" i="6" a="1"/>
  <c r="E43" i="6" a="1"/>
  <c r="E34" i="6" a="1"/>
  <c r="D13" i="6" a="1"/>
  <c r="E39" i="6" a="1"/>
  <c r="E20" i="6" a="1"/>
  <c r="E51" i="6" a="1"/>
  <c r="D58" i="6" a="1"/>
  <c r="D44" i="6" a="1"/>
  <c r="E54" i="6" a="1"/>
  <c r="D39" i="6" a="1"/>
  <c r="D11" i="6" a="1"/>
  <c r="D40" i="6" a="1"/>
  <c r="E38" i="6" a="1"/>
  <c r="E57" i="6" a="1"/>
  <c r="D42" i="6" a="1"/>
  <c r="E60" i="6" a="1"/>
  <c r="D38" i="6" a="1"/>
  <c r="E48" i="6" a="1"/>
  <c r="D29" i="6" a="1"/>
  <c r="D16" i="6" a="1"/>
  <c r="E5" i="6" a="1"/>
  <c r="D57" i="6" a="1"/>
  <c r="D60" i="6" a="1"/>
  <c r="D61" i="6" a="1"/>
  <c r="D20" i="6" a="1"/>
  <c r="E59" i="6" a="1"/>
  <c r="D54" i="6" a="1"/>
  <c r="E33" i="6" a="1"/>
  <c r="E36" i="6" a="1"/>
  <c r="D14" i="6" a="1"/>
  <c r="E44" i="6" a="1"/>
  <c r="E58" i="6" a="1"/>
  <c r="D10" i="6" a="1"/>
  <c r="D56" i="6" a="1"/>
  <c r="D34" i="6" a="1"/>
  <c r="D35" i="6" a="1"/>
  <c r="D9" i="6" a="1"/>
  <c r="D8" i="6" a="1"/>
  <c r="D62" i="6" a="1"/>
  <c r="D52" i="6" a="1"/>
  <c r="D53" i="6" a="1"/>
  <c r="D12" i="6" a="1"/>
  <c r="D50" i="6" a="1"/>
  <c r="E42" i="6" a="1"/>
  <c r="E21" i="6" a="1"/>
  <c r="D51" i="6" a="1"/>
  <c r="E28" i="6" a="1"/>
  <c r="D64" i="6" a="1"/>
  <c r="E29" i="6" a="1"/>
  <c r="E40" i="6" a="1"/>
  <c r="D21" i="6" a="1"/>
  <c r="E53" i="6" a="1"/>
  <c r="D17" i="6" a="1"/>
  <c r="D15" i="6" a="1"/>
  <c r="E41" i="6" a="1"/>
  <c r="D33" i="6" a="1"/>
  <c r="E61" i="6" a="1"/>
  <c r="D48" i="6" a="1"/>
  <c r="E35" i="6" a="1"/>
  <c r="D49" i="6" a="1"/>
  <c r="E62" i="6" a="1"/>
  <c r="D6" i="6" a="1"/>
  <c r="D59" i="6" a="1"/>
  <c r="D28" i="6" a="1"/>
  <c r="D55" i="6" a="1"/>
  <c r="E50" i="6" a="1"/>
  <c r="D36" i="6" a="1"/>
  <c r="D43" i="6" a="1"/>
  <c r="E6" i="6" a="1"/>
  <c r="E64" i="6" a="1"/>
  <c r="E52" i="6" a="1"/>
  <c r="E55" i="6" a="1"/>
  <c r="E49" i="6" a="1"/>
  <c r="D41" i="6" a="1"/>
  <c r="E56" i="6" a="1"/>
  <c r="E56" i="6" l="1"/>
  <c r="D41" i="6"/>
  <c r="E49" i="6"/>
  <c r="E55" i="6"/>
  <c r="E52" i="6"/>
  <c r="E64" i="6"/>
  <c r="E63" i="6" s="1"/>
  <c r="E6" i="6"/>
  <c r="D43" i="6"/>
  <c r="D36" i="6"/>
  <c r="E50" i="6"/>
  <c r="D55" i="6"/>
  <c r="D28" i="6"/>
  <c r="D59" i="6"/>
  <c r="D6" i="6"/>
  <c r="E62" i="6"/>
  <c r="D49" i="6"/>
  <c r="E35" i="6"/>
  <c r="D48" i="6"/>
  <c r="E61" i="6"/>
  <c r="D33" i="6"/>
  <c r="D30" i="6" s="1"/>
  <c r="E41" i="6"/>
  <c r="D15" i="6"/>
  <c r="D17" i="6"/>
  <c r="E53" i="6"/>
  <c r="D21" i="6"/>
  <c r="E40" i="6"/>
  <c r="E29" i="6"/>
  <c r="D64" i="6"/>
  <c r="D63" i="6" s="1"/>
  <c r="E28" i="6"/>
  <c r="D51" i="6"/>
  <c r="E21" i="6"/>
  <c r="E42" i="6"/>
  <c r="D50" i="6"/>
  <c r="D12" i="6"/>
  <c r="D53" i="6"/>
  <c r="D52" i="6"/>
  <c r="D62" i="6"/>
  <c r="D8" i="6"/>
  <c r="D9" i="6"/>
  <c r="D35" i="6"/>
  <c r="D34" i="6"/>
  <c r="D56" i="6"/>
  <c r="D10" i="6"/>
  <c r="E58" i="6"/>
  <c r="E44" i="6"/>
  <c r="D14" i="6"/>
  <c r="E36" i="6"/>
  <c r="E33" i="6"/>
  <c r="D54" i="6"/>
  <c r="E59" i="6"/>
  <c r="D20" i="6"/>
  <c r="D18" i="6" s="1"/>
  <c r="D61" i="6"/>
  <c r="D60" i="6"/>
  <c r="D57" i="6"/>
  <c r="E5" i="6"/>
  <c r="E4" i="6" s="1" a="1"/>
  <c r="D16" i="6"/>
  <c r="D29" i="6"/>
  <c r="E48" i="6"/>
  <c r="D38" i="6"/>
  <c r="E60" i="6"/>
  <c r="D42" i="6"/>
  <c r="E57" i="6"/>
  <c r="E38" i="6"/>
  <c r="D40" i="6"/>
  <c r="D11" i="6"/>
  <c r="D39" i="6"/>
  <c r="E54" i="6"/>
  <c r="D44" i="6"/>
  <c r="D58" i="6"/>
  <c r="E51" i="6"/>
  <c r="E20" i="6"/>
  <c r="E39" i="6"/>
  <c r="D13" i="6"/>
  <c r="E34" i="6"/>
  <c r="E43" i="6"/>
  <c r="E11" i="6"/>
  <c r="E14" i="6"/>
  <c r="E15" i="6"/>
  <c r="E10" i="6"/>
  <c r="E13" i="6"/>
  <c r="E12" i="6"/>
  <c r="E16" i="6"/>
  <c r="E17" i="6"/>
  <c r="E9" i="6"/>
  <c r="G16" i="7"/>
  <c r="F64" i="7"/>
  <c r="F63" i="7" s="1"/>
  <c r="G28" i="7"/>
  <c r="G39" i="7"/>
  <c r="G11" i="7"/>
  <c r="F45" i="7"/>
  <c r="G8" i="7"/>
  <c r="G50" i="7"/>
  <c r="D61" i="8"/>
  <c r="E56" i="8"/>
  <c r="E53" i="9"/>
  <c r="E64" i="8"/>
  <c r="E63" i="8" s="1"/>
  <c r="F54" i="7"/>
  <c r="F50" i="7"/>
  <c r="D55" i="9"/>
  <c r="D44" i="8"/>
  <c r="E24" i="8"/>
  <c r="G60" i="7"/>
  <c r="D50" i="9"/>
  <c r="F21" i="7"/>
  <c r="F34" i="7"/>
  <c r="F28" i="7"/>
  <c r="F22" i="7"/>
  <c r="F44" i="7"/>
  <c r="D59" i="8"/>
  <c r="F42" i="7"/>
  <c r="E59" i="9"/>
  <c r="E52" i="9"/>
  <c r="F58" i="7"/>
  <c r="F29" i="7"/>
  <c r="D65" i="8"/>
  <c r="D32" i="8"/>
  <c r="D43" i="8"/>
  <c r="E14" i="8"/>
  <c r="E27" i="8"/>
  <c r="G61" i="7"/>
  <c r="G33" i="7"/>
  <c r="F24" i="7"/>
  <c r="D58" i="9"/>
  <c r="G30" i="7"/>
  <c r="G20" i="7"/>
  <c r="F10" i="7"/>
  <c r="F48" i="7"/>
  <c r="F30" i="7"/>
  <c r="D60" i="9"/>
  <c r="G59" i="7"/>
  <c r="E8" i="6"/>
  <c r="G41" i="7"/>
  <c r="F56" i="7"/>
  <c r="D54" i="9"/>
  <c r="F36" i="7"/>
  <c r="E6" i="8"/>
  <c r="E65" i="8"/>
  <c r="E61" i="9"/>
  <c r="E55" i="8"/>
  <c r="E54" i="9"/>
  <c r="F33" i="7"/>
  <c r="G17" i="7"/>
  <c r="F57" i="7"/>
  <c r="D50" i="8"/>
  <c r="D5" i="9"/>
  <c r="D64" i="9"/>
  <c r="D63" i="9" s="1"/>
  <c r="D22" i="8"/>
  <c r="D35" i="8"/>
  <c r="E44" i="8"/>
  <c r="E42" i="8"/>
  <c r="E19" i="8"/>
  <c r="D4" i="6" a="1"/>
  <c r="D4" i="6" s="1"/>
  <c r="D64" i="8"/>
  <c r="D63" i="8" s="1"/>
  <c r="G5" i="7"/>
  <c r="G55" i="7"/>
  <c r="D57" i="8"/>
  <c r="F61" i="7"/>
  <c r="F43" i="7"/>
  <c r="F60" i="7"/>
  <c r="F5" i="7"/>
  <c r="F4" i="7" s="1" a="1"/>
  <c r="E5" i="8"/>
  <c r="E62" i="9"/>
  <c r="F6" i="7"/>
  <c r="D58" i="8"/>
  <c r="D40" i="8"/>
  <c r="D19" i="8"/>
  <c r="E35" i="8"/>
  <c r="F12" i="7"/>
  <c r="F53" i="7"/>
  <c r="G45" i="7"/>
  <c r="D52" i="9"/>
  <c r="F27" i="7"/>
  <c r="F26" i="7" s="1" a="1"/>
  <c r="G58" i="7"/>
  <c r="G44" i="7"/>
  <c r="E62" i="8"/>
  <c r="E53" i="8"/>
  <c r="G34" i="7"/>
  <c r="G18" i="7"/>
  <c r="D61" i="9"/>
  <c r="D11" i="8"/>
  <c r="G6" i="7"/>
  <c r="G42" i="7"/>
  <c r="D5" i="8"/>
  <c r="G14" i="7"/>
  <c r="F49" i="7"/>
  <c r="F8" i="7"/>
  <c r="F18" i="7"/>
  <c r="F40" i="7"/>
  <c r="F51" i="7"/>
  <c r="F59" i="7"/>
  <c r="G22" i="7"/>
  <c r="G54" i="7"/>
  <c r="G56" i="7"/>
  <c r="D53" i="8"/>
  <c r="G52" i="7"/>
  <c r="E54" i="8"/>
  <c r="E51" i="9"/>
  <c r="E65" i="9"/>
  <c r="E61" i="8"/>
  <c r="E60" i="9"/>
  <c r="G62" i="7"/>
  <c r="G47" i="7"/>
  <c r="F65" i="7"/>
  <c r="D56" i="8"/>
  <c r="D53" i="9"/>
  <c r="D42" i="8"/>
  <c r="D14" i="8"/>
  <c r="D27" i="8"/>
  <c r="E32" i="8"/>
  <c r="E43" i="8"/>
  <c r="E11" i="8"/>
  <c r="F25" i="7"/>
  <c r="G29" i="7"/>
  <c r="G10" i="7"/>
  <c r="D51" i="8"/>
  <c r="G51" i="7"/>
  <c r="D56" i="9"/>
  <c r="G27" i="7"/>
  <c r="G26" i="7" s="1" a="1"/>
  <c r="G26" i="7" s="1"/>
  <c r="F17" i="7"/>
  <c r="E52" i="8"/>
  <c r="E60" i="8"/>
  <c r="E49" i="9"/>
  <c r="E57" i="9"/>
  <c r="D65" i="9"/>
  <c r="E51" i="8"/>
  <c r="E59" i="8"/>
  <c r="E50" i="9"/>
  <c r="E58" i="9"/>
  <c r="F52" i="7"/>
  <c r="G24" i="7"/>
  <c r="G23" i="7" s="1" a="1"/>
  <c r="G23" i="7" s="1"/>
  <c r="G32" i="7"/>
  <c r="G31" i="7" s="1" a="1"/>
  <c r="G25" i="7"/>
  <c r="G64" i="7"/>
  <c r="G63" i="7" s="1"/>
  <c r="G48" i="7"/>
  <c r="F38" i="7"/>
  <c r="D54" i="8"/>
  <c r="D62" i="8"/>
  <c r="D51" i="9"/>
  <c r="D59" i="9"/>
  <c r="D46" i="8"/>
  <c r="D34" i="8"/>
  <c r="D24" i="8"/>
  <c r="D16" i="8"/>
  <c r="D8" i="8"/>
  <c r="D45" i="8"/>
  <c r="D37" i="8"/>
  <c r="D29" i="8"/>
  <c r="D21" i="8"/>
  <c r="D13" i="8"/>
  <c r="E46" i="8"/>
  <c r="E34" i="8"/>
  <c r="E26" i="8"/>
  <c r="E16" i="8"/>
  <c r="E8" i="8"/>
  <c r="E45" i="8"/>
  <c r="E37" i="8"/>
  <c r="E29" i="8"/>
  <c r="E21" i="8"/>
  <c r="E13" i="8"/>
  <c r="D30" i="8"/>
  <c r="D20" i="8"/>
  <c r="D12" i="8"/>
  <c r="D38" i="8"/>
  <c r="D41" i="8"/>
  <c r="D33" i="8"/>
  <c r="D25" i="8"/>
  <c r="D17" i="8"/>
  <c r="D9" i="8"/>
  <c r="E40" i="8"/>
  <c r="E30" i="8"/>
  <c r="E20" i="8"/>
  <c r="E12" i="8"/>
  <c r="E36" i="8"/>
  <c r="E41" i="8"/>
  <c r="E33" i="8"/>
  <c r="E25" i="8"/>
  <c r="E17" i="8"/>
  <c r="E9" i="8"/>
  <c r="F16" i="7"/>
  <c r="F35" i="7"/>
  <c r="G9" i="7"/>
  <c r="F41" i="7"/>
  <c r="D55" i="8"/>
  <c r="G49" i="7"/>
  <c r="F13" i="7"/>
  <c r="G57" i="7"/>
  <c r="F20" i="7"/>
  <c r="F19" i="7" s="1" a="1"/>
  <c r="G35" i="7"/>
  <c r="G53" i="7"/>
  <c r="G36" i="7"/>
  <c r="D49" i="8"/>
  <c r="F32" i="7"/>
  <c r="G65" i="7"/>
  <c r="G38" i="7"/>
  <c r="G40" i="7"/>
  <c r="F14" i="7"/>
  <c r="G43" i="7"/>
  <c r="F15" i="7"/>
  <c r="F47" i="7"/>
  <c r="F46" i="7" s="1" a="1"/>
  <c r="D62" i="9"/>
  <c r="D6" i="9"/>
  <c r="G21" i="7"/>
  <c r="F55" i="7"/>
  <c r="E50" i="8"/>
  <c r="E58" i="8"/>
  <c r="E5" i="9"/>
  <c r="E55" i="9"/>
  <c r="E64" i="9"/>
  <c r="E63" i="9" s="1"/>
  <c r="E49" i="8"/>
  <c r="E57" i="8"/>
  <c r="E6" i="9"/>
  <c r="E56" i="9"/>
  <c r="G12" i="7"/>
  <c r="G13" i="7"/>
  <c r="F39" i="7"/>
  <c r="F11" i="7"/>
  <c r="F62" i="7"/>
  <c r="G15" i="7"/>
  <c r="F9" i="7"/>
  <c r="D52" i="8"/>
  <c r="D60" i="8"/>
  <c r="D49" i="9"/>
  <c r="D57" i="9"/>
  <c r="D6" i="8"/>
  <c r="D36" i="8"/>
  <c r="D28" i="8"/>
  <c r="D18" i="8"/>
  <c r="D10" i="8"/>
  <c r="D26" i="8"/>
  <c r="D39" i="8"/>
  <c r="D31" i="8"/>
  <c r="D23" i="8"/>
  <c r="D15" i="8"/>
  <c r="D7" i="8"/>
  <c r="E38" i="8"/>
  <c r="E28" i="8"/>
  <c r="E18" i="8"/>
  <c r="E10" i="8"/>
  <c r="E22" i="8"/>
  <c r="E39" i="8"/>
  <c r="E31" i="8"/>
  <c r="E23" i="8"/>
  <c r="E15" i="8"/>
  <c r="E7" i="8"/>
  <c r="Q10" i="3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16" i="3"/>
  <c r="R16" i="3" s="1"/>
  <c r="Q9" i="3"/>
  <c r="R9" i="3" s="1"/>
  <c r="O10" i="3"/>
  <c r="O15" i="3"/>
  <c r="O16" i="3"/>
  <c r="O27" i="3"/>
  <c r="O30" i="3"/>
  <c r="O32" i="3"/>
  <c r="O34" i="3"/>
  <c r="O35" i="3"/>
  <c r="O9" i="3"/>
  <c r="F5" i="3"/>
  <c r="F6" i="6"/>
  <c r="D46" i="5"/>
  <c r="D10" i="5"/>
  <c r="F6" i="8"/>
  <c r="E52" i="5"/>
  <c r="D31" i="5"/>
  <c r="D32" i="5"/>
  <c r="D50" i="5"/>
  <c r="D45" i="5"/>
  <c r="E40" i="5"/>
  <c r="E34" i="5"/>
  <c r="E28" i="5"/>
  <c r="D20" i="5"/>
  <c r="D9" i="5"/>
  <c r="D17" i="5"/>
  <c r="E12" i="5"/>
  <c r="E9" i="5"/>
  <c r="E55" i="5"/>
  <c r="E11" i="5"/>
  <c r="E32" i="5"/>
  <c r="E50" i="5"/>
  <c r="D34" i="5"/>
  <c r="E13" i="5"/>
  <c r="E47" i="5"/>
  <c r="D39" i="5"/>
  <c r="E44" i="5"/>
  <c r="E36" i="5"/>
  <c r="D54" i="5"/>
  <c r="E33" i="5"/>
  <c r="D19" i="5"/>
  <c r="D30" i="5"/>
  <c r="E39" i="5"/>
  <c r="E23" i="5"/>
  <c r="E19" i="5"/>
  <c r="E25" i="5"/>
  <c r="E41" i="5"/>
  <c r="D47" i="5"/>
  <c r="D22" i="5"/>
  <c r="E54" i="5"/>
  <c r="D49" i="5"/>
  <c r="E29" i="5"/>
  <c r="E48" i="5"/>
  <c r="D16" i="5"/>
  <c r="D40" i="5"/>
  <c r="D33" i="5"/>
  <c r="E22" i="5"/>
  <c r="D36" i="5"/>
  <c r="F6" i="9"/>
  <c r="D24" i="5"/>
  <c r="D52" i="5"/>
  <c r="E14" i="5"/>
  <c r="E16" i="5"/>
  <c r="D21" i="5"/>
  <c r="D42" i="5"/>
  <c r="D11" i="5"/>
  <c r="D43" i="5"/>
  <c r="E10" i="5"/>
  <c r="E21" i="5"/>
  <c r="D35" i="5"/>
  <c r="E8" i="5"/>
  <c r="D25" i="5"/>
  <c r="E51" i="5"/>
  <c r="E46" i="5"/>
  <c r="D13" i="5"/>
  <c r="E24" i="5"/>
  <c r="D27" i="5"/>
  <c r="D15" i="5"/>
  <c r="D51" i="5"/>
  <c r="D41" i="5"/>
  <c r="D26" i="5"/>
  <c r="D8" i="5"/>
  <c r="E26" i="5"/>
  <c r="E30" i="5"/>
  <c r="E42" i="5"/>
  <c r="D38" i="5"/>
  <c r="D48" i="5"/>
  <c r="E18" i="5"/>
  <c r="E17" i="5"/>
  <c r="D37" i="5"/>
  <c r="D23" i="5"/>
  <c r="E15" i="5"/>
  <c r="E37" i="5"/>
  <c r="D18" i="5"/>
  <c r="D14" i="5"/>
  <c r="E31" i="5"/>
  <c r="D28" i="5"/>
  <c r="F5" i="6"/>
  <c r="D29" i="5"/>
  <c r="E20" i="5"/>
  <c r="D55" i="5"/>
  <c r="E49" i="5"/>
  <c r="E43" i="5"/>
  <c r="E35" i="5"/>
  <c r="E27" i="5"/>
  <c r="D12" i="5"/>
  <c r="E45" i="5"/>
  <c r="E38" i="5"/>
  <c r="D44" i="5"/>
  <c r="E37" i="6" l="1"/>
  <c r="D37" i="6"/>
  <c r="E30" i="6"/>
  <c r="E4" i="6"/>
  <c r="D25" i="6"/>
  <c r="E25" i="6"/>
  <c r="F46" i="7"/>
  <c r="F19" i="7"/>
  <c r="G31" i="7"/>
  <c r="F26" i="7"/>
  <c r="F4" i="7"/>
  <c r="F7" i="6"/>
  <c r="E4" i="9" a="1"/>
  <c r="E4" i="9" s="1"/>
  <c r="F7" i="7" a="1"/>
  <c r="F7" i="7" s="1"/>
  <c r="G4" i="7" a="1"/>
  <c r="G4" i="7" s="1"/>
  <c r="G7" i="7" a="1"/>
  <c r="G7" i="7" s="1"/>
  <c r="D7" i="6"/>
  <c r="F37" i="7" a="1"/>
  <c r="F37" i="7" s="1"/>
  <c r="D4" i="9" a="1"/>
  <c r="D4" i="9" s="1"/>
  <c r="F31" i="7" a="1"/>
  <c r="F31" i="7" s="1"/>
  <c r="E4" i="8" a="1"/>
  <c r="E4" i="8" s="1"/>
  <c r="F23" i="7" a="1"/>
  <c r="F23" i="7" s="1"/>
  <c r="D22" i="6"/>
  <c r="E22" i="6" a="1"/>
  <c r="E22" i="6" s="1"/>
  <c r="E19" i="6" s="1"/>
  <c r="E18" i="6" s="1"/>
  <c r="E7" i="6" s="1"/>
  <c r="G37" i="7" a="1"/>
  <c r="G37" i="7" s="1"/>
  <c r="G19" i="7" a="1"/>
  <c r="G19" i="7" s="1"/>
  <c r="G46" i="7" a="1"/>
  <c r="G46" i="7" s="1"/>
  <c r="D4" i="8" a="1"/>
  <c r="D4" i="8" s="1"/>
  <c r="D5" i="3"/>
  <c r="C25" i="3"/>
  <c r="C68" i="3"/>
  <c r="C10" i="3"/>
  <c r="C28" i="3"/>
  <c r="C59" i="3"/>
  <c r="C40" i="3"/>
  <c r="C60" i="3"/>
  <c r="C30" i="3"/>
  <c r="C16" i="3"/>
  <c r="C51" i="3"/>
  <c r="C44" i="3"/>
  <c r="C48" i="3"/>
  <c r="C50" i="3"/>
  <c r="C45" i="3"/>
  <c r="C32" i="3"/>
  <c r="C9" i="1"/>
  <c r="C42" i="2"/>
  <c r="C10" i="2"/>
  <c r="C20" i="2"/>
  <c r="C19" i="1"/>
  <c r="C14" i="5"/>
  <c r="C47" i="5"/>
  <c r="C48" i="5"/>
  <c r="C19" i="2"/>
  <c r="C28" i="5"/>
  <c r="C22" i="1"/>
  <c r="C46" i="5"/>
  <c r="C30" i="1"/>
  <c r="C54" i="5"/>
  <c r="C50" i="5"/>
  <c r="C41" i="1"/>
  <c r="C13" i="5"/>
  <c r="C42" i="1"/>
  <c r="C23" i="5"/>
  <c r="C40" i="1"/>
  <c r="C38" i="2"/>
  <c r="C10" i="5"/>
  <c r="C12" i="1"/>
  <c r="C35" i="5"/>
  <c r="C17" i="5"/>
  <c r="C9" i="5"/>
  <c r="C20" i="5"/>
  <c r="C34" i="2"/>
  <c r="C30" i="2"/>
  <c r="C44" i="1"/>
  <c r="C8" i="1"/>
  <c r="C14" i="2"/>
  <c r="C49" i="5"/>
  <c r="C24" i="5"/>
  <c r="F5" i="8"/>
  <c r="C43" i="3"/>
  <c r="C19" i="3"/>
  <c r="C13" i="3"/>
  <c r="C24" i="3"/>
  <c r="C18" i="5"/>
  <c r="C11" i="2"/>
  <c r="C34" i="5"/>
  <c r="C22" i="2"/>
  <c r="C32" i="2"/>
  <c r="C24" i="1"/>
  <c r="C37" i="5"/>
  <c r="C31" i="5"/>
  <c r="C16" i="5"/>
  <c r="C26" i="5"/>
  <c r="C61" i="3"/>
  <c r="C65" i="3"/>
  <c r="C57" i="3"/>
  <c r="C41" i="3"/>
  <c r="C27" i="3"/>
  <c r="C55" i="3"/>
  <c r="C23" i="3"/>
  <c r="C20" i="3"/>
  <c r="C36" i="3"/>
  <c r="C53" i="3"/>
  <c r="C11" i="3"/>
  <c r="C54" i="3"/>
  <c r="C46" i="3"/>
  <c r="C7" i="3"/>
  <c r="C26" i="3"/>
  <c r="C63" i="3"/>
  <c r="C17" i="1"/>
  <c r="C8" i="5"/>
  <c r="C42" i="5"/>
  <c r="C9" i="2"/>
  <c r="C17" i="2"/>
  <c r="C13" i="2"/>
  <c r="C34" i="1"/>
  <c r="C26" i="2"/>
  <c r="C40" i="5"/>
  <c r="C15" i="2"/>
  <c r="C44" i="2"/>
  <c r="C46" i="1"/>
  <c r="C48" i="1"/>
  <c r="C30" i="5"/>
  <c r="C45" i="5"/>
  <c r="C31" i="2"/>
  <c r="C27" i="5"/>
  <c r="C18" i="1"/>
  <c r="C21" i="5"/>
  <c r="C27" i="2"/>
  <c r="C41" i="5"/>
  <c r="C29" i="1"/>
  <c r="C52" i="5"/>
  <c r="C13" i="1"/>
  <c r="C15" i="1"/>
  <c r="C39" i="2"/>
  <c r="C37" i="1"/>
  <c r="C8" i="2"/>
  <c r="C29" i="5"/>
  <c r="C39" i="5"/>
  <c r="C58" i="3"/>
  <c r="C35" i="3"/>
  <c r="C29" i="3"/>
  <c r="C14" i="3"/>
  <c r="C12" i="3"/>
  <c r="C8" i="3"/>
  <c r="C33" i="3"/>
  <c r="C20" i="1"/>
  <c r="C41" i="2"/>
  <c r="C18" i="2"/>
  <c r="C21" i="2"/>
  <c r="C21" i="1"/>
  <c r="C51" i="5"/>
  <c r="C12" i="5"/>
  <c r="C44" i="5"/>
  <c r="C38" i="5"/>
  <c r="C24" i="2"/>
  <c r="C28" i="1"/>
  <c r="F5" i="9"/>
  <c r="C34" i="3"/>
  <c r="C64" i="3"/>
  <c r="C38" i="3"/>
  <c r="C22" i="3"/>
  <c r="C15" i="3"/>
  <c r="C18" i="3"/>
  <c r="C17" i="3"/>
  <c r="C42" i="3"/>
  <c r="C49" i="3"/>
  <c r="C37" i="3"/>
  <c r="C31" i="3"/>
  <c r="C39" i="3"/>
  <c r="C9" i="3"/>
  <c r="C47" i="3"/>
  <c r="C66" i="3"/>
  <c r="C56" i="3"/>
  <c r="C22" i="5"/>
  <c r="C29" i="2"/>
  <c r="C32" i="5"/>
  <c r="C43" i="2"/>
  <c r="C33" i="5"/>
  <c r="C19" i="5"/>
  <c r="C43" i="5"/>
  <c r="C14" i="1"/>
  <c r="C26" i="1"/>
  <c r="C25" i="5"/>
  <c r="C40" i="2"/>
  <c r="C33" i="2"/>
  <c r="C39" i="1"/>
  <c r="C25" i="1"/>
  <c r="C33" i="1"/>
  <c r="C15" i="5"/>
  <c r="C47" i="1"/>
  <c r="C45" i="1"/>
  <c r="C32" i="1"/>
  <c r="C36" i="1"/>
  <c r="C23" i="1"/>
  <c r="C11" i="5"/>
  <c r="C16" i="1"/>
  <c r="C38" i="1"/>
  <c r="C43" i="1"/>
  <c r="C11" i="1"/>
  <c r="C35" i="2"/>
  <c r="C35" i="1"/>
  <c r="C25" i="2"/>
  <c r="C36" i="5"/>
  <c r="C31" i="1"/>
  <c r="C52" i="3"/>
  <c r="C6" i="3"/>
  <c r="C67" i="3"/>
  <c r="C21" i="3"/>
  <c r="C62" i="3"/>
  <c r="C12" i="2"/>
  <c r="C16" i="2"/>
  <c r="C36" i="2"/>
  <c r="C23" i="2"/>
  <c r="C45" i="2"/>
  <c r="C55" i="5"/>
  <c r="C10" i="1"/>
  <c r="C37" i="2"/>
  <c r="C27" i="1"/>
  <c r="C28" i="2"/>
  <c r="D65" i="6" l="1"/>
  <c r="E65" i="6"/>
  <c r="F7" i="9"/>
  <c r="F7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<sst xmlns="http://schemas.openxmlformats.org/spreadsheetml/2006/main" count="578" uniqueCount="221">
  <si>
    <t>TREA CAJAMAR RENTA VARIABLE ESPAÑA</t>
  </si>
  <si>
    <t>MEDIOLANUM CHALLENGE SPAIN</t>
  </si>
  <si>
    <t>MEDIOLANUM SMALL&amp;MID CAPS SPAIN</t>
  </si>
  <si>
    <t>TREA NB GLOBAL FLEXIBLE 0-35</t>
  </si>
  <si>
    <t>TREA CAJAMAR PATRIMONIO</t>
  </si>
  <si>
    <t>TREA NB GLOBAL FLEXIBLE 0-100</t>
  </si>
  <si>
    <t>TREA CAJAMAR CRECIMIENTO</t>
  </si>
  <si>
    <t>TREA RV</t>
  </si>
  <si>
    <t>MEDIOLANUM PENSIONES II</t>
  </si>
  <si>
    <t>TREA NB BOLSA SELECCIÓN</t>
  </si>
  <si>
    <t>TREA SICAV IBERIAN EQUITIES</t>
  </si>
  <si>
    <t>GIGA SM</t>
  </si>
  <si>
    <t>CLNX SM</t>
  </si>
  <si>
    <t>IAG SM</t>
  </si>
  <si>
    <t>CIE SM</t>
  </si>
  <si>
    <t>GEST SM</t>
  </si>
  <si>
    <t>ITX SM</t>
  </si>
  <si>
    <t>EBRO SM</t>
  </si>
  <si>
    <t>SON PL</t>
  </si>
  <si>
    <t>GRF/P SM</t>
  </si>
  <si>
    <t>ROVI SM</t>
  </si>
  <si>
    <t>APPS SM</t>
  </si>
  <si>
    <t>DOM SM</t>
  </si>
  <si>
    <t>GRE SM</t>
  </si>
  <si>
    <t>GALP PL</t>
  </si>
  <si>
    <t>BBVA SM</t>
  </si>
  <si>
    <t>BKT SM</t>
  </si>
  <si>
    <t>SAN SM</t>
  </si>
  <si>
    <t>R4 SM</t>
  </si>
  <si>
    <t>GCO SM</t>
  </si>
  <si>
    <t>MAP SM</t>
  </si>
  <si>
    <t>YAC1 SM</t>
  </si>
  <si>
    <t>ALNT SM</t>
  </si>
  <si>
    <t>ENO SM</t>
  </si>
  <si>
    <t>VID/D SM</t>
  </si>
  <si>
    <t>VAF PL</t>
  </si>
  <si>
    <t>TUB SM</t>
  </si>
  <si>
    <t>CAF SM</t>
  </si>
  <si>
    <t>ACS SM</t>
  </si>
  <si>
    <t>FCC SM</t>
  </si>
  <si>
    <t>VID SM</t>
  </si>
  <si>
    <t>HOME SM</t>
  </si>
  <si>
    <t>ACX SM</t>
  </si>
  <si>
    <t>ALTR PL</t>
  </si>
  <si>
    <t>COR PL</t>
  </si>
  <si>
    <t>AGIL SM</t>
  </si>
  <si>
    <t>AMS SM</t>
  </si>
  <si>
    <t>ART SM</t>
  </si>
  <si>
    <t>GVOLT PL</t>
  </si>
  <si>
    <t>IBE SM</t>
  </si>
  <si>
    <t>NAME</t>
  </si>
  <si>
    <t>PESO</t>
  </si>
  <si>
    <t>TEF SM</t>
  </si>
  <si>
    <t>NBI SM</t>
  </si>
  <si>
    <t>REP SM</t>
  </si>
  <si>
    <t xml:space="preserve">EGL PL </t>
  </si>
  <si>
    <t>TLGO SM</t>
  </si>
  <si>
    <t>BABA US</t>
  </si>
  <si>
    <t>BKNG US</t>
  </si>
  <si>
    <t>GOOGL US</t>
  </si>
  <si>
    <t>JD US</t>
  </si>
  <si>
    <t>PANW US</t>
  </si>
  <si>
    <t>PDD US</t>
  </si>
  <si>
    <t>PRX NA</t>
  </si>
  <si>
    <t>TCEHY US</t>
  </si>
  <si>
    <t>VIPS US</t>
  </si>
  <si>
    <t>AMZN US</t>
  </si>
  <si>
    <t>FB US</t>
  </si>
  <si>
    <t>XPEV US</t>
  </si>
  <si>
    <t>LOW US</t>
  </si>
  <si>
    <t>SBUX US</t>
  </si>
  <si>
    <t>MCO US</t>
  </si>
  <si>
    <t>KR US</t>
  </si>
  <si>
    <t>MRK US</t>
  </si>
  <si>
    <t>NOVOB DC</t>
  </si>
  <si>
    <t>SAN FP</t>
  </si>
  <si>
    <t>PYPL US</t>
  </si>
  <si>
    <t>SPGI US</t>
  </si>
  <si>
    <t>FRE GY</t>
  </si>
  <si>
    <t>AD NA</t>
  </si>
  <si>
    <t>KO US</t>
  </si>
  <si>
    <t>ROG SW</t>
  </si>
  <si>
    <t>MT IM</t>
  </si>
  <si>
    <t>SPM IM</t>
  </si>
  <si>
    <t>BRK/B</t>
  </si>
  <si>
    <t>AIR FP</t>
  </si>
  <si>
    <t>AM FP</t>
  </si>
  <si>
    <t>BA US</t>
  </si>
  <si>
    <t>HEI US</t>
  </si>
  <si>
    <t>GLNG US</t>
  </si>
  <si>
    <t>GOLD US</t>
  </si>
  <si>
    <t>AI FP</t>
  </si>
  <si>
    <t>CHKP US</t>
  </si>
  <si>
    <t>COK GY</t>
  </si>
  <si>
    <t>JEN GY</t>
  </si>
  <si>
    <t>SANT GY</t>
  </si>
  <si>
    <t>FISV US</t>
  </si>
  <si>
    <t>KSPI LI</t>
  </si>
  <si>
    <t>SAP GY</t>
  </si>
  <si>
    <t>AAPL US</t>
  </si>
  <si>
    <t>MSFT US</t>
  </si>
  <si>
    <t>ORCL US</t>
  </si>
  <si>
    <t>CSU CN</t>
  </si>
  <si>
    <t>TSM US</t>
  </si>
  <si>
    <t>CP CN</t>
  </si>
  <si>
    <t>0-35</t>
  </si>
  <si>
    <t>30-75</t>
  </si>
  <si>
    <t>0-100</t>
  </si>
  <si>
    <t>75-100</t>
  </si>
  <si>
    <t>0-30</t>
  </si>
  <si>
    <t>Máx 15% no EUR</t>
  </si>
  <si>
    <t>9984 JT</t>
  </si>
  <si>
    <t>RV GLOBAL AGRESIVO</t>
  </si>
  <si>
    <t>RV GLOBAL MODERADO</t>
  </si>
  <si>
    <t>Nivel de inversión</t>
  </si>
  <si>
    <t>?</t>
  </si>
  <si>
    <t>VIS SM</t>
  </si>
  <si>
    <t>GRN SM</t>
  </si>
  <si>
    <t>0-25</t>
  </si>
  <si>
    <t>ALB SM</t>
  </si>
  <si>
    <t>ANE SM</t>
  </si>
  <si>
    <t>ENC SM</t>
  </si>
  <si>
    <t>FAE SM</t>
  </si>
  <si>
    <t>LDA SM</t>
  </si>
  <si>
    <t>LOG SM</t>
  </si>
  <si>
    <t>PSG SM</t>
  </si>
  <si>
    <t>SCYR SM</t>
  </si>
  <si>
    <t>TL5 SM</t>
  </si>
  <si>
    <t>UNI SM</t>
  </si>
  <si>
    <t>ZOT SM</t>
  </si>
  <si>
    <t>A3M SM</t>
  </si>
  <si>
    <t>ADX SM</t>
  </si>
  <si>
    <t>AEDAS SM</t>
  </si>
  <si>
    <t>AI SM</t>
  </si>
  <si>
    <t>AMP SM</t>
  </si>
  <si>
    <t>CASH SM</t>
  </si>
  <si>
    <t>DIA SM</t>
  </si>
  <si>
    <t>ECR SM</t>
  </si>
  <si>
    <t>EDR SM</t>
  </si>
  <si>
    <t>EZE SM</t>
  </si>
  <si>
    <t>GSJ SM</t>
  </si>
  <si>
    <t>LGT SM</t>
  </si>
  <si>
    <t>LRE SM</t>
  </si>
  <si>
    <t>MCM SM</t>
  </si>
  <si>
    <t>MDF SM</t>
  </si>
  <si>
    <t>MVC SM</t>
  </si>
  <si>
    <t>NXT SM</t>
  </si>
  <si>
    <t>OHLA SM</t>
  </si>
  <si>
    <t>OLE SM</t>
  </si>
  <si>
    <t>ORY SM</t>
  </si>
  <si>
    <t>PRS SM</t>
  </si>
  <si>
    <t>RJF SM</t>
  </si>
  <si>
    <t>SOL SM</t>
  </si>
  <si>
    <t>SPK SM</t>
  </si>
  <si>
    <t>TRE SM</t>
  </si>
  <si>
    <t>VOC SM</t>
  </si>
  <si>
    <t>IBG SM</t>
  </si>
  <si>
    <t>MODELO</t>
  </si>
  <si>
    <t>INDICE</t>
  </si>
  <si>
    <t>THK SM</t>
  </si>
  <si>
    <t>2166- CC EUR  BANCO MED</t>
  </si>
  <si>
    <t>CARTERA</t>
  </si>
  <si>
    <t>Títulos</t>
  </si>
  <si>
    <t>Precio</t>
  </si>
  <si>
    <t>Euros</t>
  </si>
  <si>
    <t>Peso</t>
  </si>
  <si>
    <t>Problemas</t>
  </si>
  <si>
    <t>ok</t>
  </si>
  <si>
    <t>Operaciones 25/11/2021</t>
  </si>
  <si>
    <t>ICB_INDUSTRY_NAME</t>
  </si>
  <si>
    <t>Etiquetas de fila</t>
  </si>
  <si>
    <t>Total general</t>
  </si>
  <si>
    <t>Basic Materials</t>
  </si>
  <si>
    <t>Industrials</t>
  </si>
  <si>
    <t>Consumer Discretionary</t>
  </si>
  <si>
    <t>Technology</t>
  </si>
  <si>
    <t>Financials</t>
  </si>
  <si>
    <t>Consumer Staples</t>
  </si>
  <si>
    <t>Health Care</t>
  </si>
  <si>
    <t>Energy</t>
  </si>
  <si>
    <t>Telecommunications</t>
  </si>
  <si>
    <t>COUNTRY_FULL_NAME</t>
  </si>
  <si>
    <t>CHINA</t>
  </si>
  <si>
    <t>UNITED STATES</t>
  </si>
  <si>
    <t>NETHERLANDS</t>
  </si>
  <si>
    <t>DENMARK</t>
  </si>
  <si>
    <t>FRANCE</t>
  </si>
  <si>
    <t>GERMANY</t>
  </si>
  <si>
    <t>SWITZERLAND</t>
  </si>
  <si>
    <t>ITALY</t>
  </si>
  <si>
    <t>BERMUDA</t>
  </si>
  <si>
    <t>CANADA</t>
  </si>
  <si>
    <t>ISRAEL</t>
  </si>
  <si>
    <t>AUSTRIA</t>
  </si>
  <si>
    <t>TAIWAN</t>
  </si>
  <si>
    <t>SPAIN</t>
  </si>
  <si>
    <t>KAZAKHSTAN</t>
  </si>
  <si>
    <t>JAPAN</t>
  </si>
  <si>
    <t xml:space="preserve"> RV GLOBAL MODERADO</t>
  </si>
  <si>
    <t>RV  GLOBAL AGRESIVO</t>
  </si>
  <si>
    <t xml:space="preserve"> RV  GLOBAL AGRESIVO</t>
  </si>
  <si>
    <t>TICKER</t>
  </si>
  <si>
    <t>FECHA_INICIAL</t>
  </si>
  <si>
    <t>FECHA_FINAL</t>
  </si>
  <si>
    <t>Rent Agresivo</t>
  </si>
  <si>
    <t>Rent Moderado</t>
  </si>
  <si>
    <t>Suma de Return Equity YTD</t>
  </si>
  <si>
    <t>Suma de Retorno Sectorial</t>
  </si>
  <si>
    <t>RPRX US</t>
  </si>
  <si>
    <t>%</t>
  </si>
  <si>
    <t>#¿NOMBRE?</t>
  </si>
  <si>
    <t>Suma de %</t>
  </si>
  <si>
    <t>Suma de 100</t>
  </si>
  <si>
    <t>9988 HK</t>
  </si>
  <si>
    <t>9618 HK</t>
  </si>
  <si>
    <t>KER FP</t>
  </si>
  <si>
    <t>MC FP</t>
  </si>
  <si>
    <t>ALGN US</t>
  </si>
  <si>
    <t>IPCO SS</t>
  </si>
  <si>
    <t>9868 HK</t>
  </si>
  <si>
    <t>9984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</si>
</sst>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#,##0_ ;[Red]\-#,##0\ "/>
    <numFmt numFmtId="167" formatCode="0.0%"/>
    <numFmt numFmtId="168" formatCode="0.000%"/>
  </numFmts>
  <fonts count="4" x14ac:knownFonts="1"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 applyProtection="1">
      <protection locked="0"/>
    </xf>
    <xf numFmtId="0" fontId="1" fillId="0" borderId="0" xfId="0" applyFont="1"/>
    <xf numFmtId="0" fontId="2" fillId="0" borderId="0" xfId="1" applyProtection="1">
      <protection locked="0"/>
    </xf>
    <xf numFmtId="164" fontId="0" fillId="0" borderId="0" xfId="0" applyNumberFormat="1"/>
    <xf numFmtId="0" fontId="2" fillId="0" borderId="0" xfId="1" applyProtection="1">
      <protection locked="0"/>
    </xf>
    <xf numFmtId="0" fontId="2" fillId="0" borderId="0" xfId="1" applyProtection="1">
      <protection locked="0"/>
    </xf>
    <xf numFmtId="0" fontId="2" fillId="0" borderId="0" xfId="1" applyProtection="1">
      <protection locked="0"/>
    </xf>
    <xf numFmtId="0" fontId="2" fillId="0" borderId="0" xfId="1" applyFill="1" applyProtection="1">
      <protection locked="0"/>
    </xf>
    <xf numFmtId="0" fontId="0" fillId="2" borderId="0" xfId="0" applyFill="1"/>
    <xf numFmtId="165" fontId="0" fillId="0" borderId="0" xfId="2" applyNumberFormat="1" applyFont="1"/>
    <xf numFmtId="10" fontId="0" fillId="0" borderId="0" xfId="3" applyNumberFormat="1" applyFont="1"/>
    <xf numFmtId="0" fontId="0" fillId="3" borderId="0" xfId="0" applyFill="1"/>
    <xf numFmtId="10" fontId="0" fillId="3" borderId="0" xfId="3" applyNumberFormat="1" applyFont="1" applyFill="1"/>
    <xf numFmtId="0" fontId="0" fillId="4" borderId="0" xfId="0" applyFill="1"/>
    <xf numFmtId="0" fontId="0" fillId="0" borderId="0" xfId="0" applyFill="1"/>
    <xf numFmtId="43" fontId="0" fillId="0" borderId="0" xfId="2" applyFont="1"/>
    <xf numFmtId="43" fontId="0" fillId="3" borderId="0" xfId="2" applyFont="1" applyFill="1"/>
    <xf numFmtId="43" fontId="1" fillId="0" borderId="0" xfId="2" applyFont="1"/>
    <xf numFmtId="10" fontId="1" fillId="0" borderId="0" xfId="3" applyNumberFormat="1" applyFont="1"/>
    <xf numFmtId="165" fontId="1" fillId="0" borderId="0" xfId="2" applyNumberFormat="1" applyFont="1"/>
    <xf numFmtId="165" fontId="0" fillId="3" borderId="0" xfId="2" applyNumberFormat="1" applyFont="1" applyFill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5" borderId="1" xfId="0" applyFont="1" applyFill="1" applyBorder="1"/>
    <xf numFmtId="14" fontId="0" fillId="0" borderId="0" xfId="0" applyNumberFormat="1"/>
    <xf numFmtId="167" fontId="0" fillId="0" borderId="0" xfId="3" applyNumberFormat="1" applyFont="1"/>
    <xf numFmtId="14" fontId="0" fillId="0" borderId="0" xfId="0" applyNumberFormat="1" applyFill="1"/>
    <xf numFmtId="0" fontId="1" fillId="0" borderId="0" xfId="0" applyFont="1" applyFill="1" applyBorder="1"/>
    <xf numFmtId="10" fontId="1" fillId="0" borderId="0" xfId="3" applyNumberFormat="1" applyFont="1" applyFill="1"/>
    <xf numFmtId="10" fontId="0" fillId="0" borderId="0" xfId="3" applyNumberFormat="1" applyFont="1" applyFill="1"/>
    <xf numFmtId="0" fontId="0" fillId="0" borderId="0" xfId="3" applyNumberFormat="1" applyFont="1" applyFill="1"/>
    <xf numFmtId="10" fontId="3" fillId="0" borderId="0" xfId="3" applyNumberFormat="1" applyFont="1"/>
    <xf numFmtId="10" fontId="0" fillId="0" borderId="0" xfId="3" applyNumberFormat="1" applyFont="1" applyAlignment="1">
      <alignment horizontal="right"/>
    </xf>
    <xf numFmtId="2" fontId="0" fillId="0" borderId="0" xfId="0" applyNumberFormat="1"/>
    <xf numFmtId="168" fontId="1" fillId="0" borderId="0" xfId="3" applyNumberFormat="1" applyFont="1" applyAlignment="1">
      <alignment horizontal="center"/>
    </xf>
    <xf numFmtId="0" fontId="0" fillId="6" borderId="0" xfId="0" applyFill="1"/>
    <xf numFmtId="0" fontId="2" fillId="6" borderId="0" xfId="1" applyFill="1" applyProtection="1">
      <protection locked="0"/>
    </xf>
  </cellXfs>
  <cellStyles count="4">
    <cellStyle name="Millares" xfId="2" builtinId="3"/>
    <cellStyle name="Normal" xfId="0" builtinId="0"/>
    <cellStyle name="Normal 2" xfId="1" xr:uid="{00000000-0005-0000-0000-000002000000}"/>
    <cellStyle name="Porcentaje" xfId="3" builtinId="5"/>
  </cellStyles>
  <dxfs count="19"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PORTUGAL</v>
        <stp/>
        <stp>##V3_BDPV12</stp>
        <stp>ALTR PL Equity</stp>
        <stp>COUNTRY_FULL_NAME</stp>
        <stp>[CARTERAS MODELO PERFORMANCE - copia.xlsx]SPAIN!R40C5</stp>
        <tr r="E40" s="1"/>
      </tp>
      <tp t="s">
        <v>Industrials</v>
        <stp/>
        <stp>##V3_BDPV12</stp>
        <stp>ENO SM Equity</stp>
        <stp>ICB_INDUSTRY_NAME</stp>
        <stp>[CARTERAS MODELO PERFORMANCE - copia.xlsx]SPAIN!R30C4</stp>
        <tr r="D30" s="1"/>
      </tp>
      <tp t="s">
        <v>Telecommunications</v>
        <stp/>
        <stp>##V3_BDPV12</stp>
        <stp>CLNX SM Equity</stp>
        <stp>ICB_INDUSTRY_NAME</stp>
        <stp>[CARTERAS MODELO PERFORMANCE - copia.xlsx]CHALLENGE!R9C4</stp>
        <tr r="D9" s="2"/>
      </tp>
      <tp t="s">
        <v>Energy</v>
        <stp/>
        <stp>##V3_BDPV12</stp>
        <stp>GALP PL Equity</stp>
        <stp>ICB_INDUSTRY_NAME</stp>
        <stp>[CARTERAS MODELO PERFORMANCE - copia.xlsx]SPAIN!R21C4</stp>
        <tr r="D21" s="1"/>
      </tp>
      <tp t="s">
        <v>GRIFOLS SA - B</v>
        <stp/>
        <stp>##V3_BDPV12</stp>
        <stp>GRF/P SM Equity</stp>
        <stp>NAME</stp>
        <stp>[CARTERAS MODELO PERFORMANCE - copia.xlsx]SPAIN!R16C3</stp>
        <tr r="C16" s="1"/>
      </tp>
      <tp t="s">
        <v>Basic Materials</v>
        <stp/>
        <stp>##V3_BDPV12</stp>
        <stp>ALTR PL Equity</stp>
        <stp>ICB_INDUSTRY_NAME</stp>
        <stp>[CARTERAS MODELO PERFORMANCE - copia.xlsx]SPAIN!R40C4</stp>
        <tr r="D40" s="1"/>
      </tp>
      <tp t="s">
        <v>PORTUGAL</v>
        <stp/>
        <stp>##V3_BDPV12</stp>
        <stp>GALP PL Equity</stp>
        <stp>COUNTRY_FULL_NAME</stp>
        <stp>[CARTERAS MODELO PERFORMANCE - copia.xlsx]SPAIN!R21C5</stp>
        <tr r="E21" s="1"/>
      </tp>
      <tp t="s">
        <v>SPAIN</v>
        <stp/>
        <stp>##V3_BDPV12</stp>
        <stp>ENO SM Equity</stp>
        <stp>COUNTRY_FULL_NAME</stp>
        <stp>[CARTERAS MODELO PERFORMANCE - copia.xlsx]SPAIN!R30C5</stp>
        <tr r="E30" s="1"/>
      </tp>
      <tp t="s">
        <v>SPAIN</v>
        <stp/>
        <stp>##V3_BDPV12</stp>
        <stp>GEST SM Equity</stp>
        <stp>COUNTRY_FULL_NAME</stp>
        <stp>[CARTERAS MODELO PERFORMANCE - copia.xlsx]SPAIN!R12C5</stp>
        <tr r="E12" s="1"/>
      </tp>
      <tp t="s">
        <v>Financials</v>
        <stp/>
        <stp>##V3_BDPV12</stp>
        <stp>SAN SM Equity</stp>
        <stp>ICB_INDUSTRY_NAME</stp>
        <stp>[CARTERAS MODELO PERFORMANCE - copia.xlsx]SPAIN!R24C4</stp>
        <tr r="D24" s="1"/>
      </tp>
      <tp>
        <v>10.005000000000001</v>
        <stp/>
        <stp>##V3_BDPV12</stp>
        <stp>ACX SM Equity</stp>
        <stp>PX_LAST</stp>
        <stp>[CARTERAS MODELO PERFORMANCE - copia.xlsx]Challenge Performance!R6C5</stp>
        <tr r="E6" s="9"/>
      </tp>
      <tp>
        <v>10.005000000000001</v>
        <stp/>
        <stp>##V3_BDPV12</stp>
        <stp>ACX SM Equity</stp>
        <stp>PX_LAST</stp>
        <stp>[CARTERAS MODELO PERFORMANCE - copia.xlsx]Challenge Performance!R6C4</stp>
        <tr r="D6" s="9"/>
      </tp>
      <tp t="s">
        <v>Consumer Staples</v>
        <stp/>
        <stp>##V3_BDPV12</stp>
        <stp>SON PL Equity</stp>
        <stp>ICB_INDUSTRY_NAME</stp>
        <stp>[CARTERAS MODELO PERFORMANCE - copia.xlsx]SPAIN!R15C4</stp>
        <tr r="D15" s="1"/>
      </tp>
      <tp t="s">
        <v>SPAIN</v>
        <stp/>
        <stp>##V3_BDPV12</stp>
        <stp>GRN SM Equity</stp>
        <stp>COUNTRY_FULL_NAME</stp>
        <stp>[CARTERAS MODELO PERFORMANCE - copia.xlsx]SPAIN!R47C5</stp>
        <tr r="E47" s="1"/>
      </tp>
      <tp t="s">
        <v>SPAIN</v>
        <stp/>
        <stp>##V3_BDPV12</stp>
        <stp>GCO SM Equity</stp>
        <stp>COUNTRY_FULL_NAME</stp>
        <stp>[CARTERAS MODELO PERFORMANCE - copia.xlsx]SPAIN!R26C5</stp>
        <tr r="E26" s="1"/>
      </tp>
      <tp>
        <v>11.49</v>
        <stp/>
        <stp>##V3_BDPV12</stp>
        <stp>GRF/P SM Equity</stp>
        <stp>PX_LAST</stp>
        <stp>[CARTERAS MODELO PERFORMANCE - copia.xlsx]Spain Performance!R14C5</stp>
        <tr r="E14" s="8"/>
      </tp>
      <tp>
        <v>11.49</v>
        <stp/>
        <stp>##V3_BDPV12</stp>
        <stp>GRF/P SM Equity</stp>
        <stp>PX_LAST</stp>
        <stp>[CARTERAS MODELO PERFORMANCE - copia.xlsx]Spain Performance!R14C4</stp>
        <tr r="D14" s="8"/>
      </tp>
      <tp t="s">
        <v>Consumer Discretionary</v>
        <stp/>
        <stp>##V3_BDPV12</stp>
        <stp>GEST SM Equity</stp>
        <stp>ICB_INDUSTRY_NAME</stp>
        <stp>[CARTERAS MODELO PERFORMANCE - copia.xlsx]SPAIN!R12C4</stp>
        <tr r="D12" s="1"/>
      </tp>
      <tp t="s">
        <v>SPAIN</v>
        <stp/>
        <stp>##V3_BDPV12</stp>
        <stp>SAN SM Equity</stp>
        <stp>COUNTRY_FULL_NAME</stp>
        <stp>[CARTERAS MODELO PERFORMANCE - copia.xlsx]SPAIN!R24C5</stp>
        <tr r="E24" s="1"/>
      </tp>
      <tp t="s">
        <v>VIDRALA SA-RTS</v>
        <stp/>
        <stp>##V3_BDPV12</stp>
        <stp>VID/D SM Equity</stp>
        <stp>NAME</stp>
        <stp>[CARTERAS MODELO PERFORMANCE - copia.xlsx]SPAIN!R31C3</stp>
        <tr r="C31" s="1"/>
      </tp>
      <tp>
        <v>2250.2199999999998</v>
        <stp/>
        <stp>##V3_BDPV12</stp>
        <stp>GOOGL US Equity</stp>
        <stp>PX_LAST</stp>
        <stp>[CARTERAS MODELO PERFORMANCE - copia.xlsx]Global Performance!R52C4</stp>
        <tr r="D52" s="6"/>
      </tp>
      <tp>
        <v>2250.2199999999998</v>
        <stp/>
        <stp>##V3_BDPV12</stp>
        <stp>GOOGL US Equity</stp>
        <stp>PX_LAST</stp>
        <stp>[CARTERAS MODELO PERFORMANCE - copia.xlsx]Global Performance!R52C5</stp>
        <tr r="E52" s="6"/>
      </tp>
      <tp t="s">
        <v>Industrials</v>
        <stp/>
        <stp>##V3_BDPV12</stp>
        <stp>GRN SM Equity</stp>
        <stp>ICB_INDUSTRY_NAME</stp>
        <stp>[CARTERAS MODELO PERFORMANCE - copia.xlsx]SPAIN!R47C4</stp>
        <tr r="D47" s="1"/>
      </tp>
      <tp t="s">
        <v>Financials</v>
        <stp/>
        <stp>##V3_BDPV12</stp>
        <stp>GCO SM Equity</stp>
        <stp>ICB_INDUSTRY_NAME</stp>
        <stp>[CARTERAS MODELO PERFORMANCE - copia.xlsx]SPAIN!R26C4</stp>
        <tr r="D26" s="1"/>
      </tp>
      <tp t="s">
        <v>PORTUGAL</v>
        <stp/>
        <stp>##V3_BDPV12</stp>
        <stp>SON PL Equity</stp>
        <stp>COUNTRY_FULL_NAME</stp>
        <stp>[CARTERAS MODELO PERFORMANCE - copia.xlsx]SPAIN!R15C5</stp>
        <tr r="E15" s="1"/>
      </tp>
      <tp t="s">
        <v>SPAIN</v>
        <stp/>
        <stp>##V3_BDPV12</stp>
        <stp>GIGA SM Equity</stp>
        <stp>COUNTRY_FULL_NAME</stp>
        <stp>[CARTERAS MODELO PERFORMANCE - copia.xlsx]CHALLENGE!R8C5</stp>
        <tr r="E8" s="2"/>
      </tp>
      <tp>
        <v>24.21</v>
        <stp/>
        <stp>##V3_BDPV12</stp>
        <stp>ACS SM Equity</stp>
        <stp>PX_LAST</stp>
        <stp>[CARTERAS MODELO PERFORMANCE - copia.xlsx]Challenge Performance!R5C5</stp>
        <tr r="E5" s="9"/>
      </tp>
      <tp>
        <v>24.21</v>
        <stp/>
        <stp>##V3_BDPV12</stp>
        <stp>ACS SM Equity</stp>
        <stp>PX_LAST</stp>
        <stp>[CARTERAS MODELO PERFORMANCE - copia.xlsx]Challenge Performance!R5C4</stp>
        <tr r="D5" s="9"/>
      </tp>
      <tp t="s">
        <v>PORTUGAL</v>
        <stp/>
        <stp>##V3_BDPV12</stp>
        <stp>VAF PL Equity</stp>
        <stp>COUNTRY_FULL_NAME</stp>
        <stp>[CARTERAS MODELO PERFORMANCE - copia.xlsx]SPAIN!R32C5</stp>
        <tr r="E32" s="1"/>
      </tp>
      <tp t="s">
        <v>SPAIN</v>
        <stp/>
        <stp>##V3_BDPV12</stp>
        <stp>DOM SM Equity</stp>
        <stp>COUNTRY_FULL_NAME</stp>
        <stp>[CARTERAS MODELO PERFORMANCE - copia.xlsx]SPAIN!R19C5</stp>
        <tr r="E19" s="1"/>
      </tp>
      <tp t="s">
        <v>SPAIN</v>
        <stp/>
        <stp>##V3_BDPV12</stp>
        <stp>CIE SM Equity</stp>
        <stp>COUNTRY_FULL_NAME</stp>
        <stp>[CARTERAS MODELO PERFORMANCE - copia.xlsx]SPAIN!R11C5</stp>
        <tr r="E11" s="1"/>
      </tp>
      <tp>
        <v>79.53</v>
        <stp/>
        <stp>##V3_BDPV12</stp>
        <stp>PYPL US Equity</stp>
        <stp>PX_LAST</stp>
        <stp>[CARTERAS MODELO PERFORMANCE - copia.xlsx]Global Performance!R44C5</stp>
        <tr r="E44" s="6"/>
      </tp>
      <tp>
        <v>79.53</v>
        <stp/>
        <stp>##V3_BDPV12</stp>
        <stp>PYPL US Equity</stp>
        <stp>PX_LAST</stp>
        <stp>[CARTERAS MODELO PERFORMANCE - copia.xlsx]Global Performance!R44C4</stp>
        <tr r="D44" s="6"/>
      </tp>
      <tp t="s">
        <v>#N/A N/A</v>
        <stp/>
        <stp>##V3_BDPV12</stp>
        <stp>VID/D SM Equity</stp>
        <stp>PX_LAST</stp>
        <stp>[CARTERAS MODELO PERFORMANCE - copia.xlsx]Spain Performance!R29C4</stp>
        <tr r="D29" s="8"/>
      </tp>
      <tp t="s">
        <v>#N/A N/A</v>
        <stp/>
        <stp>##V3_BDPV12</stp>
        <stp>VID/D SM Equity</stp>
        <stp>PX_LAST</stp>
        <stp>[CARTERAS MODELO PERFORMANCE - copia.xlsx]Spain Performance!R29C5</stp>
        <tr r="E29" s="8"/>
      </tp>
      <tp>
        <v>37.53</v>
        <stp/>
        <stp>##V3_BDPV12</stp>
        <stp>RPRX US Equity</stp>
        <stp>PX_LAST</stp>
        <stp>[CARTERAS MODELO PERFORMANCE - copia.xlsx]Global Performance!R36C5</stp>
        <tr r="E36" s="6"/>
      </tp>
      <tp>
        <v>37.53</v>
        <stp/>
        <stp>##V3_BDPV12</stp>
        <stp>RPRX US Equity</stp>
        <stp>PX_LAST</stp>
        <stp>[CARTERAS MODELO PERFORMANCE - copia.xlsx]Global Performance!R36C4</stp>
        <tr r="D36" s="6"/>
      </tp>
      <tp t="s">
        <v>Consumer Discretionary</v>
        <stp/>
        <stp>##V3_BDPV12</stp>
        <stp>IAG SM Equity</stp>
        <stp>ICB_INDUSTRY_NAME</stp>
        <stp>[CARTERAS MODELO PERFORMANCE - copia.xlsx]SPAIN!R10C4</stp>
        <tr r="D10" s="1"/>
      </tp>
      <tp t="s">
        <v>SPAIN</v>
        <stp/>
        <stp>##V3_BDPV12</stp>
        <stp>APPS SM Equity</stp>
        <stp>COUNTRY_FULL_NAME</stp>
        <stp>[CARTERAS MODELO PERFORMANCE - copia.xlsx]SPAIN!R18C5</stp>
        <tr r="E18" s="1"/>
      </tp>
      <tp t="s">
        <v>Technology</v>
        <stp/>
        <stp>##V3_BDPV12</stp>
        <stp>GIGA SM Equity</stp>
        <stp>ICB_INDUSTRY_NAME</stp>
        <stp>[CARTERAS MODELO PERFORMANCE - copia.xlsx]CHALLENGE!R8C4</stp>
        <tr r="D8" s="2"/>
      </tp>
      <tp t="s">
        <v>SPAIN</v>
        <stp/>
        <stp>##V3_BDPV12</stp>
        <stp>FCC SM Equity</stp>
        <stp>COUNTRY_FULL_NAME</stp>
        <stp>[CARTERAS MODELO PERFORMANCE - copia.xlsx]SPAIN!R36C5</stp>
        <tr r="E36" s="1"/>
      </tp>
      <tp t="s">
        <v>SPAIN</v>
        <stp/>
        <stp>##V3_BDPV12</stp>
        <stp>GRE SM Equity</stp>
        <stp>COUNTRY_FULL_NAME</stp>
        <stp>[CARTERAS MODELO PERFORMANCE - copia.xlsx]SPAIN!R20C5</stp>
        <tr r="E20" s="1"/>
      </tp>
      <tp t="s">
        <v>Consumer Discretionary</v>
        <stp/>
        <stp>##V3_BDPV12</stp>
        <stp>CIE SM Equity</stp>
        <stp>ICB_INDUSTRY_NAME</stp>
        <stp>[CARTERAS MODELO PERFORMANCE - copia.xlsx]SPAIN!R11C4</stp>
        <tr r="D11" s="1"/>
      </tp>
      <tp t="s">
        <v>Industrials</v>
        <stp/>
        <stp>##V3_BDPV12</stp>
        <stp>DOM SM Equity</stp>
        <stp>ICB_INDUSTRY_NAME</stp>
        <stp>[CARTERAS MODELO PERFORMANCE - copia.xlsx]SPAIN!R19C4</stp>
        <tr r="D19" s="1"/>
      </tp>
      <tp t="s">
        <v>Consumer Discretionary</v>
        <stp/>
        <stp>##V3_BDPV12</stp>
        <stp>VAF PL Equity</stp>
        <stp>ICB_INDUSTRY_NAME</stp>
        <stp>[CARTERAS MODELO PERFORMANCE - copia.xlsx]SPAIN!R32C4</stp>
        <tr r="D32" s="1"/>
      </tp>
      <tp>
        <v>6.47</v>
        <stp/>
        <stp>##V3_BDPV12</stp>
        <stp>GVOLT PL Equity</stp>
        <stp>PX_LAST</stp>
        <stp>[CARTERAS MODELO PERFORMANCE - copia.xlsx]Spain Performance!R42C5</stp>
        <tr r="E42" s="8"/>
      </tp>
      <tp>
        <v>6.47</v>
        <stp/>
        <stp>##V3_BDPV12</stp>
        <stp>GVOLT PL Equity</stp>
        <stp>PX_LAST</stp>
        <stp>[CARTERAS MODELO PERFORMANCE - copia.xlsx]Spain Performance!R42C4</stp>
        <tr r="D42" s="8"/>
      </tp>
      <tp>
        <v>152.06</v>
        <stp/>
        <stp>##V3_BDPV12</stp>
        <stp>AAPL US Equity</stp>
        <stp>PX_LAST</stp>
        <stp>[CARTERAS MODELO PERFORMANCE - copia.xlsx]Global Performance!R46C4</stp>
        <tr r="D46" s="6"/>
      </tp>
      <tp>
        <v>152.06</v>
        <stp/>
        <stp>##V3_BDPV12</stp>
        <stp>AAPL US Equity</stp>
        <stp>PX_LAST</stp>
        <stp>[CARTERAS MODELO PERFORMANCE - copia.xlsx]Global Performance!R46C5</stp>
        <tr r="E46" s="6"/>
      </tp>
      <tp t="s">
        <v>Utilities</v>
        <stp/>
        <stp>##V3_BDPV12</stp>
        <stp>GRE SM Equity</stp>
        <stp>ICB_INDUSTRY_NAME</stp>
        <stp>[CARTERAS MODELO PERFORMANCE - copia.xlsx]SPAIN!R20C4</stp>
        <tr r="D20" s="1"/>
      </tp>
      <tp t="s">
        <v>Industrials</v>
        <stp/>
        <stp>##V3_BDPV12</stp>
        <stp>FCC SM Equity</stp>
        <stp>ICB_INDUSTRY_NAME</stp>
        <stp>[CARTERAS MODELO PERFORMANCE - copia.xlsx]SPAIN!R36C4</stp>
        <tr r="D36" s="1"/>
      </tp>
      <tp t="s">
        <v>BRITAIN</v>
        <stp/>
        <stp>##V3_BDPV12</stp>
        <stp>IAG SM Equity</stp>
        <stp>COUNTRY_FULL_NAME</stp>
        <stp>[CARTERAS MODELO PERFORMANCE - copia.xlsx]SPAIN!R10C5</stp>
        <tr r="E10" s="1"/>
      </tp>
      <tp t="s">
        <v>Industrials</v>
        <stp/>
        <stp>##V3_BDPV12</stp>
        <stp>APPS SM Equity</stp>
        <stp>ICB_INDUSTRY_NAME</stp>
        <stp>[CARTERAS MODELO PERFORMANCE - copia.xlsx]SPAIN!R18C4</stp>
        <tr r="D18" s="1"/>
      </tp>
      <tp>
        <v>93.63</v>
        <stp/>
        <stp>##V3_BDPV12</stp>
        <stp>FISV US Equity</stp>
        <stp>PX_LAST</stp>
        <stp>[CARTERAS MODELO PERFORMANCE - copia.xlsx]Global Performance!R42C5</stp>
        <tr r="E42" s="6"/>
      </tp>
      <tp>
        <v>93.63</v>
        <stp/>
        <stp>##V3_BDPV12</stp>
        <stp>FISV US Equity</stp>
        <stp>PX_LAST</stp>
        <stp>[CARTERAS MODELO PERFORMANCE - copia.xlsx]Global Performance!R42C4</stp>
        <tr r="D42" s="6"/>
      </tp>
      <tp t="s">
        <v>Industrials</v>
        <stp/>
        <stp>##V3_BDPV12</stp>
        <stp>CAF SM Equity</stp>
        <stp>ICB_INDUSTRY_NAME</stp>
        <stp>[CARTERAS MODELO PERFORMANCE - copia.xlsx]SPAIN!R34C4</stp>
        <tr r="D34" s="1"/>
      </tp>
      <tp>
        <v>23.57</v>
        <stp/>
        <stp>##V3_BDPV12</stp>
        <stp>ACS SM Equity</stp>
        <stp>PX_CLOSE_YTD</stp>
        <stp>[CARTERAS MODELO PERFORMANCE - copia.xlsx]Challenge Performance!R5C4</stp>
        <tr r="D5" s="9"/>
      </tp>
      <tp>
        <v>23.57</v>
        <stp/>
        <stp>##V3_BDPV12</stp>
        <stp>ACS SM Equity</stp>
        <stp>PX_CLOSE_YTD</stp>
        <stp>[CARTERAS MODELO PERFORMANCE - copia.xlsx]Challenge Performance!R5C5</stp>
        <tr r="E5" s="9"/>
      </tp>
      <tp t="s">
        <v>Utilities</v>
        <stp/>
        <stp>##V3_BDPV12</stp>
        <stp>IBE SM Equity</stp>
        <stp>ICB_INDUSTRY_NAME</stp>
        <stp>[CARTERAS MODELO PERFORMANCE - copia.xlsx]SPAIN!R46C4</stp>
        <tr r="D46" s="1"/>
      </tp>
      <tp t="s">
        <v>Industrials</v>
        <stp/>
        <stp>##V3_BDPV12</stp>
        <stp>VID SM Equity</stp>
        <stp>ICB_INDUSTRY_NAME</stp>
        <stp>[CARTERAS MODELO PERFORMANCE - copia.xlsx]SPAIN!R37C4</stp>
        <tr r="D37" s="1"/>
      </tp>
      <tp t="s">
        <v>SPAIN</v>
        <stp/>
        <stp>##V3_BDPV12</stp>
        <stp>TUB SM Equity</stp>
        <stp>COUNTRY_FULL_NAME</stp>
        <stp>[CARTERAS MODELO PERFORMANCE - copia.xlsx]SPAIN!R33C5</stp>
        <tr r="E33" s="1"/>
      </tp>
      <tp t="s">
        <v>Financials</v>
        <stp/>
        <stp>##V3_BDPV12</stp>
        <stp>ALNT SM Equity</stp>
        <stp>ICB_INDUSTRY_NAME</stp>
        <stp>[CARTERAS MODELO PERFORMANCE - copia.xlsx]SPAIN!R29C4</stp>
        <tr r="D29" s="1"/>
      </tp>
      <tp>
        <v>6.97</v>
        <stp/>
        <stp>##V3_BDPV12</stp>
        <stp>VIPS US Equity</stp>
        <stp>PX_LAST</stp>
        <stp>[CARTERAS MODELO PERFORMANCE - copia.xlsx]Global Performance!R13C5</stp>
        <tr r="E13" s="6"/>
      </tp>
      <tp>
        <v>6.97</v>
        <stp/>
        <stp>##V3_BDPV12</stp>
        <stp>VIPS US Equity</stp>
        <stp>PX_LAST</stp>
        <stp>[CARTERAS MODELO PERFORMANCE - copia.xlsx]Global Performance!R13C4</stp>
        <tr r="D13" s="6"/>
      </tp>
      <tp t="s">
        <v>SPAIN</v>
        <stp/>
        <stp>##V3_BDPV12</stp>
        <stp>CAF SM Equity</stp>
        <stp>COUNTRY_FULL_NAME</stp>
        <stp>[CARTERAS MODELO PERFORMANCE - copia.xlsx]SPAIN!R34C5</stp>
        <tr r="E34" s="1"/>
      </tp>
      <tp t="s">
        <v>Basic Materials</v>
        <stp/>
        <stp>##V3_BDPV12</stp>
        <stp>TUB SM Equity</stp>
        <stp>ICB_INDUSTRY_NAME</stp>
        <stp>[CARTERAS MODELO PERFORMANCE - copia.xlsx]SPAIN!R33C4</stp>
        <tr r="D33" s="1"/>
      </tp>
      <tp t="s">
        <v>SPAIN</v>
        <stp/>
        <stp>##V3_BDPV12</stp>
        <stp>ALNT SM Equity</stp>
        <stp>COUNTRY_FULL_NAME</stp>
        <stp>[CARTERAS MODELO PERFORMANCE - copia.xlsx]SPAIN!R29C5</stp>
        <tr r="E29" s="1"/>
      </tp>
      <tp t="s">
        <v>SPAIN</v>
        <stp/>
        <stp>##V3_BDPV12</stp>
        <stp>CLNX SM Equity</stp>
        <stp>COUNTRY_FULL_NAME</stp>
        <stp>[CARTERAS MODELO PERFORMANCE - copia.xlsx]CHALLENGE!R9C5</stp>
        <tr r="E9" s="2"/>
      </tp>
      <tp t="s">
        <v>SPAIN</v>
        <stp/>
        <stp>##V3_BDPV12</stp>
        <stp>VID SM Equity</stp>
        <stp>COUNTRY_FULL_NAME</stp>
        <stp>[CARTERAS MODELO PERFORMANCE - copia.xlsx]SPAIN!R37C5</stp>
        <tr r="E37" s="1"/>
      </tp>
      <tp t="s">
        <v>SPAIN</v>
        <stp/>
        <stp>##V3_BDPV12</stp>
        <stp>IBE SM Equity</stp>
        <stp>COUNTRY_FULL_NAME</stp>
        <stp>[CARTERAS MODELO PERFORMANCE - copia.xlsx]SPAIN!R46C5</stp>
        <tr r="E46" s="1"/>
      </tp>
      <tp>
        <v>11.385</v>
        <stp/>
        <stp>##V3_BDPV12</stp>
        <stp>ACX SM Equity</stp>
        <stp>PX_CLOSE_YTD</stp>
        <stp>[CARTERAS MODELO PERFORMANCE - copia.xlsx]Challenge Performance!R6C5</stp>
        <tr r="E6" s="9"/>
      </tp>
      <tp>
        <v>11.385</v>
        <stp/>
        <stp>##V3_BDPV12</stp>
        <stp>ACX SM Equity</stp>
        <stp>PX_CLOSE_YTD</stp>
        <stp>[CARTERAS MODELO PERFORMANCE - copia.xlsx]Challenge Performance!R6C4</stp>
        <tr r="D6" s="9"/>
      </tp>
      <tp>
        <v>50.4</v>
        <stp/>
        <stp>##V3_BDPV12</stp>
        <stp>KSPI LI Equity</stp>
        <stp>PX_LAST</stp>
        <stp>[CARTERAS MODELO PERFORMANCE - copia.xlsx]Global Performance!R27C4</stp>
        <tr r="D27" s="6"/>
      </tp>
      <tp>
        <v>50.4</v>
        <stp/>
        <stp>##V3_BDPV12</stp>
        <stp>KSPI LI Equity</stp>
        <stp>PX_LAST</stp>
        <stp>[CARTERAS MODELO PERFORMANCE - copia.xlsx]Global Performance!R27C5</stp>
        <tr r="E27" s="6"/>
      </tp>
      <tp>
        <v>21.35</v>
        <stp/>
        <stp>##V3_BDPV12</stp>
        <stp>GLNG US Equity</stp>
        <stp>PX_LAST</stp>
        <stp>[CARTERAS MODELO PERFORMANCE - copia.xlsx]Global Performance!R23C4</stp>
        <tr r="D23" s="6"/>
      </tp>
      <tp>
        <v>21.35</v>
        <stp/>
        <stp>##V3_BDPV12</stp>
        <stp>GLNG US Equity</stp>
        <stp>PX_LAST</stp>
        <stp>[CARTERAS MODELO PERFORMANCE - copia.xlsx]Global Performance!R23C5</stp>
        <tr r="E23" s="6"/>
      </tp>
      <tp t="s">
        <v>#N/A Invalid Security</v>
        <stp/>
        <stp>##V3_BDPV12</stp>
        <stp xml:space="preserve"> Equity</stp>
        <stp>PX_LAST</stp>
        <stp>[CARTERAS MODELO PERFORMANCE - copia.xlsx]Spain Performance!R57C4</stp>
        <tr r="D57" s="8"/>
      </tp>
      <tp t="s">
        <v>#N/A Invalid Security</v>
        <stp/>
        <stp>##V3_BDPV12</stp>
        <stp xml:space="preserve"> Equity</stp>
        <stp>PX_LAST</stp>
        <stp>[CARTERAS MODELO PERFORMANCE - copia.xlsx]Spain Performance!R57C5</stp>
        <tr r="E57" s="8"/>
      </tp>
      <tp>
        <v>41.82</v>
        <stp/>
        <stp>##V3_BDPV12</stp>
        <stp>TCEHY US Equity</stp>
        <stp>PX_LAST</stp>
        <stp>[CARTERAS MODELO PERFORMANCE - copia.xlsx]Hoja1 (2)!R61C7</stp>
        <tr r="G61" s="7"/>
      </tp>
      <tp>
        <v>41.82</v>
        <stp/>
        <stp>##V3_BDPV12</stp>
        <stp>TCEHY US Equity</stp>
        <stp>PX_LAST</stp>
        <stp>[CARTERAS MODELO PERFORMANCE - copia.xlsx]Hoja1 (2)!R61C6</stp>
        <tr r="F61" s="7"/>
      </tp>
      <tp>
        <v>15.55</v>
        <stp/>
        <stp>##V3_BDPV12</stp>
        <stp>SANT GY Equity</stp>
        <stp>PX_LAST</stp>
        <stp>[CARTERAS MODELO PERFORMANCE - copia.xlsx]Global Performance!R58C4</stp>
        <tr r="D58" s="6"/>
      </tp>
      <tp>
        <v>15.55</v>
        <stp/>
        <stp>##V3_BDPV12</stp>
        <stp>SANT GY Equity</stp>
        <stp>PX_LAST</stp>
        <stp>[CARTERAS MODELO PERFORMANCE - copia.xlsx]Global Performance!R58C5</stp>
        <tr r="E58" s="6"/>
      </tp>
      <tp t="s">
        <v>SPAIN</v>
        <stp/>
        <stp>##V3_BDPV12</stp>
        <stp>BBVA SM Equity</stp>
        <stp>COUNTRY_FULL_NAME</stp>
        <stp>[CARTERAS MODELO PERFORMANCE - copia.xlsx]SPAIN!R22C5</stp>
        <tr r="E22" s="1"/>
      </tp>
      <tp t="s">
        <v>Health Care</v>
        <stp/>
        <stp>##V3_BDPV12</stp>
        <stp>GRF/P SM Equity</stp>
        <stp>ICB_INDUSTRY_NAME</stp>
        <stp>[CARTERAS MODELO PERFORMANCE - copia.xlsx]SPAIN!R16C4</stp>
        <tr r="D16" s="1"/>
      </tp>
      <tp t="s">
        <v>SPAIN</v>
        <stp/>
        <stp>##V3_BDPV12</stp>
        <stp>VID/D SM Equity</stp>
        <stp>COUNTRY_FULL_NAME</stp>
        <stp>[CARTERAS MODELO PERFORMANCE - copia.xlsx]SPAIN!R31C5</stp>
        <tr r="E31" s="1"/>
      </tp>
      <tp t="s">
        <v>#N/A Invalid Security</v>
        <stp/>
        <stp>##V3_BDPV12</stp>
        <stp xml:space="preserve"> Equity</stp>
        <stp>PX_LAST</stp>
        <stp>[CARTERAS MODELO PERFORMANCE - copia.xlsx]Spain Performance!R56C4</stp>
        <tr r="D56" s="8"/>
      </tp>
      <tp t="s">
        <v>#N/A Invalid Security</v>
        <stp/>
        <stp>##V3_BDPV12</stp>
        <stp xml:space="preserve"> Equity</stp>
        <stp>PX_LAST</stp>
        <stp>[CARTERAS MODELO PERFORMANCE - copia.xlsx]Spain Performance!R56C5</stp>
        <tr r="E56" s="8"/>
      </tp>
      <tp t="s">
        <v>#N/A Invalid Security</v>
        <stp/>
        <stp>##V3_BDPV12</stp>
        <stp xml:space="preserve"> Equity</stp>
        <stp>PX_LAST</stp>
        <stp>[CARTERAS MODELO PERFORMANCE - copia.xlsx]Spain Performance!R55C4</stp>
        <tr r="D55" s="8"/>
      </tp>
      <tp t="s">
        <v>#N/A Invalid Security</v>
        <stp/>
        <stp>##V3_BDPV12</stp>
        <stp xml:space="preserve"> Equity</stp>
        <stp>PX_LAST</stp>
        <stp>[CARTERAS MODELO PERFORMANCE - copia.xlsx]Spain Performance!R65C4</stp>
        <tr r="D65" s="8"/>
      </tp>
      <tp t="s">
        <v>#N/A Invalid Security</v>
        <stp/>
        <stp>##V3_BDPV12</stp>
        <stp xml:space="preserve"> Equity</stp>
        <stp>PX_LAST</stp>
        <stp>[CARTERAS MODELO PERFORMANCE - copia.xlsx]Spain Performance!R55C5</stp>
        <tr r="E55" s="8"/>
      </tp>
      <tp t="s">
        <v>#N/A Invalid Security</v>
        <stp/>
        <stp>##V3_BDPV12</stp>
        <stp xml:space="preserve"> Equity</stp>
        <stp>PX_LAST</stp>
        <stp>[CARTERAS MODELO PERFORMANCE - copia.xlsx]Spain Performance!R65C5</stp>
        <tr r="E65" s="8"/>
      </tp>
      <tp>
        <v>328.77</v>
        <stp/>
        <stp>##V3_BDPV12</stp>
        <stp>SPGI US Equity</stp>
        <stp>PX_LAST</stp>
        <stp>[CARTERAS MODELO PERFORMANCE - copia.xlsx]Global Performance!R29C4</stp>
        <tr r="D29" s="6"/>
      </tp>
      <tp>
        <v>328.77</v>
        <stp/>
        <stp>##V3_BDPV12</stp>
        <stp>SPGI US Equity</stp>
        <stp>PX_LAST</stp>
        <stp>[CARTERAS MODELO PERFORMANCE - copia.xlsx]Global Performance!R29C5</stp>
        <tr r="E29" s="6"/>
      </tp>
      <tp t="s">
        <v>SPAIN</v>
        <stp/>
        <stp>##V3_BDPV12</stp>
        <stp>GRF/P SM Equity</stp>
        <stp>COUNTRY_FULL_NAME</stp>
        <stp>[CARTERAS MODELO PERFORMANCE - copia.xlsx]SPAIN!R16C5</stp>
        <tr r="E16" s="1"/>
      </tp>
      <tp t="s">
        <v>Industrials</v>
        <stp/>
        <stp>##V3_BDPV12</stp>
        <stp>VID/D SM Equity</stp>
        <stp>ICB_INDUSTRY_NAME</stp>
        <stp>[CARTERAS MODELO PERFORMANCE - copia.xlsx]SPAIN!R31C4</stp>
        <tr r="D31" s="1"/>
      </tp>
      <tp t="s">
        <v>Financials</v>
        <stp/>
        <stp>##V3_BDPV12</stp>
        <stp>BBVA SM Equity</stp>
        <stp>ICB_INDUSTRY_NAME</stp>
        <stp>[CARTERAS MODELO PERFORMANCE - copia.xlsx]SPAIN!R22C4</stp>
        <tr r="D22" s="1"/>
      </tp>
      <tp t="s">
        <v>#N/A Invalid Security</v>
        <stp/>
        <stp>##V3_BDPV12</stp>
        <stp xml:space="preserve"> Equity</stp>
        <stp>PX_LAST</stp>
        <stp>[CARTERAS MODELO PERFORMANCE - copia.xlsx]Spain Performance!R54C4</stp>
        <tr r="D54" s="8"/>
      </tp>
      <tp t="s">
        <v>#N/A Invalid Security</v>
        <stp/>
        <stp>##V3_BDPV12</stp>
        <stp xml:space="preserve"> Equity</stp>
        <stp>PX_LAST</stp>
        <stp>[CARTERAS MODELO PERFORMANCE - copia.xlsx]Spain Performance!R64C4</stp>
        <tr r="D64" s="8"/>
      </tp>
      <tp t="s">
        <v>#N/A Invalid Security</v>
        <stp/>
        <stp>##V3_BDPV12</stp>
        <stp xml:space="preserve"> Equity</stp>
        <stp>PX_LAST</stp>
        <stp>[CARTERAS MODELO PERFORMANCE - copia.xlsx]Spain Performance!R54C5</stp>
        <tr r="E54" s="8"/>
      </tp>
      <tp t="s">
        <v>#N/A Invalid Security</v>
        <stp/>
        <stp>##V3_BDPV12</stp>
        <stp xml:space="preserve"> Equity</stp>
        <stp>PX_LAST</stp>
        <stp>[CARTERAS MODELO PERFORMANCE - copia.xlsx]Spain Performance!R64C5</stp>
        <tr r="E64" s="8"/>
      </tp>
      <tp t="s">
        <v>PORTUGAL</v>
        <stp/>
        <stp>##V3_BDPV12</stp>
        <stp>GVOLT PL Equity</stp>
        <stp>COUNTRY_FULL_NAME</stp>
        <stp>[CARTERAS MODELO PERFORMANCE - copia.xlsx]SPAIN!R45C5</stp>
        <tr r="E45" s="1"/>
      </tp>
      <tp t="s">
        <v>SOFTBANK GROUP CORP</v>
        <stp/>
        <stp>##V3_BDPV12</stp>
        <stp>9984 JP Equity</stp>
        <stp>NAME</stp>
        <stp>[CARTERAS MODELO PERFORMANCE - copia.xlsx]GLOBAL!R57C3</stp>
        <tr r="C57" s="5"/>
      </tp>
      <tp t="s">
        <v>#N/A Invalid Security</v>
        <stp/>
        <stp>##V3_BDPV12</stp>
        <stp xml:space="preserve"> Equity</stp>
        <stp>PX_LAST</stp>
        <stp>[CARTERAS MODELO PERFORMANCE - copia.xlsx]Spain Performance!R53C4</stp>
        <tr r="D53" s="8"/>
      </tp>
      <tp t="s">
        <v>#N/A Invalid Security</v>
        <stp/>
        <stp>##V3_BDPV12</stp>
        <stp xml:space="preserve"> Equity</stp>
        <stp>PX_LAST</stp>
        <stp>[CARTERAS MODELO PERFORMANCE - copia.xlsx]Spain Performance!R53C5</stp>
        <tr r="E53" s="8"/>
      </tp>
      <tp>
        <v>459.51</v>
        <stp/>
        <stp>##V3_BDPV12</stp>
        <stp>PANW US Equity</stp>
        <stp>PX_LAST</stp>
        <stp>[CARTERAS MODELO PERFORMANCE - copia.xlsx]Global Performance!R56C5</stp>
        <tr r="E56" s="6"/>
      </tp>
      <tp>
        <v>459.51</v>
        <stp/>
        <stp>##V3_BDPV12</stp>
        <stp>PANW US Equity</stp>
        <stp>PX_LAST</stp>
        <stp>[CARTERAS MODELO PERFORMANCE - copia.xlsx]Global Performance!R56C4</stp>
        <tr r="D56" s="6"/>
      </tp>
      <tp t="s">
        <v>Consumer Discretionary</v>
        <stp/>
        <stp>##V3_BDPV12</stp>
        <stp>ITX SM Equity</stp>
        <stp>ICB_INDUSTRY_NAME</stp>
        <stp>[CARTERAS MODELO PERFORMANCE - copia.xlsx]SPAIN!R13C4</stp>
        <tr r="D13" s="1"/>
      </tp>
      <tp t="s">
        <v>Consumer Staples</v>
        <stp/>
        <stp>##V3_BDPV12</stp>
        <stp>VIS SM Equity</stp>
        <stp>ICB_INDUSTRY_NAME</stp>
        <stp>[CARTERAS MODELO PERFORMANCE - copia.xlsx]SPAIN!R48C4</stp>
        <tr r="D48" s="1"/>
      </tp>
      <tp t="s">
        <v>#N/A Invalid Security</v>
        <stp/>
        <stp>##V3_BDPV12</stp>
        <stp xml:space="preserve"> Equity</stp>
        <stp>PX_LAST</stp>
        <stp>[CARTERAS MODELO PERFORMANCE - copia.xlsx]Spain Performance!R52C4</stp>
        <tr r="D52" s="8"/>
      </tp>
      <tp t="s">
        <v>#N/A Invalid Security</v>
        <stp/>
        <stp>##V3_BDPV12</stp>
        <stp xml:space="preserve"> Equity</stp>
        <stp>PX_LAST</stp>
        <stp>[CARTERAS MODELO PERFORMANCE - copia.xlsx]Spain Performance!R62C4</stp>
        <tr r="D62" s="8"/>
      </tp>
      <tp t="s">
        <v>#N/A Invalid Security</v>
        <stp/>
        <stp>##V3_BDPV12</stp>
        <stp xml:space="preserve"> Equity</stp>
        <stp>PX_LAST</stp>
        <stp>[CARTERAS MODELO PERFORMANCE - copia.xlsx]Spain Performance!R52C5</stp>
        <tr r="E52" s="8"/>
      </tp>
      <tp t="s">
        <v>#N/A Invalid Security</v>
        <stp/>
        <stp>##V3_BDPV12</stp>
        <stp xml:space="preserve"> Equity</stp>
        <stp>PX_LAST</stp>
        <stp>[CARTERAS MODELO PERFORMANCE - copia.xlsx]Spain Performance!R62C5</stp>
        <tr r="E62" s="8"/>
      </tp>
      <tp>
        <v>754.1</v>
        <stp/>
        <stp>##V3_BDPV12</stp>
        <stp>NOVOB DC Equity</stp>
        <stp>PX_LAST</stp>
        <stp>[CARTERAS MODELO PERFORMANCE - copia.xlsx]Hoja1 (2)!R34C6</stp>
        <tr r="F34" s="7"/>
      </tp>
      <tp>
        <v>754.1</v>
        <stp/>
        <stp>##V3_BDPV12</stp>
        <stp>NOVOB DC Equity</stp>
        <stp>PX_LAST</stp>
        <stp>[CARTERAS MODELO PERFORMANCE - copia.xlsx]Hoja1 (2)!R34C7</stp>
        <tr r="G34" s="7"/>
      </tp>
      <tp t="s">
        <v>Utilities</v>
        <stp/>
        <stp>##V3_BDPV12</stp>
        <stp>GVOLT PL Equity</stp>
        <stp>ICB_INDUSTRY_NAME</stp>
        <stp>[CARTERAS MODELO PERFORMANCE - copia.xlsx]SPAIN!R45C4</stp>
        <tr r="D45" s="1"/>
      </tp>
      <tp t="s">
        <v>#N/A Invalid Security</v>
        <stp/>
        <stp>##V3_BDPV12</stp>
        <stp xml:space="preserve"> Equity</stp>
        <stp>PX_LAST</stp>
        <stp>[CARTERAS MODELO PERFORMANCE - copia.xlsx]Spain Performance!R51C4</stp>
        <tr r="D51" s="8"/>
      </tp>
      <tp t="s">
        <v>#N/A Invalid Security</v>
        <stp/>
        <stp>##V3_BDPV12</stp>
        <stp xml:space="preserve"> Equity</stp>
        <stp>PX_LAST</stp>
        <stp>[CARTERAS MODELO PERFORMANCE - copia.xlsx]Spain Performance!R61C4</stp>
        <tr r="D61" s="8"/>
      </tp>
      <tp t="s">
        <v>#N/A Invalid Security</v>
        <stp/>
        <stp>##V3_BDPV12</stp>
        <stp xml:space="preserve"> Equity</stp>
        <stp>PX_LAST</stp>
        <stp>[CARTERAS MODELO PERFORMANCE - copia.xlsx]Spain Performance!R51C5</stp>
        <tr r="E51" s="8"/>
      </tp>
      <tp t="s">
        <v>#N/A Invalid Security</v>
        <stp/>
        <stp>##V3_BDPV12</stp>
        <stp xml:space="preserve"> Equity</stp>
        <stp>PX_LAST</stp>
        <stp>[CARTERAS MODELO PERFORMANCE - copia.xlsx]Spain Performance!R61C5</stp>
        <tr r="E61" s="8"/>
      </tp>
      <tp t="s">
        <v>SPAIN</v>
        <stp/>
        <stp>##V3_BDPV12</stp>
        <stp>VIS SM Equity</stp>
        <stp>COUNTRY_FULL_NAME</stp>
        <stp>[CARTERAS MODELO PERFORMANCE - copia.xlsx]SPAIN!R48C5</stp>
        <tr r="E48" s="1"/>
      </tp>
      <tp t="s">
        <v>SPAIN</v>
        <stp/>
        <stp>##V3_BDPV12</stp>
        <stp>ITX SM Equity</stp>
        <stp>COUNTRY_FULL_NAME</stp>
        <stp>[CARTERAS MODELO PERFORMANCE - copia.xlsx]SPAIN!R13C5</stp>
        <tr r="E13" s="1"/>
      </tp>
      <tp t="s">
        <v>#N/A Invalid Security</v>
        <stp/>
        <stp>##V3_BDPV12</stp>
        <stp xml:space="preserve"> Equity</stp>
        <stp>PX_LAST</stp>
        <stp>[CARTERAS MODELO PERFORMANCE - copia.xlsx]Spain Performance!R50C4</stp>
        <tr r="D50" s="8"/>
      </tp>
      <tp t="s">
        <v>#N/A Invalid Security</v>
        <stp/>
        <stp>##V3_BDPV12</stp>
        <stp xml:space="preserve"> Equity</stp>
        <stp>PX_LAST</stp>
        <stp>[CARTERAS MODELO PERFORMANCE - copia.xlsx]Spain Performance!R60C4</stp>
        <tr r="D60" s="8"/>
      </tp>
      <tp t="s">
        <v>#N/A Invalid Security</v>
        <stp/>
        <stp>##V3_BDPV12</stp>
        <stp xml:space="preserve"> Equity</stp>
        <stp>PX_LAST</stp>
        <stp>[CARTERAS MODELO PERFORMANCE - copia.xlsx]Spain Performance!R50C5</stp>
        <tr r="E50" s="8"/>
      </tp>
      <tp t="s">
        <v>#N/A Invalid Security</v>
        <stp/>
        <stp>##V3_BDPV12</stp>
        <stp xml:space="preserve"> Equity</stp>
        <stp>PX_LAST</stp>
        <stp>[CARTERAS MODELO PERFORMANCE - copia.xlsx]Spain Performance!R60C5</stp>
        <tr r="E60" s="8"/>
      </tp>
      <tp t="s">
        <v>#N/A Invalid Security</v>
        <stp/>
        <stp>##V3_BDPV12</stp>
        <stp xml:space="preserve"> Equity</stp>
        <stp>PX_LAST</stp>
        <stp>[CARTERAS MODELO PERFORMANCE - copia.xlsx]Global Performance!R61C5</stp>
        <tr r="E61" s="6"/>
      </tp>
      <tp t="s">
        <v>#N/A Invalid Security</v>
        <stp/>
        <stp>##V3_BDPV12</stp>
        <stp xml:space="preserve"> Equity</stp>
        <stp>PX_LAST</stp>
        <stp>[CARTERAS MODELO PERFORMANCE - copia.xlsx]Global Performance!R61C4</stp>
        <tr r="D61" s="6"/>
      </tp>
      <tp t="s">
        <v>Industrials</v>
        <stp/>
        <stp>##V3_BDPV12</stp>
        <stp>ACS SM Equity</stp>
        <stp>ICB_INDUSTRY_NAME</stp>
        <stp>[CARTERAS MODELO PERFORMANCE - copia.xlsx]SPAIN!R35C4</stp>
        <tr r="D35" s="1"/>
      </tp>
      <tp>
        <v>118.9</v>
        <stp/>
        <stp>##V3_BDPV12</stp>
        <stp>9988 HK Equity</stp>
        <stp>PX_CLOSE_YTD</stp>
        <stp>[CARTERAS MODELO PERFORMANCE - copia.xlsx]Global Performance!R14C4</stp>
        <tr r="D14" s="6"/>
      </tp>
      <tp>
        <v>118.9</v>
        <stp/>
        <stp>##V3_BDPV12</stp>
        <stp>9988 HK Equity</stp>
        <stp>PX_CLOSE_YTD</stp>
        <stp>[CARTERAS MODELO PERFORMANCE - copia.xlsx]Global Performance!R14C5</stp>
        <tr r="E14" s="6"/>
      </tp>
      <tp t="s">
        <v>JD.COM INC - CL A</v>
        <stp/>
        <stp>##V3_BDPV12</stp>
        <stp>9618 HK Equity</stp>
        <stp>NAME</stp>
        <stp>[CARTERAS MODELO PERFORMANCE - copia.xlsx]GLOBAL!R27C3</stp>
        <tr r="C27" s="5"/>
      </tp>
      <tp t="s">
        <v>ATRESMEDIA CORP DE MEDIOS DE</v>
        <stp/>
        <stp>##V3_BDPV12</stp>
        <stp>A3M SM Equity</stp>
        <stp>NAME</stp>
        <stp>[CARTERAS MODELO PERFORMANCE - copia.xlsx]SMALL&amp;MID!R26C3</stp>
        <tr r="C26" s="3"/>
      </tp>
      <tp>
        <v>2250.2199999999998</v>
        <stp/>
        <stp>##V3_BDPV12</stp>
        <stp>GOOGL US Equity</stp>
        <stp>PX_LAST</stp>
        <stp>[CARTERAS MODELO PERFORMANCE - copia.xlsx]Hoja1 (2)!R53C7</stp>
        <tr r="G53" s="7"/>
      </tp>
      <tp>
        <v>2250.2199999999998</v>
        <stp/>
        <stp>##V3_BDPV12</stp>
        <stp>GOOGL US Equity</stp>
        <stp>PX_LAST</stp>
        <stp>[CARTERAS MODELO PERFORMANCE - copia.xlsx]Hoja1 (2)!R53C6</stp>
        <tr r="F53" s="7"/>
      </tp>
      <tp t="s">
        <v>SPAIN</v>
        <stp/>
        <stp>##V3_BDPV12</stp>
        <stp>EBRO SM Equity</stp>
        <stp>COUNTRY_FULL_NAME</stp>
        <stp>[CARTERAS MODELO PERFORMANCE - copia.xlsx]SPAIN!R14C5</stp>
        <tr r="E14" s="1"/>
      </tp>
      <tp t="s">
        <v>Financials</v>
        <stp/>
        <stp>##V3_BDPV12</stp>
        <stp>BKT SM Equity</stp>
        <stp>ICB_INDUSTRY_NAME</stp>
        <stp>[CARTERAS MODELO PERFORMANCE - copia.xlsx]SPAIN!R23C4</stp>
        <tr r="D23" s="1"/>
      </tp>
      <tp t="s">
        <v>Financials</v>
        <stp/>
        <stp>##V3_BDPV12</stp>
        <stp>MAP SM Equity</stp>
        <stp>ICB_INDUSTRY_NAME</stp>
        <stp>[CARTERAS MODELO PERFORMANCE - copia.xlsx]SPAIN!R27C4</stp>
        <tr r="D27" s="1"/>
      </tp>
      <tp>
        <v>274</v>
        <stp/>
        <stp>##V3_BDPV12</stp>
        <stp>9618 HK Equity</stp>
        <stp>PX_CLOSE_YTD</stp>
        <stp>[CARTERAS MODELO PERFORMANCE - copia.xlsx]Global Performance!R15C5</stp>
        <tr r="E15" s="6"/>
      </tp>
      <tp>
        <v>274</v>
        <stp/>
        <stp>##V3_BDPV12</stp>
        <stp>9618 HK Equity</stp>
        <stp>PX_CLOSE_YTD</stp>
        <stp>[CARTERAS MODELO PERFORMANCE - copia.xlsx]Global Performance!R15C4</stp>
        <tr r="D15" s="6"/>
      </tp>
      <tp t="s">
        <v>XPENG INC - CLASS A SHARES</v>
        <stp/>
        <stp>##V3_BDPV12</stp>
        <stp>9868 HK Equity</stp>
        <stp>NAME</stp>
        <stp>[CARTERAS MODELO PERFORMANCE - copia.xlsx]GLOBAL!R56C3</stp>
        <tr r="C56" s="5"/>
      </tp>
      <tp t="s">
        <v>Technology</v>
        <stp/>
        <stp>##V3_BDPV12</stp>
        <stp>GOOGL US Equity</stp>
        <stp>ICB_INDUSTRY_NAME</stp>
        <stp>[CARTERAS MODELO PERFORMANCE - copia.xlsx]GLOBAL!R9C4</stp>
        <tr r="D9" s="5"/>
      </tp>
      <tp>
        <v>92.2</v>
        <stp/>
        <stp>##V3_BDPV12</stp>
        <stp>IPCO SS Equity</stp>
        <stp>PX_LAST</stp>
        <stp>[CARTERAS MODELO PERFORMANCE - copia.xlsx]Global Performance!R24C4</stp>
        <tr r="D24" s="6"/>
      </tp>
      <tp>
        <v>92.2</v>
        <stp/>
        <stp>##V3_BDPV12</stp>
        <stp>IPCO SS Equity</stp>
        <stp>PX_LAST</stp>
        <stp>[CARTERAS MODELO PERFORMANCE - copia.xlsx]Global Performance!R24C5</stp>
        <tr r="E24" s="6"/>
      </tp>
      <tp t="s">
        <v>SPAIN</v>
        <stp/>
        <stp>##V3_BDPV12</stp>
        <stp>ACS SM Equity</stp>
        <stp>COUNTRY_FULL_NAME</stp>
        <stp>[CARTERAS MODELO PERFORMANCE - copia.xlsx]SPAIN!R35C5</stp>
        <tr r="E35" s="1"/>
      </tp>
      <tp>
        <v>71.540000000000006</v>
        <stp/>
        <stp>##V3_BDPV12</stp>
        <stp>ORCL US Equity</stp>
        <stp>PX_LAST</stp>
        <stp>[CARTERAS MODELO PERFORMANCE - copia.xlsx]Global Performance!R55C4</stp>
        <tr r="D55" s="6"/>
      </tp>
      <tp>
        <v>71.540000000000006</v>
        <stp/>
        <stp>##V3_BDPV12</stp>
        <stp>ORCL US Equity</stp>
        <stp>PX_LAST</stp>
        <stp>[CARTERAS MODELO PERFORMANCE - copia.xlsx]Global Performance!R55C5</stp>
        <tr r="E55" s="6"/>
      </tp>
      <tp t="s">
        <v>#N/A Invalid Security</v>
        <stp/>
        <stp>##V3_BDPV12</stp>
        <stp xml:space="preserve"> Equity</stp>
        <stp>PX_LAST</stp>
        <stp>[CARTERAS MODELO PERFORMANCE - copia.xlsx]Global Performance!R62C5</stp>
        <tr r="E62" s="6"/>
      </tp>
      <tp t="s">
        <v>#N/A Invalid Security</v>
        <stp/>
        <stp>##V3_BDPV12</stp>
        <stp xml:space="preserve"> Equity</stp>
        <stp>PX_LAST</stp>
        <stp>[CARTERAS MODELO PERFORMANCE - copia.xlsx]Global Performance!R62C4</stp>
        <tr r="D62" s="6"/>
      </tp>
      <tp t="s">
        <v>Consumer Staples</v>
        <stp/>
        <stp>##V3_BDPV12</stp>
        <stp>EBRO SM Equity</stp>
        <stp>ICB_INDUSTRY_NAME</stp>
        <stp>[CARTERAS MODELO PERFORMANCE - copia.xlsx]SPAIN!R14C4</stp>
        <tr r="D14" s="1"/>
      </tp>
      <tp t="s">
        <v>SPAIN</v>
        <stp/>
        <stp>##V3_BDPV12</stp>
        <stp>BKT SM Equity</stp>
        <stp>COUNTRY_FULL_NAME</stp>
        <stp>[CARTERAS MODELO PERFORMANCE - copia.xlsx]SPAIN!R23C5</stp>
        <tr r="E23" s="1"/>
      </tp>
      <tp t="s">
        <v>SPAIN</v>
        <stp/>
        <stp>##V3_BDPV12</stp>
        <stp>MAP SM Equity</stp>
        <stp>COUNTRY_FULL_NAME</stp>
        <stp>[CARTERAS MODELO PERFORMANCE - copia.xlsx]SPAIN!R27C5</stp>
        <tr r="E27" s="1"/>
      </tp>
      <tp t="s">
        <v>UNITED STATES</v>
        <stp/>
        <stp>##V3_BDPV12</stp>
        <stp>GOOGL US Equity</stp>
        <stp>COUNTRY_FULL_NAME</stp>
        <stp>[CARTERAS MODELO PERFORMANCE - copia.xlsx]GLOBAL!R9C5</stp>
        <tr r="E9" s="5"/>
      </tp>
      <tp t="s">
        <v>SPAIN</v>
        <stp/>
        <stp>##V3_BDPV12</stp>
        <stp>AGIL SM Equity</stp>
        <stp>COUNTRY_FULL_NAME</stp>
        <stp>[CARTERAS MODELO PERFORMANCE - copia.xlsx]SPAIN!R42C5</stp>
        <tr r="E42" s="1"/>
      </tp>
      <tp t="s">
        <v>SPAIN</v>
        <stp/>
        <stp>##V3_BDPV12</stp>
        <stp>ROVI SM Equity</stp>
        <stp>COUNTRY_FULL_NAME</stp>
        <stp>[CARTERAS MODELO PERFORMANCE - copia.xlsx]SPAIN!R17C5</stp>
        <tr r="E17" s="1"/>
      </tp>
      <tp t="s">
        <v>SPAIN</v>
        <stp/>
        <stp>##V3_BDPV12</stp>
        <stp>ART SM Equity</stp>
        <stp>COUNTRY_FULL_NAME</stp>
        <stp>[CARTERAS MODELO PERFORMANCE - copia.xlsx]SPAIN!R44C5</stp>
        <tr r="E44" s="1"/>
      </tp>
      <tp t="s">
        <v>SPAIN</v>
        <stp/>
        <stp>##V3_BDPV12</stp>
        <stp>AMS SM Equity</stp>
        <stp>COUNTRY_FULL_NAME</stp>
        <stp>[CARTERAS MODELO PERFORMANCE - copia.xlsx]SPAIN!R43C5</stp>
        <tr r="E43" s="1"/>
      </tp>
      <tp t="s">
        <v>#N/A Invalid Security</v>
        <stp/>
        <stp>##V3_BDPV12</stp>
        <stp xml:space="preserve"> Equity</stp>
        <stp>PX_LAST</stp>
        <stp>[CARTERAS MODELO PERFORMANCE - copia.xlsx]Global Performance!R64C5</stp>
        <tr r="E64" s="6"/>
      </tp>
      <tp t="s">
        <v>#N/A Invalid Security</v>
        <stp/>
        <stp>##V3_BDPV12</stp>
        <stp xml:space="preserve"> Equity</stp>
        <stp>PX_LAST</stp>
        <stp>[CARTERAS MODELO PERFORMANCE - copia.xlsx]Global Performance!R64C4</stp>
        <tr r="D64" s="6"/>
      </tp>
      <tp t="s">
        <v>Industrials</v>
        <stp/>
        <stp>##V3_BDPV12</stp>
        <stp>COR PL Equity</stp>
        <stp>ICB_INDUSTRY_NAME</stp>
        <stp>[CARTERAS MODELO PERFORMANCE - copia.xlsx]SPAIN!R41C4</stp>
        <tr r="D41" s="1"/>
      </tp>
      <tp t="s">
        <v>ALIBABA GROUP HOLDING LTD</v>
        <stp/>
        <stp>##V3_BDPV12</stp>
        <stp>9988 HK Equity</stp>
        <stp>NAME</stp>
        <stp>[CARTERAS MODELO PERFORMANCE - copia.xlsx]GLOBAL!R12C3</stp>
        <tr r="C12" s="5"/>
      </tp>
      <tp t="s">
        <v>SPAIN</v>
        <stp/>
        <stp>##V3_BDPV12</stp>
        <stp>ACX SM Equity</stp>
        <stp>COUNTRY_FULL_NAME</stp>
        <stp>[CARTERAS MODELO PERFORMANCE - copia.xlsx]SPAIN!R39C5</stp>
        <tr r="E39" s="1"/>
      </tp>
      <tp t="s">
        <v>Real Estate</v>
        <stp/>
        <stp>##V3_BDPV12</stp>
        <stp>HOME SM Equity</stp>
        <stp>ICB_INDUSTRY_NAME</stp>
        <stp>[CARTERAS MODELO PERFORMANCE - copia.xlsx]SPAIN!R38C4</stp>
        <tr r="D38" s="1"/>
      </tp>
      <tp>
        <v>119.29</v>
        <stp/>
        <stp>##V3_BDPV12</stp>
        <stp>CHKP US Equity</stp>
        <stp>PX_LAST</stp>
        <stp>[CARTERAS MODELO PERFORMANCE - copia.xlsx]Global Performance!R48C4</stp>
        <tr r="D48" s="6"/>
      </tp>
      <tp>
        <v>119.29</v>
        <stp/>
        <stp>##V3_BDPV12</stp>
        <stp>CHKP US Equity</stp>
        <stp>PX_LAST</stp>
        <stp>[CARTERAS MODELO PERFORMANCE - copia.xlsx]Global Performance!R48C5</stp>
        <tr r="E48" s="6"/>
      </tp>
      <tp t="s">
        <v>#N/A N/A</v>
        <stp/>
        <stp>##V3_BDPV12</stp>
        <stp>ART SM Equity</stp>
        <stp>ICB_INDUSTRY_NAME</stp>
        <stp>[CARTERAS MODELO PERFORMANCE - copia.xlsx]SPAIN!R44C4</stp>
        <tr r="D44" s="1"/>
      </tp>
      <tp t="s">
        <v>Technology</v>
        <stp/>
        <stp>##V3_BDPV12</stp>
        <stp>AMS SM Equity</stp>
        <stp>ICB_INDUSTRY_NAME</stp>
        <stp>[CARTERAS MODELO PERFORMANCE - copia.xlsx]SPAIN!R43C4</stp>
        <tr r="D43" s="1"/>
      </tp>
      <tp t="s">
        <v>Health Care</v>
        <stp/>
        <stp>##V3_BDPV12</stp>
        <stp>ROVI SM Equity</stp>
        <stp>ICB_INDUSTRY_NAME</stp>
        <stp>[CARTERAS MODELO PERFORMANCE - copia.xlsx]SPAIN!R17C4</stp>
        <tr r="D17" s="1"/>
      </tp>
      <tp t="s">
        <v>Technology</v>
        <stp/>
        <stp>##V3_BDPV12</stp>
        <stp>AGIL SM Equity</stp>
        <stp>ICB_INDUSTRY_NAME</stp>
        <stp>[CARTERAS MODELO PERFORMANCE - copia.xlsx]SPAIN!R42C4</stp>
        <tr r="D42" s="1"/>
      </tp>
      <tp t="s">
        <v>#N/A Invalid Security</v>
        <stp/>
        <stp>##V3_BDPV12</stp>
        <stp xml:space="preserve"> Equity</stp>
        <stp>PX_LAST</stp>
        <stp>[CARTERAS MODELO PERFORMANCE - copia.xlsx]Spain Performance!R59C4</stp>
        <tr r="D59" s="8"/>
      </tp>
      <tp t="s">
        <v>#N/A Invalid Security</v>
        <stp/>
        <stp>##V3_BDPV12</stp>
        <stp xml:space="preserve"> Equity</stp>
        <stp>PX_LAST</stp>
        <stp>[CARTERAS MODELO PERFORMANCE - copia.xlsx]Spain Performance!R49C4</stp>
        <tr r="D49" s="8"/>
      </tp>
      <tp t="s">
        <v>#N/A Invalid Security</v>
        <stp/>
        <stp>##V3_BDPV12</stp>
        <stp xml:space="preserve"> Equity</stp>
        <stp>PX_LAST</stp>
        <stp>[CARTERAS MODELO PERFORMANCE - copia.xlsx]Spain Performance!R59C5</stp>
        <tr r="E59" s="8"/>
      </tp>
      <tp t="s">
        <v>#N/A Invalid Security</v>
        <stp/>
        <stp>##V3_BDPV12</stp>
        <stp xml:space="preserve"> Equity</stp>
        <stp>PX_LAST</stp>
        <stp>[CARTERAS MODELO PERFORMANCE - copia.xlsx]Spain Performance!R49C5</stp>
        <tr r="E49" s="8"/>
      </tp>
      <tp>
        <v>268.95999999999998</v>
        <stp/>
        <stp>##V3_BDPV12</stp>
        <stp>ALGN US Equity</stp>
        <stp>PX_LAST</stp>
        <stp>[CARTERAS MODELO PERFORMANCE - copia.xlsx]Global Performance!R35C4</stp>
        <tr r="D35" s="6"/>
      </tp>
      <tp>
        <v>268.95999999999998</v>
        <stp/>
        <stp>##V3_BDPV12</stp>
        <stp>ALGN US Equity</stp>
        <stp>PX_LAST</stp>
        <stp>[CARTERAS MODELO PERFORMANCE - copia.xlsx]Global Performance!R35C5</stp>
        <tr r="E35" s="6"/>
      </tp>
      <tp>
        <v>264.58</v>
        <stp/>
        <stp>##V3_BDPV12</stp>
        <stp>MSFT US Equity</stp>
        <stp>PX_LAST</stp>
        <stp>[CARTERAS MODELO PERFORMANCE - copia.xlsx]Global Performance!R54C4</stp>
        <tr r="D54" s="6"/>
      </tp>
      <tp>
        <v>264.58</v>
        <stp/>
        <stp>##V3_BDPV12</stp>
        <stp>MSFT US Equity</stp>
        <stp>PX_LAST</stp>
        <stp>[CARTERAS MODELO PERFORMANCE - copia.xlsx]Global Performance!R54C5</stp>
        <tr r="E54" s="6"/>
      </tp>
      <tp t="s">
        <v>Basic Materials</v>
        <stp/>
        <stp>##V3_BDPV12</stp>
        <stp>ACX SM Equity</stp>
        <stp>ICB_INDUSTRY_NAME</stp>
        <stp>[CARTERAS MODELO PERFORMANCE - copia.xlsx]SPAIN!R39C4</stp>
        <tr r="D39" s="1"/>
      </tp>
      <tp t="s">
        <v>SPAIN</v>
        <stp/>
        <stp>##V3_BDPV12</stp>
        <stp>HOME SM Equity</stp>
        <stp>COUNTRY_FULL_NAME</stp>
        <stp>[CARTERAS MODELO PERFORMANCE - copia.xlsx]SPAIN!R38C5</stp>
        <tr r="E38" s="1"/>
      </tp>
      <tp t="s">
        <v>PORTUGAL</v>
        <stp/>
        <stp>##V3_BDPV12</stp>
        <stp>COR PL Equity</stp>
        <stp>COUNTRY_FULL_NAME</stp>
        <stp>[CARTERAS MODELO PERFORMANCE - copia.xlsx]SPAIN!R41C5</stp>
        <tr r="E41" s="1"/>
      </tp>
      <tp t="s">
        <v>#N/A Invalid Security</v>
        <stp/>
        <stp>##V3_BDPV12</stp>
        <stp xml:space="preserve"> Equity</stp>
        <stp>PX_LAST</stp>
        <stp>[CARTERAS MODELO PERFORMANCE - copia.xlsx]Spain Performance!R58C4</stp>
        <tr r="D58" s="8"/>
      </tp>
      <tp t="s">
        <v>#N/A Invalid Security</v>
        <stp/>
        <stp>##V3_BDPV12</stp>
        <stp xml:space="preserve"> Equity</stp>
        <stp>PX_LAST</stp>
        <stp>[CARTERAS MODELO PERFORMANCE - copia.xlsx]Spain Performance!R58C5</stp>
        <tr r="E58" s="8"/>
      </tp>
    </main>
    <main first="bloomberg.rtd">
      <tp t="s">
        <v>AGILE CONTENT SA</v>
        <stp/>
        <stp>##V3_BDPV12</stp>
        <stp>AGIL SM Equity</stp>
        <stp>NAME</stp>
        <stp>[CARTERAS MODELO PERFORMANCE - copia.xlsx]CHALLENGE!R39C3</stp>
        <tr r="C39" s="2"/>
      </tp>
      <tp t="s">
        <v>UNITED STATES</v>
        <stp/>
        <stp>##V3_BDPV12</stp>
        <stp>BKNG US Equity</stp>
        <stp>COUNTRY_FULL_NAME</stp>
        <stp>[CARTERAS MODELO PERFORMANCE - copia.xlsx]GLOBAL!R45C5</stp>
        <tr r="E45" s="5"/>
      </tp>
      <tp t="s">
        <v>Financials</v>
        <stp/>
        <stp>##V3_BDPV12</stp>
        <stp>MCO US Equity</stp>
        <stp>ICB_INDUSTRY_NAME</stp>
        <stp>[CARTERAS MODELO PERFORMANCE - copia.xlsx]GLOBAL!R35C4</stp>
        <tr r="D35" s="5"/>
      </tp>
      <tp t="s">
        <v>UNITED STATES</v>
        <stp/>
        <stp>##V3_BDPV12</stp>
        <stp>FISV US Equity</stp>
        <stp>COUNTRY_FULL_NAME</stp>
        <stp>[CARTERAS MODELO PERFORMANCE - copia.xlsx]GLOBAL!R51C5</stp>
        <tr r="E51" s="5"/>
      </tp>
      <tp t="s">
        <v>ALTRI SGPS SA</v>
        <stp/>
        <stp>##V3_BDPV12</stp>
        <stp>ALTR PL Equity</stp>
        <stp>NAME</stp>
        <stp>[CARTERAS MODELO PERFORMANCE - copia.xlsx]SMALL&amp;MID!R64C3</stp>
        <tr r="C64" s="3"/>
      </tp>
      <tp t="s">
        <v>CANADA</v>
        <stp/>
        <stp>##V3_BDPV12</stp>
        <stp>GOLD US Equity</stp>
        <stp>COUNTRY_FULL_NAME</stp>
        <stp>[CARTERAS MODELO PERFORMANCE - copia.xlsx]GLOBAL!R40C5</stp>
        <tr r="E40" s="5"/>
      </tp>
      <tp t="s">
        <v>Industrials</v>
        <stp/>
        <stp>##V3_BDPV12</stp>
        <stp>PYPL US Equity</stp>
        <stp>ICB_INDUSTRY_NAME</stp>
        <stp>[CARTERAS MODELO PERFORMANCE - copia.xlsx]GLOBAL!R36C4</stp>
        <tr r="D36" s="5"/>
      </tp>
      <tp t="s">
        <v>FRANCE</v>
        <stp/>
        <stp>##V3_BDPV12</stp>
        <stp>AI FP Equity</stp>
        <stp>COUNTRY_FULL_NAME</stp>
        <stp>[CARTERAS MODELO PERFORMANCE - copia.xlsx]GLOBAL!R29C5</stp>
        <tr r="E29" s="5"/>
      </tp>
      <tp t="s">
        <v>Technology</v>
        <stp/>
        <stp>##V3_BDPV12</stp>
        <stp>CSU CN Equity</stp>
        <stp>ICB_INDUSTRY_NAME</stp>
        <stp>[CARTERAS MODELO PERFORMANCE - copia.xlsx]GLOBAL!R25C4</stp>
        <tr r="D25" s="5"/>
      </tp>
      <tp t="s">
        <v>Health Care</v>
        <stp/>
        <stp>##V3_BDPV12</stp>
        <stp>ROG SW Equity</stp>
        <stp>ICB_INDUSTRY_NAME</stp>
        <stp>[CARTERAS MODELO PERFORMANCE - copia.xlsx]GLOBAL!R15C4</stp>
        <tr r="D15" s="5"/>
      </tp>
      <tp t="s">
        <v>SONAE</v>
        <stp/>
        <stp>##V3_BDPV12</stp>
        <stp>SON PL Equity</stp>
        <stp>NAME</stp>
        <stp>[CARTERAS MODELO PERFORMANCE - copia.xlsx]SPAIN!R15C3</stp>
        <tr r="C15" s="1"/>
      </tp>
      <tp t="s">
        <v>SPAIN</v>
        <stp/>
        <stp>##V3_BDPV12</stp>
        <stp>R4 SM Equity</stp>
        <stp>COUNTRY_FULL_NAME</stp>
        <stp>[CARTERAS MODELO PERFORMANCE - copia.xlsx]SPAIN!R25C5</stp>
        <tr r="E25" s="1"/>
      </tp>
      <tp t="s">
        <v>ITALY</v>
        <stp/>
        <stp>##V3_BDPV12</stp>
        <stp>MT IM Equity</stp>
        <stp>COUNTRY_FULL_NAME</stp>
        <stp>[CARTERAS MODELO PERFORMANCE - copia.xlsx]GLOBAL!R18C5</stp>
        <tr r="E18" s="5"/>
      </tp>
      <tp t="s">
        <v>KONINKLIJKE AHOLD DELHAIZE N</v>
        <stp/>
        <stp>##V3_BDPV12</stp>
        <stp>AD NA Equity</stp>
        <stp>NAME</stp>
        <stp>[CARTERAS MODELO PERFORMANCE - copia.xlsx]GLOBAL!R50C3</stp>
        <tr r="C50" s="5"/>
      </tp>
      <tp t="s">
        <v>Consumer Discretionary</v>
        <stp/>
        <stp>##V3_BDPV12</stp>
        <stp>PDD US Equity</stp>
        <stp>ICB_INDUSTRY_NAME</stp>
        <stp>[CARTERAS MODELO PERFORMANCE - copia.xlsx]GLOBAL!R54C4</stp>
        <tr r="D54" s="5"/>
      </tp>
      <tp t="s">
        <v>Technology</v>
        <stp/>
        <stp>##V3_BDPV12</stp>
        <stp>PANW US Equity</stp>
        <stp>ICB_INDUSTRY_NAME</stp>
        <stp>[CARTERAS MODELO PERFORMANCE - copia.xlsx]GLOBAL!R17C4</stp>
        <tr r="D17" s="5"/>
      </tp>
      <tp t="s">
        <v>ACERINOX SA</v>
        <stp/>
        <stp>##V3_BDPV12</stp>
        <stp>ACX SM Equity</stp>
        <stp>NAME</stp>
        <stp>[CARTERAS MODELO PERFORMANCE - copia.xlsx]SPAIN!R39C3</stp>
        <tr r="C39" s="1"/>
      </tp>
      <tp>
        <v>12.39</v>
        <stp/>
        <stp>##V3_BDPV12</stp>
        <stp>GLNG US Equity</stp>
        <stp>PX_CLOSE_YTD</stp>
        <stp>[CARTERAS MODELO PERFORMANCE - copia.xlsx]Hoja1 (2)!R24C6</stp>
        <tr r="F24" s="7"/>
      </tp>
      <tp>
        <v>12.39</v>
        <stp/>
        <stp>##V3_BDPV12</stp>
        <stp>GLNG US Equity</stp>
        <stp>PX_CLOSE_YTD</stp>
        <stp>[CARTERAS MODELO PERFORMANCE - copia.xlsx]Hoja1 (2)!R24C7</stp>
        <tr r="G24" s="7"/>
      </tp>
      <tp t="s">
        <v>Health Care</v>
        <stp/>
        <stp>##V3_BDPV12</stp>
        <stp>MRK US Equity</stp>
        <stp>ICB_INDUSTRY_NAME</stp>
        <stp>[CARTERAS MODELO PERFORMANCE - copia.xlsx]GLOBAL!R47C4</stp>
        <tr r="D47" s="5"/>
      </tp>
      <tp t="s">
        <v>UNITED STATES</v>
        <stp/>
        <stp>##V3_BDPV12</stp>
        <stp>AAPL US Equity</stp>
        <stp>COUNTRY_FULL_NAME</stp>
        <stp>[CARTERAS MODELO PERFORMANCE - copia.xlsx]GLOBAL!R14C5</stp>
        <tr r="E14" s="5"/>
      </tp>
      <tp t="s">
        <v>Financials</v>
        <stp/>
        <stp>##V3_BDPV12</stp>
        <stp>SPGI US Equity</stp>
        <stp>ICB_INDUSTRY_NAME</stp>
        <stp>[CARTERAS MODELO PERFORMANCE - copia.xlsx]GLOBAL!R37C4</stp>
        <tr r="D37" s="5"/>
      </tp>
      <tp>
        <v>95</v>
        <stp/>
        <stp>##V3_BDPV12</stp>
        <stp>AM FP Equity</stp>
        <stp>PX_CLOSE_YTD</stp>
        <stp>[CARTERAS MODELO PERFORMANCE - copia.xlsx]Global Performance!R39C5</stp>
        <tr r="E39" s="6"/>
      </tp>
      <tp>
        <v>727</v>
        <stp/>
        <stp>##V3_BDPV12</stp>
        <stp>MC FP Equity</stp>
        <stp>PX_CLOSE_YTD</stp>
        <stp>[CARTERAS MODELO PERFORMANCE - copia.xlsx]Global Performance!R17C5</stp>
        <tr r="E17" s="6"/>
      </tp>
      <tp>
        <v>95</v>
        <stp/>
        <stp>##V3_BDPV12</stp>
        <stp>AM FP Equity</stp>
        <stp>PX_CLOSE_YTD</stp>
        <stp>[CARTERAS MODELO PERFORMANCE - copia.xlsx]Global Performance!R39C4</stp>
        <tr r="D39" s="6"/>
      </tp>
      <tp>
        <v>727</v>
        <stp/>
        <stp>##V3_BDPV12</stp>
        <stp>MC FP Equity</stp>
        <stp>PX_CLOSE_YTD</stp>
        <stp>[CARTERAS MODELO PERFORMANCE - copia.xlsx]Global Performance!R17C4</stp>
        <tr r="D17" s="6"/>
      </tp>
      <tp t="s">
        <v>LVMH MOET HENNESSY LOUIS VUI</v>
        <stp/>
        <stp>##V3_BDPV12</stp>
        <stp>MC FP Equity</stp>
        <stp>NAME</stp>
        <stp>[CARTERAS MODELO PERFORMANCE - copia.xlsx]GLOBAL!R34C3</stp>
        <tr r="C34" s="5"/>
      </tp>
      <tp t="s">
        <v>EBRO FOODS SA</v>
        <stp/>
        <stp>##V3_BDPV12</stp>
        <stp>EBRO SM Equity</stp>
        <stp>NAME</stp>
        <stp>[CARTERAS MODELO PERFORMANCE - copia.xlsx]SMALL&amp;MID!R11C3</stp>
        <tr r="C11" s="3"/>
      </tp>
      <tp>
        <v>556.76</v>
        <stp/>
        <stp>##V3_BDPV12</stp>
        <stp>PANW US Equity</stp>
        <stp>PX_CLOSE_YTD</stp>
        <stp>[CARTERAS MODELO PERFORMANCE - copia.xlsx]Hoja1 (2)!R57C7</stp>
        <tr r="G57" s="7"/>
      </tp>
      <tp>
        <v>556.76</v>
        <stp/>
        <stp>##V3_BDPV12</stp>
        <stp>PANW US Equity</stp>
        <stp>PX_CLOSE_YTD</stp>
        <stp>[CARTERAS MODELO PERFORMANCE - copia.xlsx]Hoja1 (2)!R57C6</stp>
        <tr r="F57" s="7"/>
      </tp>
      <tp>
        <v>19</v>
        <stp/>
        <stp>##V3_BDPV12</stp>
        <stp>GOLD US Equity</stp>
        <stp>PX_CLOSE_YTD</stp>
        <stp>[CARTERAS MODELO PERFORMANCE - copia.xlsx]Global Performance!R6C5</stp>
        <tr r="E6" s="6"/>
      </tp>
      <tp>
        <v>19</v>
        <stp/>
        <stp>##V3_BDPV12</stp>
        <stp>GOLD US Equity</stp>
        <stp>PX_CLOSE_YTD</stp>
        <stp>[CARTERAS MODELO PERFORMANCE - copia.xlsx]Global Performance!R6C4</stp>
        <tr r="D6" s="6"/>
      </tp>
      <tp t="s">
        <v>Financials</v>
        <stp/>
        <stp>##V3_BDPV12</stp>
        <stp>R4 SM Equity</stp>
        <stp>ICB_INDUSTRY_NAME</stp>
        <stp>[CARTERAS MODELO PERFORMANCE - copia.xlsx]SPAIN!R25C4</stp>
        <tr r="D25" s="1"/>
      </tp>
      <tp t="s">
        <v>Technology</v>
        <stp/>
        <stp>##V3_BDPV12</stp>
        <stp>SANT GY Equity</stp>
        <stp>ICB_INDUSTRY_NAME</stp>
        <stp>[CARTERAS MODELO PERFORMANCE - copia.xlsx]GLOBAL!R26C4</stp>
        <tr r="D26" s="5"/>
      </tp>
      <tp t="s">
        <v>PROSEGUR CASH SA</v>
        <stp/>
        <stp>##V3_BDPV12</stp>
        <stp>CASH SM Equity</stp>
        <stp>NAME</stp>
        <stp>[CARTERAS MODELO PERFORMANCE - copia.xlsx]SMALL&amp;MID!R31C3</stp>
        <tr r="C31" s="3"/>
      </tp>
      <tp t="s">
        <v>BANKINTER SA</v>
        <stp/>
        <stp>##V3_BDPV12</stp>
        <stp>BKT SM Equity</stp>
        <stp>NAME</stp>
        <stp>[CARTERAS MODELO PERFORMANCE - copia.xlsx]SPAIN!R23C3</stp>
        <tr r="C23" s="1"/>
      </tp>
      <tp t="s">
        <v>CIE AUTOMOTIVE SA</v>
        <stp/>
        <stp>##V3_BDPV12</stp>
        <stp>CIE SM Equity</stp>
        <stp>NAME</stp>
        <stp>[CARTERAS MODELO PERFORMANCE - copia.xlsx]SPAIN!R11C3</stp>
        <tr r="C11" s="1"/>
      </tp>
      <tp t="s">
        <v>GESTAMP AUTOMOCION SA</v>
        <stp/>
        <stp>##V3_BDPV12</stp>
        <stp>GEST SM Equity</stp>
        <stp>NAME</stp>
        <stp>[CARTERAS MODELO PERFORMANCE - copia.xlsx]SMALL&amp;MID!R16C3</stp>
        <tr r="C16" s="3"/>
      </tp>
      <tp t="s">
        <v>Technology</v>
        <stp/>
        <stp>##V3_BDPV12</stp>
        <stp>AMS SM Equity</stp>
        <stp>ICB_INDUSTRY_NAME</stp>
        <stp>[CARTERAS MODELO PERFORMANCE - copia.xlsx]GLOBAL!R31C4</stp>
        <tr r="D31" s="5"/>
      </tp>
      <tp t="s">
        <v>BOEING CO/THE</v>
        <stp/>
        <stp>##V3_BDPV12</stp>
        <stp>BA US Equity</stp>
        <stp>NAME</stp>
        <stp>[CARTERAS MODELO PERFORMANCE - copia.xlsx]GLOBAL!R20C3</stp>
        <tr r="C20" s="5"/>
      </tp>
      <tp t="s">
        <v>CORTICEIRA AMORIM SA</v>
        <stp/>
        <stp>##V3_BDPV12</stp>
        <stp>COR PL Equity</stp>
        <stp>NAME</stp>
        <stp>[CARTERAS MODELO PERFORMANCE - copia.xlsx]SPAIN!R41C3</stp>
        <tr r="C41" s="1"/>
      </tp>
      <tp t="s">
        <v>ISRAEL</v>
        <stp/>
        <stp>##V3_BDPV12</stp>
        <stp>CHKP US Equity</stp>
        <stp>COUNTRY_FULL_NAME</stp>
        <stp>[CARTERAS MODELO PERFORMANCE - copia.xlsx]GLOBAL!R21C5</stp>
        <tr r="E21" s="5"/>
      </tp>
      <tp>
        <v>336.35</v>
        <stp/>
        <stp>##V3_BDPV12</stp>
        <stp>FB US Equity</stp>
        <stp>PX_CLOSE_YTD</stp>
        <stp>[CARTERAS MODELO PERFORMANCE - copia.xlsx]Global Performance!R51C4</stp>
        <tr r="D51" s="6"/>
      </tp>
      <tp>
        <v>336.35</v>
        <stp/>
        <stp>##V3_BDPV12</stp>
        <stp>FB US Equity</stp>
        <stp>PX_CLOSE_YTD</stp>
        <stp>[CARTERAS MODELO PERFORMANCE - copia.xlsx]Global Performance!R51C5</stp>
        <tr r="E51" s="6"/>
      </tp>
      <tp t="s">
        <v>Consumer Discretionary</v>
        <stp/>
        <stp>##V3_BDPV12</stp>
        <stp>VIPS US Equity</stp>
        <stp>ICB_INDUSTRY_NAME</stp>
        <stp>[CARTERAS MODELO PERFORMANCE - copia.xlsx]GLOBAL!R55C4</stp>
        <tr r="D55" s="5"/>
      </tp>
      <tp t="s">
        <v>AIR LIQUIDE SA</v>
        <stp/>
        <stp>##V3_BDPV12</stp>
        <stp>AI FP Equity</stp>
        <stp>NAME</stp>
        <stp>[CARTERAS MODELO PERFORMANCE - copia.xlsx]GLOBAL!R29C3</stp>
        <tr r="C29" s="5"/>
      </tp>
      <tp t="s">
        <v>AMADEUS IT GROUP SA</v>
        <stp/>
        <stp>##V3_BDPV12</stp>
        <stp>AMS SM Equity</stp>
        <stp>NAME</stp>
        <stp>[CARTERAS MODELO PERFORMANCE - copia.xlsx]SPAIN!R43C3</stp>
        <tr r="C43" s="1"/>
      </tp>
      <tp t="s">
        <v>ELECNOR  SA</v>
        <stp/>
        <stp>##V3_BDPV12</stp>
        <stp>ENO SM Equity</stp>
        <stp>NAME</stp>
        <stp>[CARTERAS MODELO PERFORMANCE - copia.xlsx]SPAIN!R30C3</stp>
        <tr r="C30" s="1"/>
      </tp>
      <tp t="s">
        <v>VIDRALA SA</v>
        <stp/>
        <stp>##V3_BDPV12</stp>
        <stp>VID SM Equity</stp>
        <stp>NAME</stp>
        <stp>[CARTERAS MODELO PERFORMANCE - copia.xlsx]SPAIN!R37C3</stp>
        <tr r="C37" s="1"/>
      </tp>
      <tp>
        <v>2399.23</v>
        <stp/>
        <stp>##V3_BDPV12</stp>
        <stp>BKNG US Equity</stp>
        <stp>PX_CLOSE_YTD</stp>
        <stp>[CARTERAS MODELO PERFORMANCE - copia.xlsx]Hoja1 (2)!R10C7</stp>
        <tr r="G10" s="7"/>
      </tp>
      <tp>
        <v>2399.23</v>
        <stp/>
        <stp>##V3_BDPV12</stp>
        <stp>BKNG US Equity</stp>
        <stp>PX_CLOSE_YTD</stp>
        <stp>[CARTERAS MODELO PERFORMANCE - copia.xlsx]Hoja1 (2)!R10C6</stp>
        <tr r="F10" s="7"/>
      </tp>
      <tp>
        <v>8.52</v>
        <stp/>
        <stp>##V3_BDPV12</stp>
        <stp>GALP PL Equity</stp>
        <stp>PX_CLOSE_YTD</stp>
        <stp>[CARTERAS MODELO PERFORMANCE - copia.xlsx]Spain Performance!R19C4</stp>
        <tr r="D19" s="8"/>
      </tp>
      <tp>
        <v>8.52</v>
        <stp/>
        <stp>##V3_BDPV12</stp>
        <stp>GALP PL Equity</stp>
        <stp>PX_CLOSE_YTD</stp>
        <stp>[CARTERAS MODELO PERFORMANCE - copia.xlsx]Spain Performance!R19C5</stp>
        <tr r="E19" s="8"/>
      </tp>
      <tp>
        <v>153.32</v>
        <stp/>
        <stp>##V3_BDPV12</stp>
        <stp>AI FP Equity</stp>
        <stp>PX_CLOSE_YTD</stp>
        <stp>[CARTERAS MODELO PERFORMANCE - copia.xlsx]Hoja1 (2)!R5C7</stp>
        <tr r="G5" s="7"/>
      </tp>
      <tp>
        <v>153.32</v>
        <stp/>
        <stp>##V3_BDPV12</stp>
        <stp>AI FP Equity</stp>
        <stp>PX_CLOSE_YTD</stp>
        <stp>[CARTERAS MODELO PERFORMANCE - copia.xlsx]Hoja1 (2)!R5C6</stp>
        <tr r="F5" s="7"/>
      </tp>
      <tp t="s">
        <v>TALGO SA</v>
        <stp/>
        <stp>##V3_BDPV12</stp>
        <stp>TLGO SM Equity</stp>
        <stp>NAME</stp>
        <stp>[CARTERAS MODELO PERFORMANCE - copia.xlsx]CHALLENGE!R31C3</stp>
        <tr r="C31" s="2"/>
      </tp>
      <tp t="s">
        <v>Consumer Discretionary</v>
        <stp/>
        <stp>##V3_BDPV12</stp>
        <stp>CIE SM Equity</stp>
        <stp>ICB_INDUSTRY_NAME</stp>
        <stp>[CARTERAS MODELO PERFORMANCE - copia.xlsx]GLOBAL!R43C4</stp>
        <tr r="D43" s="5"/>
      </tp>
      <tp t="s">
        <v>Technology</v>
        <stp/>
        <stp>##V3_BDPV12</stp>
        <stp>JEN GY Equity</stp>
        <stp>ICB_INDUSTRY_NAME</stp>
        <stp>[CARTERAS MODELO PERFORMANCE - copia.xlsx]GLOBAL!R23C4</stp>
        <tr r="D23" s="5"/>
      </tp>
      <tp t="s">
        <v>Consumer Discretionary</v>
        <stp/>
        <stp>##V3_BDPV12</stp>
        <stp>KER FP Equity</stp>
        <stp>ICB_INDUSTRY_NAME</stp>
        <stp>[CARTERAS MODELO PERFORMANCE - copia.xlsx]GLOBAL!R33C4</stp>
        <tr r="D33" s="5"/>
      </tp>
      <tp t="s">
        <v>LABORATORIOS FARMACEUTICOS R</v>
        <stp/>
        <stp>##V3_BDPV12</stp>
        <stp>ROVI SM Equity</stp>
        <stp>NAME</stp>
        <stp>[CARTERAS MODELO PERFORMANCE - copia.xlsx]SMALL&amp;MID!R21C3</stp>
        <tr r="C21" s="3"/>
      </tp>
      <tp>
        <v>14.66</v>
        <stp/>
        <stp>##V3_BDPV12</stp>
        <stp>SANT GY Equity</stp>
        <stp>PX_CLOSE_YTD</stp>
        <stp>[CARTERAS MODELO PERFORMANCE - copia.xlsx]Hoja1 (2)!R59C6</stp>
        <tr r="F59" s="7"/>
      </tp>
      <tp>
        <v>14.66</v>
        <stp/>
        <stp>##V3_BDPV12</stp>
        <stp>SANT GY Equity</stp>
        <stp>PX_CLOSE_YTD</stp>
        <stp>[CARTERAS MODELO PERFORMANCE - copia.xlsx]Hoja1 (2)!R59C7</stp>
        <tr r="G59" s="7"/>
      </tp>
      <tp>
        <v>50.33</v>
        <stp/>
        <stp>##V3_BDPV12</stp>
        <stp>XPEV US Equity</stp>
        <stp>PX_CLOSE_YTD</stp>
        <stp>[CARTERAS MODELO PERFORMANCE - copia.xlsx]Hoja1 (2)!R18C6</stp>
        <tr r="F18" s="7"/>
      </tp>
      <tp t="s">
        <v>Consumer Discretionary</v>
        <stp/>
        <stp>##V3_BDPV12</stp>
        <stp>ITX SM Equity</stp>
        <stp>ICB_INDUSTRY_NAME</stp>
        <stp>[CARTERAS MODELO PERFORMANCE - copia.xlsx]GLOBAL!R32C4</stp>
        <tr r="D32" s="5"/>
      </tp>
      <tp t="s">
        <v>UNITED STATES</v>
        <stp/>
        <stp>##V3_BDPV12</stp>
        <stp>AMZN US Equity</stp>
        <stp>COUNTRY_FULL_NAME</stp>
        <stp>[CARTERAS MODELO PERFORMANCE - copia.xlsx]GLOBAL!R11C5</stp>
        <tr r="E11" s="5"/>
      </tp>
      <tp t="s">
        <v>BERKSHIRE HATHAWAY INC-CL B</v>
        <stp/>
        <stp>##V3_BDPV12</stp>
        <stp>BRK/B Equity</stp>
        <stp>NAME</stp>
        <stp>[CARTERAS MODELO PERFORMANCE - copia.xlsx]GLOBAL!R8C3</stp>
        <tr r="C8" s="5"/>
      </tp>
      <tp t="s">
        <v>Technology</v>
        <stp/>
        <stp>##V3_BDPV12</stp>
        <stp>SAP GY Equity</stp>
        <stp>ICB_INDUSTRY_NAME</stp>
        <stp>[CARTERAS MODELO PERFORMANCE - copia.xlsx]GLOBAL!R52C4</stp>
        <tr r="D52" s="5"/>
      </tp>
      <tp t="s">
        <v>Health Care</v>
        <stp/>
        <stp>##V3_BDPV12</stp>
        <stp>RPRX US Equity</stp>
        <stp>ICB_INDUSTRY_NAME</stp>
        <stp>[CARTERAS MODELO PERFORMANCE - copia.xlsx]GLOBAL!R53C4</stp>
        <tr r="D53" s="5"/>
      </tp>
      <tp t="s">
        <v>AEDAS HOMES SA</v>
        <stp/>
        <stp>##V3_BDPV12</stp>
        <stp>AEDAS SM Equity</stp>
        <stp>NAME</stp>
        <stp>[CARTERAS MODELO PERFORMANCE - copia.xlsx]SMALL&amp;MID!R28C3</stp>
        <tr r="C28" s="3"/>
      </tp>
      <tp>
        <v>201.32</v>
        <stp/>
        <stp>##V3_BDPV12</stp>
        <stp>BA US Equity</stp>
        <stp>PX_CLOSE_YTD</stp>
        <stp>[CARTERAS MODELO PERFORMANCE - copia.xlsx]Global Performance!R40C4</stp>
        <tr r="D40" s="6"/>
      </tp>
      <tp>
        <v>201.32</v>
        <stp/>
        <stp>##V3_BDPV12</stp>
        <stp>BA US Equity</stp>
        <stp>PX_CLOSE_YTD</stp>
        <stp>[CARTERAS MODELO PERFORMANCE - copia.xlsx]Global Performance!R40C5</stp>
        <tr r="E40" s="6"/>
      </tp>
      <tp t="s">
        <v>META PLATFORMS INC-CLASS A</v>
        <stp/>
        <stp>##V3_BDPV12</stp>
        <stp>FB US Equity</stp>
        <stp>NAME</stp>
        <stp>[CARTERAS MODELO PERFORMANCE - copia.xlsx]GLOBAL!R10C3</stp>
        <tr r="C10" s="5"/>
      </tp>
      <tp t="s">
        <v>Technology</v>
        <stp/>
        <stp>##V3_BDPV12</stp>
        <stp>COK GY Equity</stp>
        <stp>ICB_INDUSTRY_NAME</stp>
        <stp>[CARTERAS MODELO PERFORMANCE - copia.xlsx]GLOBAL!R22C4</stp>
        <tr r="D22" s="5"/>
      </tp>
      <tp>
        <v>1.23</v>
        <stp/>
        <stp>##V3_BDPV12</stp>
        <stp>YAC1 SM Equity</stp>
        <stp>PX_CLOSE_YTD</stp>
        <stp>[CARTERAS MODELO PERFORMANCE - copia.xlsx]Spain Performance!R26C4</stp>
        <tr r="D26" s="8"/>
      </tp>
      <tp>
        <v>1.23</v>
        <stp/>
        <stp>##V3_BDPV12</stp>
        <stp>YAC1 SM Equity</stp>
        <stp>PX_CLOSE_YTD</stp>
        <stp>[CARTERAS MODELO PERFORMANCE - copia.xlsx]Spain Performance!R26C5</stp>
        <tr r="E26" s="8"/>
      </tp>
      <tp t="s">
        <v>KAZAKHSTAN</v>
        <stp/>
        <stp>##V3_BDPV12</stp>
        <stp>KSPI LI Equity</stp>
        <stp>COUNTRY_FULL_NAME</stp>
        <stp>[CARTERAS MODELO PERFORMANCE - copia.xlsx]GLOBAL!R44C5</stp>
        <tr r="E44" s="5"/>
      </tp>
      <tp>
        <v>336.32</v>
        <stp/>
        <stp>##V3_BDPV12</stp>
        <stp>MSFT US Equity</stp>
        <stp>PX_CLOSE_YTD</stp>
        <stp>[CARTERAS MODELO PERFORMANCE - copia.xlsx]Hoja1 (2)!R55C6</stp>
        <tr r="F55" s="7"/>
      </tp>
      <tp>
        <v>336.32</v>
        <stp/>
        <stp>##V3_BDPV12</stp>
        <stp>MSFT US Equity</stp>
        <stp>PX_CLOSE_YTD</stp>
        <stp>[CARTERAS MODELO PERFORMANCE - copia.xlsx]Hoja1 (2)!R55C7</stp>
        <tr r="G55" s="7"/>
      </tp>
      <tp>
        <v>10.54</v>
        <stp/>
        <stp>##V3_BDPV12</stp>
        <stp>HOME SM Equity</stp>
        <stp>PX_CLOSE_YTD</stp>
        <stp>[CARTERAS MODELO PERFORMANCE - copia.xlsx]Spain Performance!R36C5</stp>
        <tr r="E36" s="8"/>
      </tp>
      <tp>
        <v>10.54</v>
        <stp/>
        <stp>##V3_BDPV12</stp>
        <stp>HOME SM Equity</stp>
        <stp>PX_CLOSE_YTD</stp>
        <stp>[CARTERAS MODELO PERFORMANCE - copia.xlsx]Spain Performance!R36C4</stp>
        <tr r="D36" s="8"/>
      </tp>
      <tp t="s">
        <v>ALANTRA PARTNERS SA</v>
        <stp/>
        <stp>##V3_BDPV12</stp>
        <stp>ALNT SM Equity</stp>
        <stp>NAME</stp>
        <stp>[CARTERAS MODELO PERFORMANCE - copia.xlsx]CHALLENGE!R27C3</stp>
        <tr r="C27" s="2"/>
      </tp>
      <tp t="s">
        <v>BERMUDA</v>
        <stp/>
        <stp>##V3_BDPV12</stp>
        <stp>GLNG US Equity</stp>
        <stp>COUNTRY_FULL_NAME</stp>
        <stp>[CARTERAS MODELO PERFORMANCE - copia.xlsx]GLOBAL!R39C5</stp>
        <tr r="E39" s="5"/>
      </tp>
      <tp t="s">
        <v>UNITED STATES</v>
        <stp/>
        <stp>##V3_BDPV12</stp>
        <stp>FB US Equity</stp>
        <stp>COUNTRY_FULL_NAME</stp>
        <stp>[CARTERAS MODELO PERFORMANCE - copia.xlsx]GLOBAL!R10C5</stp>
        <tr r="E10" s="5"/>
      </tp>
      <tp t="s">
        <v>UNITED STATES</v>
        <stp/>
        <stp>##V3_BDPV12</stp>
        <stp>BA US Equity</stp>
        <stp>COUNTRY_FULL_NAME</stp>
        <stp>[CARTERAS MODELO PERFORMANCE - copia.xlsx]GLOBAL!R20C5</stp>
        <tr r="E20" s="5"/>
      </tp>
      <tp t="s">
        <v>UNITED STATES</v>
        <stp/>
        <stp>##V3_BDPV12</stp>
        <stp>KO US Equity</stp>
        <stp>COUNTRY_FULL_NAME</stp>
        <stp>[CARTERAS MODELO PERFORMANCE - copia.xlsx]GLOBAL!R30C5</stp>
        <tr r="E30" s="5"/>
      </tp>
      <tp t="s">
        <v>NETHERLANDS</v>
        <stp/>
        <stp>##V3_BDPV12</stp>
        <stp>AD NA Equity</stp>
        <stp>COUNTRY_FULL_NAME</stp>
        <stp>[CARTERAS MODELO PERFORMANCE - copia.xlsx]GLOBAL!R50C5</stp>
        <tr r="E50" s="5"/>
      </tp>
      <tp>
        <v>59.21</v>
        <stp/>
        <stp>##V3_BDPV12</stp>
        <stp>KO US Equity</stp>
        <stp>PX_CLOSE_YTD</stp>
        <stp>[CARTERAS MODELO PERFORMANCE - copia.xlsx]Global Performance!R20C4</stp>
        <tr r="D20" s="6"/>
      </tp>
      <tp>
        <v>59.21</v>
        <stp/>
        <stp>##V3_BDPV12</stp>
        <stp>KO US Equity</stp>
        <stp>PX_CLOSE_YTD</stp>
        <stp>[CARTERAS MODELO PERFORMANCE - copia.xlsx]Global Performance!R20C5</stp>
        <tr r="E20" s="6"/>
      </tp>
      <tp t="s">
        <v>UNITED STATES</v>
        <stp/>
        <stp>##V3_BDPV12</stp>
        <stp>MSFT US Equity</stp>
        <stp>COUNTRY_FULL_NAME</stp>
        <stp>[CARTERAS MODELO PERFORMANCE - copia.xlsx]GLOBAL!R13C5</stp>
        <tr r="E13" s="5"/>
      </tp>
      <tp>
        <v>116.56</v>
        <stp/>
        <stp>##V3_BDPV12</stp>
        <stp>CHKP US Equity</stp>
        <stp>PX_CLOSE_YTD</stp>
        <stp>[CARTERAS MODELO PERFORMANCE - copia.xlsx]Hoja1 (2)!R49C6</stp>
        <tr r="F49" s="7"/>
      </tp>
      <tp>
        <v>116.56</v>
        <stp/>
        <stp>##V3_BDPV12</stp>
        <stp>CHKP US Equity</stp>
        <stp>PX_CLOSE_YTD</stp>
        <stp>[CARTERAS MODELO PERFORMANCE - copia.xlsx]Hoja1 (2)!R49C7</stp>
        <tr r="G49" s="7"/>
      </tp>
      <tp>
        <v>116</v>
        <stp/>
        <stp>##V3_BDPV12</stp>
        <stp>KSPI LI Equity</stp>
        <stp>PX_CLOSE_YTD</stp>
        <stp>[CARTERAS MODELO PERFORMANCE - copia.xlsx]Hoja1 (2)!R28C6</stp>
        <tr r="F28" s="7"/>
      </tp>
      <tp>
        <v>116</v>
        <stp/>
        <stp>##V3_BDPV12</stp>
        <stp>KSPI LI Equity</stp>
        <stp>PX_CLOSE_YTD</stp>
        <stp>[CARTERAS MODELO PERFORMANCE - copia.xlsx]Hoja1 (2)!R28C7</stp>
        <tr r="G28" s="7"/>
      </tp>
      <tp t="s">
        <v>VAA VISTA ALEGRE ATLANTIS</v>
        <stp/>
        <stp>##V3_BDPV12</stp>
        <stp>VAF PL Equity</stp>
        <stp>NAME</stp>
        <stp>[CARTERAS MODELO PERFORMANCE - copia.xlsx]SPAIN!R32C3</stp>
        <tr r="C32" s="1"/>
      </tp>
      <tp t="s">
        <v>SACYR SA</v>
        <stp/>
        <stp>##V3_BDPV12</stp>
        <stp>SCYR SM Equity</stp>
        <stp>NAME</stp>
        <stp>[CARTERAS MODELO PERFORMANCE - copia.xlsx]SMALL&amp;MID!R22C3</stp>
        <tr r="C22" s="3"/>
      </tp>
      <tp t="s">
        <v>COCA-COLA CO/THE</v>
        <stp/>
        <stp>##V3_BDPV12</stp>
        <stp>KO US Equity</stp>
        <stp>NAME</stp>
        <stp>[CARTERAS MODELO PERFORMANCE - copia.xlsx]GLOBAL!R30C3</stp>
        <tr r="C30" s="5"/>
      </tp>
      <tp t="s">
        <v>VISCOFAN SA</v>
        <stp/>
        <stp>##V3_BDPV12</stp>
        <stp>VIS SM Equity</stp>
        <stp>NAME</stp>
        <stp>[CARTERAS MODELO PERFORMANCE - copia.xlsx]SPAIN!R48C3</stp>
        <tr r="C48" s="1"/>
      </tp>
      <tp t="s">
        <v>INTL CONSOLIDATED AIRLINE-DI</v>
        <stp/>
        <stp>##V3_BDPV12</stp>
        <stp>IAG SM Equity</stp>
        <stp>NAME</stp>
        <stp>[CARTERAS MODELO PERFORMANCE - copia.xlsx]SPAIN!R10C3</stp>
        <tr r="C10" s="1"/>
      </tp>
      <tp>
        <v>15.3</v>
        <stp/>
        <stp>##V3_BDPV12</stp>
        <stp>ALNT SM Equity</stp>
        <stp>PX_CLOSE_YTD</stp>
        <stp>[CARTERAS MODELO PERFORMANCE - copia.xlsx]Spain Performance!R27C4</stp>
        <tr r="D27" s="8"/>
      </tp>
      <tp>
        <v>15.3</v>
        <stp/>
        <stp>##V3_BDPV12</stp>
        <stp>ALNT SM Equity</stp>
        <stp>PX_CLOSE_YTD</stp>
        <stp>[CARTERAS MODELO PERFORMANCE - copia.xlsx]Spain Performance!R27C5</stp>
        <tr r="E27" s="8"/>
      </tp>
      <tp>
        <v>7.1</v>
        <stp/>
        <stp>##V3_BDPV12</stp>
        <stp>AGIL SM Equity</stp>
        <stp>PX_CLOSE_YTD</stp>
        <stp>[CARTERAS MODELO PERFORMANCE - copia.xlsx]Spain Performance!R40C4</stp>
        <tr r="D40" s="8"/>
      </tp>
      <tp>
        <v>7.1</v>
        <stp/>
        <stp>##V3_BDPV12</stp>
        <stp>AGIL SM Equity</stp>
        <stp>PX_CLOSE_YTD</stp>
        <stp>[CARTERAS MODELO PERFORMANCE - copia.xlsx]Spain Performance!R40C5</stp>
        <tr r="E40" s="8"/>
      </tp>
      <tp>
        <v>30.135000000000002</v>
        <stp/>
        <stp>##V3_BDPV12</stp>
        <stp>AD NA Equity</stp>
        <stp>PX_CLOSE_YTD</stp>
        <stp>[CARTERAS MODELO PERFORMANCE - copia.xlsx]Global Performance!R19C4</stp>
        <tr r="D19" s="6"/>
      </tp>
      <tp t="s">
        <v>CANADA</v>
        <stp/>
        <stp>##V3_BDPV12</stp>
        <stp>CP CN Equity</stp>
        <stp>COUNTRY_FULL_NAME</stp>
        <stp>[CARTERAS MODELO PERFORMANCE - copia.xlsx]GLOBAL!R42C5</stp>
        <tr r="E42" s="5"/>
      </tp>
      <tp>
        <v>4900</v>
        <stp/>
        <stp>##V3_BDPV12</stp>
        <stp>9984 JT Equity</stp>
        <stp>PX_LAST</stp>
        <stp>[CARTERAS MODELO PERFORMANCE - copia.xlsx]Hoja1 (2)!R64C6</stp>
        <tr r="F64" s="7"/>
      </tp>
      <tp>
        <v>4900</v>
        <stp/>
        <stp>##V3_BDPV12</stp>
        <stp>9984 JT Equity</stp>
        <stp>PX_LAST</stp>
        <stp>[CARTERAS MODELO PERFORMANCE - copia.xlsx]Hoja1 (2)!R64C7</stp>
        <tr r="G64" s="7"/>
      </tp>
      <tp t="s">
        <v>UNITED STATES</v>
        <stp/>
        <stp>##V3_BDPV12</stp>
        <stp>ORCL US Equity</stp>
        <stp>COUNTRY_FULL_NAME</stp>
        <stp>[CARTERAS MODELO PERFORMANCE - copia.xlsx]GLOBAL!R24C5</stp>
        <tr r="E24" s="5"/>
      </tp>
      <tp t="s">
        <v>Health Care</v>
        <stp/>
        <stp>##V3_BDPV12</stp>
        <stp>FRE GY Equity</stp>
        <stp>ICB_INDUSTRY_NAME</stp>
        <stp>[CARTERAS MODELO PERFORMANCE - copia.xlsx]GLOBAL!R49C4</stp>
        <tr r="D49" s="5"/>
      </tp>
      <tp t="s">
        <v>Industrials</v>
        <stp/>
        <stp>##V3_BDPV12</stp>
        <stp>AIR FP Equity</stp>
        <stp>ICB_INDUSTRY_NAME</stp>
        <stp>[CARTERAS MODELO PERFORMANCE - copia.xlsx]GLOBAL!R19C4</stp>
        <tr r="D19" s="5"/>
      </tp>
      <tp>
        <v>471.93</v>
        <stp/>
        <stp>##V3_BDPV12</stp>
        <stp>SPGI US Equity</stp>
        <stp>PX_CLOSE_YTD</stp>
        <stp>[CARTERAS MODELO PERFORMANCE - copia.xlsx]Hoja1 (2)!R30C6</stp>
        <tr r="F30" s="7"/>
      </tp>
      <tp>
        <v>471.93</v>
        <stp/>
        <stp>##V3_BDPV12</stp>
        <stp>SPGI US Equity</stp>
        <stp>PX_CLOSE_YTD</stp>
        <stp>[CARTERAS MODELO PERFORMANCE - copia.xlsx]Hoja1 (2)!R30C7</stp>
        <tr r="G30" s="7"/>
      </tp>
      <tp t="s">
        <v>PORTUGAL</v>
        <stp/>
        <stp>##V3_BDPV12</stp>
        <stp>EGL PL  Equity</stp>
        <stp>COUNTRY_FULL_NAME</stp>
        <stp>[CARTERAS MODELO PERFORMANCE - copia.xlsx]CHALLENGE!R28C5</stp>
        <tr r="E28" s="2"/>
      </tp>
      <tp t="s">
        <v>Technology</v>
        <stp/>
        <stp>##V3_BDPV12</stp>
        <stp>PRX NA Equity</stp>
        <stp>ICB_INDUSTRY_NAME</stp>
        <stp>[CARTERAS MODELO PERFORMANCE - copia.xlsx]GLOBAL!R28C4</stp>
        <tr r="D28" s="5"/>
      </tp>
      <tp t="s">
        <v>Health Care</v>
        <stp/>
        <stp>##V3_BDPV12</stp>
        <stp>SAN FP Equity</stp>
        <stp>ICB_INDUSTRY_NAME</stp>
        <stp>[CARTERAS MODELO PERFORMANCE - copia.xlsx]GLOBAL!R48C4</stp>
        <tr r="D48" s="5"/>
      </tp>
      <tp t="s">
        <v>FRANCE</v>
        <stp/>
        <stp>##V3_BDPV12</stp>
        <stp>MC FP Equity</stp>
        <stp>COUNTRY_FULL_NAME</stp>
        <stp>[CARTERAS MODELO PERFORMANCE - copia.xlsx]GLOBAL!R34C5</stp>
        <tr r="E34" s="5"/>
      </tp>
      <tp t="s">
        <v>MAPFRE SA</v>
        <stp/>
        <stp>##V3_BDPV12</stp>
        <stp>MAP SM Equity</stp>
        <stp>NAME</stp>
        <stp>[CARTERAS MODELO PERFORMANCE - copia.xlsx]SPAIN!R27C3</stp>
        <tr r="C27" s="1"/>
      </tp>
      <tp t="s">
        <v>ACS ACTIVIDADES CONS Y SERV</v>
        <stp/>
        <stp>##V3_BDPV12</stp>
        <stp>ACS SM Equity</stp>
        <stp>NAME</stp>
        <stp>[CARTERAS MODELO PERFORMANCE - copia.xlsx]SPAIN!R35C3</stp>
        <tr r="C35" s="1"/>
      </tp>
      <tp t="s">
        <v>GLOBAL DOMINION ACCESS SA</v>
        <stp/>
        <stp>##V3_BDPV12</stp>
        <stp>DOM SM Equity</stp>
        <stp>NAME</stp>
        <stp>[CARTERAS MODELO PERFORMANCE - copia.xlsx]SPAIN!R19C3</stp>
        <tr r="C19" s="1"/>
      </tp>
      <tp>
        <v>2399.23</v>
        <stp/>
        <stp>##V3_BDPV12</stp>
        <stp>BKNG US Equity</stp>
        <stp>PX_CLOSE_YTD</stp>
        <stp>[CARTERAS MODELO PERFORMANCE - copia.xlsx]Global Performance!R9C4</stp>
        <tr r="D9" s="6"/>
      </tp>
      <tp>
        <v>2399.23</v>
        <stp/>
        <stp>##V3_BDPV12</stp>
        <stp>BKNG US Equity</stp>
        <stp>PX_CLOSE_YTD</stp>
        <stp>[CARTERAS MODELO PERFORMANCE - copia.xlsx]Global Performance!R9C5</stp>
        <tr r="E9" s="6"/>
      </tp>
      <tp t="s">
        <v>UNITED STATES</v>
        <stp/>
        <stp>##V3_BDPV12</stp>
        <stp>ALGN US Equity</stp>
        <stp>COUNTRY_FULL_NAME</stp>
        <stp>[CARTERAS MODELO PERFORMANCE - copia.xlsx]GLOBAL!R38C5</stp>
        <tr r="E38" s="5"/>
      </tp>
      <tp t="s">
        <v>RENTA 4 BANCO SA</v>
        <stp/>
        <stp>##V3_BDPV12</stp>
        <stp>R4 SM Equity</stp>
        <stp>NAME</stp>
        <stp>[CARTERAS MODELO PERFORMANCE - copia.xlsx]SPAIN!R25C3</stp>
        <tr r="C25" s="1"/>
      </tp>
      <tp t="s">
        <v>DASSAULT AVIATION SA</v>
        <stp/>
        <stp>##V3_BDPV12</stp>
        <stp>AM FP Equity</stp>
        <stp>NAME</stp>
        <stp>[CARTERAS MODELO PERFORMANCE - copia.xlsx]GLOBAL!R16C3</stp>
        <tr r="C16" s="5"/>
      </tp>
      <tp>
        <v>87.21</v>
        <stp/>
        <stp>##V3_BDPV12</stp>
        <stp>ORCL US Equity</stp>
        <stp>PX_CLOSE_YTD</stp>
        <stp>[CARTERAS MODELO PERFORMANCE - copia.xlsx]Hoja1 (2)!R56C6</stp>
        <tr r="F56" s="7"/>
      </tp>
      <tp>
        <v>87.21</v>
        <stp/>
        <stp>##V3_BDPV12</stp>
        <stp>ORCL US Equity</stp>
        <stp>PX_CLOSE_YTD</stp>
        <stp>[CARTERAS MODELO PERFORMANCE - copia.xlsx]Hoja1 (2)!R56C7</stp>
        <tr r="G56" s="7"/>
      </tp>
      <tp t="s">
        <v>BANCO SANTANDER SA</v>
        <stp/>
        <stp>##V3_BDPV12</stp>
        <stp>SAN SM Equity</stp>
        <stp>NAME</stp>
        <stp>[CARTERAS MODELO PERFORMANCE - copia.xlsx]SPAIN!R24C3</stp>
        <tr r="C24" s="1"/>
      </tp>
      <tp t="s">
        <v>GRUPO CATALANA OCCIDENTE SA</v>
        <stp/>
        <stp>##V3_BDPV12</stp>
        <stp>GCO SM Equity</stp>
        <stp>NAME</stp>
        <stp>[CARTERAS MODELO PERFORMANCE - copia.xlsx]SPAIN!R26C3</stp>
        <tr r="C26" s="1"/>
      </tp>
      <tp t="s">
        <v>FOMENTO DE CONSTRUC Y CONTRA</v>
        <stp/>
        <stp>##V3_BDPV12</stp>
        <stp>FCC SM Equity</stp>
        <stp>NAME</stp>
        <stp>[CARTERAS MODELO PERFORMANCE - copia.xlsx]SPAIN!R36C3</stp>
        <tr r="C36" s="1"/>
      </tp>
      <tp t="s">
        <v>CONSTRUCC Y AUX DE FERROCARR</v>
        <stp/>
        <stp>##V3_BDPV12</stp>
        <stp>CAF SM Equity</stp>
        <stp>NAME</stp>
        <stp>[CARTERAS MODELO PERFORMANCE - copia.xlsx]SPAIN!R34C3</stp>
        <tr r="C34" s="1"/>
      </tp>
      <tp t="s">
        <v>Industrials</v>
        <stp/>
        <stp>##V3_BDPV12</stp>
        <stp>EGL PL  Equity</stp>
        <stp>ICB_INDUSTRY_NAME</stp>
        <stp>[CARTERAS MODELO PERFORMANCE - copia.xlsx]CHALLENGE!R28C4</stp>
        <tr r="D28" s="2"/>
      </tp>
      <tp t="s">
        <v>UNITED STATES</v>
        <stp/>
        <stp>##V3_BDPV12</stp>
        <stp>KR US Equity</stp>
        <stp>COUNTRY_FULL_NAME</stp>
        <stp>[CARTERAS MODELO PERFORMANCE - copia.xlsx]GLOBAL!R46C5</stp>
        <tr r="E46" s="5"/>
      </tp>
      <tp t="s">
        <v>FRANCE</v>
        <stp/>
        <stp>##V3_BDPV12</stp>
        <stp>AM FP Equity</stp>
        <stp>COUNTRY_FULL_NAME</stp>
        <stp>[CARTERAS MODELO PERFORMANCE - copia.xlsx]GLOBAL!R16C5</stp>
        <tr r="E16" s="5"/>
      </tp>
      <tp t="s">
        <v>CANADA</v>
        <stp/>
        <stp>##V3_BDPV12</stp>
        <stp>IPCO SS Equity</stp>
        <stp>COUNTRY_FULL_NAME</stp>
        <stp>[CARTERAS MODELO PERFORMANCE - copia.xlsx]GLOBAL!R41C5</stp>
        <tr r="E41" s="5"/>
      </tp>
      <tp>
        <v>735</v>
        <stp/>
        <stp>##V3_BDPV12</stp>
        <stp>NOVOB DC Equity</stp>
        <stp>PX_CLOSE_YTD</stp>
        <stp>[CARTERAS MODELO PERFORMANCE - copia.xlsx]Hoja1 (2)!R34C6</stp>
        <tr r="F34" s="7"/>
      </tp>
      <tp>
        <v>735</v>
        <stp/>
        <stp>##V3_BDPV12</stp>
        <stp>NOVOB DC Equity</stp>
        <stp>PX_CLOSE_YTD</stp>
        <stp>[CARTERAS MODELO PERFORMANCE - copia.xlsx]Hoja1 (2)!R34C7</stp>
        <tr r="G34" s="7"/>
      </tp>
      <tp t="s">
        <v>IBERDROLA SA</v>
        <stp/>
        <stp>##V3_BDPV12</stp>
        <stp>IBE SM Equity</stp>
        <stp>NAME</stp>
        <stp>[CARTERAS MODELO PERFORMANCE - copia.xlsx]SPAIN!R46C3</stp>
        <tr r="C46" s="1"/>
      </tp>
      <tp t="s">
        <v>#N/A Invalid Security</v>
        <stp/>
        <stp>##V3_BDPV12</stp>
        <stp xml:space="preserve"> Equity</stp>
        <stp>PX_CLOSE_YTD</stp>
        <stp>[CARTERAS MODELO PERFORMANCE - copia.xlsx]Spain Performance!R58C5</stp>
        <tr r="E58" s="8"/>
      </tp>
      <tp t="s">
        <v>#N/A Invalid Security</v>
        <stp/>
        <stp>##V3_BDPV12</stp>
        <stp xml:space="preserve"> Equity</stp>
        <stp>PX_CLOSE_YTD</stp>
        <stp>[CARTERAS MODELO PERFORMANCE - copia.xlsx]Spain Performance!R58C4</stp>
        <tr r="D58" s="8"/>
      </tp>
      <tp>
        <v>4.45</v>
        <stp/>
        <stp>##V3_BDPV12</stp>
        <stp>GEST SM Equity</stp>
        <stp>PX_CLOSE_YTD</stp>
        <stp>[CARTERAS MODELO PERFORMANCE - copia.xlsx]Spain Performance!R11C4</stp>
        <tr r="D11" s="8"/>
      </tp>
      <tp>
        <v>4.45</v>
        <stp/>
        <stp>##V3_BDPV12</stp>
        <stp>GEST SM Equity</stp>
        <stp>PX_CLOSE_YTD</stp>
        <stp>[CARTERAS MODELO PERFORMANCE - copia.xlsx]Spain Performance!R11C5</stp>
        <tr r="E11" s="8"/>
      </tp>
      <tp t="s">
        <v>LABORATORIOS FARMACEUTICOS R</v>
        <stp/>
        <stp>##V3_BDPV12</stp>
        <stp>ROVI SM Equity</stp>
        <stp>NAME</stp>
        <stp>[CARTERAS MODELO PERFORMANCE - copia.xlsx]CHALLENGE!R16C3</stp>
        <tr r="C16" s="2"/>
      </tp>
      <tp t="s">
        <v>Industrials</v>
        <stp/>
        <stp>##V3_BDPV12</stp>
        <stp>MT IM Equity</stp>
        <stp>ICB_INDUSTRY_NAME</stp>
        <stp>[CARTERAS MODELO PERFORMANCE - copia.xlsx]GLOBAL!R18C4</stp>
        <tr r="D18" s="5"/>
      </tp>
      <tp t="s">
        <v>CHINA</v>
        <stp/>
        <stp>##V3_BDPV12</stp>
        <stp>PDD US Equity</stp>
        <stp>COUNTRY_FULL_NAME</stp>
        <stp>[CARTERAS MODELO PERFORMANCE - copia.xlsx]GLOBAL!R54C5</stp>
        <tr r="E54" s="5"/>
      </tp>
      <tp t="s">
        <v>UNITED STATES</v>
        <stp/>
        <stp>##V3_BDPV12</stp>
        <stp>PANW US Equity</stp>
        <stp>COUNTRY_FULL_NAME</stp>
        <stp>[CARTERAS MODELO PERFORMANCE - copia.xlsx]GLOBAL!R17C5</stp>
        <tr r="E17" s="5"/>
      </tp>
      <tp t="s">
        <v>AGILE CONTENT SA</v>
        <stp/>
        <stp>##V3_BDPV12</stp>
        <stp>AGIL SM Equity</stp>
        <stp>NAME</stp>
        <stp>[CARTERAS MODELO PERFORMANCE - copia.xlsx]SMALL&amp;MID!R58C3</stp>
        <tr r="C58" s="3"/>
      </tp>
      <tp>
        <v>2897.04</v>
        <stp/>
        <stp>##V3_BDPV12</stp>
        <stp>GOOGL US Equity</stp>
        <stp>PX_CLOSE_YTD</stp>
        <stp>[CARTERAS MODELO PERFORMANCE - copia.xlsx]Hoja1 (2)!R53C6</stp>
        <tr r="F53" s="7"/>
      </tp>
      <tp>
        <v>2897.04</v>
        <stp/>
        <stp>##V3_BDPV12</stp>
        <stp>GOOGL US Equity</stp>
        <stp>PX_CLOSE_YTD</stp>
        <stp>[CARTERAS MODELO PERFORMANCE - copia.xlsx]Hoja1 (2)!R53C7</stp>
        <tr r="G53" s="7"/>
      </tp>
      <tp t="s">
        <v>#N/A Invalid Security</v>
        <stp/>
        <stp>##V3_BDPV12</stp>
        <stp xml:space="preserve"> Equity</stp>
        <stp>PX_CLOSE_YTD</stp>
        <stp>[CARTERAS MODELO PERFORMANCE - copia.xlsx]Spain Performance!R59C5</stp>
        <tr r="E59" s="8"/>
      </tp>
      <tp t="s">
        <v>#N/A Invalid Security</v>
        <stp/>
        <stp>##V3_BDPV12</stp>
        <stp xml:space="preserve"> Equity</stp>
        <stp>PX_CLOSE_YTD</stp>
        <stp>[CARTERAS MODELO PERFORMANCE - copia.xlsx]Spain Performance!R49C5</stp>
        <tr r="E49" s="8"/>
      </tp>
      <tp t="s">
        <v>#N/A Invalid Security</v>
        <stp/>
        <stp>##V3_BDPV12</stp>
        <stp xml:space="preserve"> Equity</stp>
        <stp>PX_CLOSE_YTD</stp>
        <stp>[CARTERAS MODELO PERFORMANCE - copia.xlsx]Spain Performance!R59C4</stp>
        <tr r="D59" s="8"/>
      </tp>
      <tp t="s">
        <v>#N/A Invalid Security</v>
        <stp/>
        <stp>##V3_BDPV12</stp>
        <stp xml:space="preserve"> Equity</stp>
        <stp>PX_CLOSE_YTD</stp>
        <stp>[CARTERAS MODELO PERFORMANCE - copia.xlsx]Spain Performance!R49C4</stp>
        <tr r="D49" s="8"/>
      </tp>
      <tp>
        <v>73.8</v>
        <stp/>
        <stp>##V3_BDPV12</stp>
        <stp>ROVI SM Equity</stp>
        <stp>PX_CLOSE_YTD</stp>
        <stp>[CARTERAS MODELO PERFORMANCE - copia.xlsx]Spain Performance!R15C5</stp>
        <tr r="E15" s="8"/>
      </tp>
      <tp>
        <v>73.8</v>
        <stp/>
        <stp>##V3_BDPV12</stp>
        <stp>ROVI SM Equity</stp>
        <stp>PX_CLOSE_YTD</stp>
        <stp>[CARTERAS MODELO PERFORMANCE - copia.xlsx]Spain Performance!R15C4</stp>
        <tr r="D15" s="8"/>
      </tp>
      <tp t="s">
        <v>GESTAMP AUTOMOCION SA</v>
        <stp/>
        <stp>##V3_BDPV12</stp>
        <stp>GEST SM Equity</stp>
        <stp>NAME</stp>
        <stp>[CARTERAS MODELO PERFORMANCE - copia.xlsx]CHALLENGE!R12C3</stp>
        <tr r="C12" s="2"/>
      </tp>
      <tp t="s">
        <v>Basic Materials</v>
        <stp/>
        <stp>##V3_BDPV12</stp>
        <stp>AI FP Equity</stp>
        <stp>ICB_INDUSTRY_NAME</stp>
        <stp>[CARTERAS MODELO PERFORMANCE - copia.xlsx]GLOBAL!R29C4</stp>
        <tr r="D29" s="5"/>
      </tp>
      <tp t="s">
        <v>CANADA</v>
        <stp/>
        <stp>##V3_BDPV12</stp>
        <stp>CSU CN Equity</stp>
        <stp>COUNTRY_FULL_NAME</stp>
        <stp>[CARTERAS MODELO PERFORMANCE - copia.xlsx]GLOBAL!R25C5</stp>
        <tr r="E25" s="5"/>
      </tp>
      <tp t="s">
        <v>SWITZERLAND</v>
        <stp/>
        <stp>##V3_BDPV12</stp>
        <stp>ROG SW Equity</stp>
        <stp>COUNTRY_FULL_NAME</stp>
        <stp>[CARTERAS MODELO PERFORMANCE - copia.xlsx]GLOBAL!R15C5</stp>
        <tr r="E15" s="5"/>
      </tp>
      <tp t="s">
        <v>Basic Materials</v>
        <stp/>
        <stp>##V3_BDPV12</stp>
        <stp>GOLD US Equity</stp>
        <stp>ICB_INDUSTRY_NAME</stp>
        <stp>[CARTERAS MODELO PERFORMANCE - copia.xlsx]GLOBAL!R40C4</stp>
        <tr r="D40" s="5"/>
      </tp>
      <tp t="s">
        <v>GIGAS HOSTING SA</v>
        <stp/>
        <stp>##V3_BDPV12</stp>
        <stp>GIGA SM Equity</stp>
        <stp>NAME</stp>
        <stp>[CARTERAS MODELO PERFORMANCE - copia.xlsx]SMALL&amp;MID!R57C3</stp>
        <tr r="C57" s="3"/>
      </tp>
      <tp t="s">
        <v>UNITED STATES</v>
        <stp/>
        <stp>##V3_BDPV12</stp>
        <stp>PYPL US Equity</stp>
        <stp>COUNTRY_FULL_NAME</stp>
        <stp>[CARTERAS MODELO PERFORMANCE - copia.xlsx]GLOBAL!R36C5</stp>
        <tr r="E36" s="5"/>
      </tp>
      <tp>
        <v>4.16</v>
        <stp/>
        <stp>##V3_BDPV12</stp>
        <stp>MT IM Equity</stp>
        <stp>PX_CLOSE_YTD</stp>
        <stp>[CARTERAS MODELO PERFORMANCE - copia.xlsx]Global Performance!R43C4</stp>
        <tr r="D43" s="6"/>
      </tp>
      <tp>
        <v>4.16</v>
        <stp/>
        <stp>##V3_BDPV12</stp>
        <stp>MT IM Equity</stp>
        <stp>PX_CLOSE_YTD</stp>
        <stp>[CARTERAS MODELO PERFORMANCE - copia.xlsx]Global Performance!R43C5</stp>
        <tr r="E43" s="6"/>
      </tp>
      <tp t="s">
        <v>Consumer Discretionary</v>
        <stp/>
        <stp>##V3_BDPV12</stp>
        <stp>BKNG US Equity</stp>
        <stp>ICB_INDUSTRY_NAME</stp>
        <stp>[CARTERAS MODELO PERFORMANCE - copia.xlsx]GLOBAL!R45C4</stp>
        <tr r="D45" s="5"/>
      </tp>
      <tp t="s">
        <v>UNITED STATES</v>
        <stp/>
        <stp>##V3_BDPV12</stp>
        <stp>MCO US Equity</stp>
        <stp>COUNTRY_FULL_NAME</stp>
        <stp>[CARTERAS MODELO PERFORMANCE - copia.xlsx]GLOBAL!R35C5</stp>
        <tr r="E35" s="5"/>
      </tp>
      <tp t="s">
        <v>Industrials</v>
        <stp/>
        <stp>##V3_BDPV12</stp>
        <stp>FISV US Equity</stp>
        <stp>ICB_INDUSTRY_NAME</stp>
        <stp>[CARTERAS MODELO PERFORMANCE - copia.xlsx]GLOBAL!R51C4</stp>
        <tr r="D51" s="5"/>
      </tp>
      <tp t="s">
        <v>KROGER CO</v>
        <stp/>
        <stp>##V3_BDPV12</stp>
        <stp>KR US Equity</stp>
        <stp>NAME</stp>
        <stp>[CARTERAS MODELO PERFORMANCE - copia.xlsx]GLOBAL!R46C3</stp>
        <tr r="C46" s="5"/>
      </tp>
      <tp>
        <v>16.88</v>
        <stp/>
        <stp>##V3_BDPV12</stp>
        <stp>EBRO SM Equity</stp>
        <stp>PX_CLOSE_YTD</stp>
        <stp>[CARTERAS MODELO PERFORMANCE - copia.xlsx]Spain Performance!R12C4</stp>
        <tr r="D12" s="8"/>
      </tp>
      <tp>
        <v>16.88</v>
        <stp/>
        <stp>##V3_BDPV12</stp>
        <stp>EBRO SM Equity</stp>
        <stp>PX_CLOSE_YTD</stp>
        <stp>[CARTERAS MODELO PERFORMANCE - copia.xlsx]Spain Performance!R12C5</stp>
        <tr r="E12" s="8"/>
      </tp>
      <tp>
        <v>6.35</v>
        <stp/>
        <stp>##V3_BDPV12</stp>
        <stp>GVOLT PL Equity</stp>
        <stp>PX_CLOSE_YTD</stp>
        <stp>[CARTERAS MODELO PERFORMANCE - copia.xlsx]Spain Performance!R42C5</stp>
        <tr r="E42" s="8"/>
      </tp>
      <tp>
        <v>6.35</v>
        <stp/>
        <stp>##V3_BDPV12</stp>
        <stp>GVOLT PL Equity</stp>
        <stp>PX_CLOSE_YTD</stp>
        <stp>[CARTERAS MODELO PERFORMANCE - copia.xlsx]Spain Performance!R42C4</stp>
        <tr r="D42" s="8"/>
      </tp>
      <tp t="s">
        <v>ALTRI SGPS SA</v>
        <stp/>
        <stp>##V3_BDPV12</stp>
        <stp>ALTR PL Equity</stp>
        <stp>NAME</stp>
        <stp>[CARTERAS MODELO PERFORMANCE - copia.xlsx]CHALLENGE!R37C3</stp>
        <tr r="C37" s="2"/>
      </tp>
      <tp>
        <v>299</v>
        <stp/>
        <stp>##V3_BDPV12</stp>
        <stp>BRK/B Equity</stp>
        <stp>PX_CLOSE_YTD</stp>
        <stp>[CARTERAS MODELO PERFORMANCE - copia.xlsx]Global Performance!R26C4</stp>
        <tr r="D26" s="6"/>
      </tp>
      <tp>
        <v>299</v>
        <stp/>
        <stp>##V3_BDPV12</stp>
        <stp>BRK/B Equity</stp>
        <stp>PX_CLOSE_YTD</stp>
        <stp>[CARTERAS MODELO PERFORMANCE - copia.xlsx]Global Performance!R26C5</stp>
        <tr r="E26" s="6"/>
      </tp>
      <tp t="s">
        <v>AUSTRIA</v>
        <stp/>
        <stp>##V3_BDPV12</stp>
        <stp>SANT GY Equity</stp>
        <stp>COUNTRY_FULL_NAME</stp>
        <stp>[CARTERAS MODELO PERFORMANCE - copia.xlsx]GLOBAL!R26C5</stp>
        <tr r="E26" s="5"/>
      </tp>
      <tp t="s">
        <v>UNITED STATES</v>
        <stp/>
        <stp>##V3_BDPV12</stp>
        <stp>MRK US Equity</stp>
        <stp>COUNTRY_FULL_NAME</stp>
        <stp>[CARTERAS MODELO PERFORMANCE - copia.xlsx]GLOBAL!R47C5</stp>
        <tr r="E47" s="5"/>
      </tp>
      <tp t="s">
        <v>UNITED STATES</v>
        <stp/>
        <stp>##V3_BDPV12</stp>
        <stp>SPGI US Equity</stp>
        <stp>COUNTRY_FULL_NAME</stp>
        <stp>[CARTERAS MODELO PERFORMANCE - copia.xlsx]GLOBAL!R37C5</stp>
        <tr r="E37" s="5"/>
      </tp>
      <tp t="s">
        <v>Technology</v>
        <stp/>
        <stp>##V3_BDPV12</stp>
        <stp>AAPL US Equity</stp>
        <stp>ICB_INDUSTRY_NAME</stp>
        <stp>[CARTERAS MODELO PERFORMANCE - copia.xlsx]GLOBAL!R14C4</stp>
        <tr r="D14" s="5"/>
      </tp>
      <tp>
        <v>8.0850000000000009</v>
        <stp/>
        <stp>##V3_BDPV12</stp>
        <stp>APPS SM Equity</stp>
        <stp>PX_CLOSE_YTD</stp>
        <stp>[CARTERAS MODELO PERFORMANCE - copia.xlsx]Spain Performance!R16C4</stp>
        <tr r="D16" s="8"/>
      </tp>
      <tp>
        <v>8.0850000000000009</v>
        <stp/>
        <stp>##V3_BDPV12</stp>
        <stp>APPS SM Equity</stp>
        <stp>PX_CLOSE_YTD</stp>
        <stp>[CARTERAS MODELO PERFORMANCE - copia.xlsx]Spain Performance!R16C5</stp>
        <tr r="E16" s="8"/>
      </tp>
      <tp>
        <v>5.25</v>
        <stp/>
        <stp>##V3_BDPV12</stp>
        <stp>BBVA SM Equity</stp>
        <stp>PX_CLOSE_YTD</stp>
        <stp>[CARTERAS MODELO PERFORMANCE - copia.xlsx]Spain Performance!R20C5</stp>
        <tr r="E20" s="8"/>
      </tp>
      <tp>
        <v>5.25</v>
        <stp/>
        <stp>##V3_BDPV12</stp>
        <stp>BBVA SM Equity</stp>
        <stp>PX_CLOSE_YTD</stp>
        <stp>[CARTERAS MODELO PERFORMANCE - copia.xlsx]Spain Performance!R20C4</stp>
        <tr r="D20" s="8"/>
      </tp>
      <tp>
        <v>2175.7800000000002</v>
        <stp/>
        <stp>##V3_BDPV12</stp>
        <stp>AMZN US Equity</stp>
        <stp>PX_LAST</stp>
        <stp>[CARTERAS MODELO PERFORMANCE - copia.xlsx]Hoja1 (2)!R8C7</stp>
        <tr r="G8" s="7"/>
      </tp>
      <tp>
        <v>2175.7800000000002</v>
        <stp/>
        <stp>##V3_BDPV12</stp>
        <stp>AMZN US Equity</stp>
        <stp>PX_LAST</stp>
        <stp>[CARTERAS MODELO PERFORMANCE - copia.xlsx]Hoja1 (2)!R8C6</stp>
        <tr r="F8" s="7"/>
      </tp>
      <tp t="s">
        <v>CHINA</v>
        <stp/>
        <stp>##V3_BDPV12</stp>
        <stp>VIPS US Equity</stp>
        <stp>COUNTRY_FULL_NAME</stp>
        <stp>[CARTERAS MODELO PERFORMANCE - copia.xlsx]GLOBAL!R55C5</stp>
        <tr r="E55" s="5"/>
      </tp>
      <tp t="s">
        <v>Technology</v>
        <stp/>
        <stp>##V3_BDPV12</stp>
        <stp>CHKP US Equity</stp>
        <stp>ICB_INDUSTRY_NAME</stp>
        <stp>[CARTERAS MODELO PERFORMANCE - copia.xlsx]GLOBAL!R21C4</stp>
        <tr r="D21" s="5"/>
      </tp>
      <tp>
        <v>312.95999999999998</v>
        <stp/>
        <stp>##V3_BDPV12</stp>
        <stp>BRK/B Equity</stp>
        <stp>PX_LAST</stp>
        <stp>[CARTERAS MODELO PERFORMANCE - copia.xlsx]Hoja1 (2)!R27C6</stp>
        <tr r="F27" s="7"/>
      </tp>
      <tp>
        <v>312.95999999999998</v>
        <stp/>
        <stp>##V3_BDPV12</stp>
        <stp>BRK/B Equity</stp>
        <stp>PX_LAST</stp>
        <stp>[CARTERAS MODELO PERFORMANCE - copia.xlsx]Hoja1 (2)!R27C7</stp>
        <tr r="G27" s="7"/>
      </tp>
      <tp t="s">
        <v>TALGO SA</v>
        <stp/>
        <stp>##V3_BDPV12</stp>
        <stp>TLGO SM Equity</stp>
        <stp>NAME</stp>
        <stp>[CARTERAS MODELO PERFORMANCE - copia.xlsx]SMALL&amp;MID!R52C3</stp>
        <tr r="C52" s="3"/>
      </tp>
      <tp>
        <v>3334.34</v>
        <stp/>
        <stp>##V3_BDPV12</stp>
        <stp>AMZN US Equity</stp>
        <stp>PX_CLOSE_YTD</stp>
        <stp>[CARTERAS MODELO PERFORMANCE - copia.xlsx]Hoja1 (2)!R8C6</stp>
        <tr r="F8" s="7"/>
      </tp>
      <tp>
        <v>3334.34</v>
        <stp/>
        <stp>##V3_BDPV12</stp>
        <stp>AMZN US Equity</stp>
        <stp>PX_CLOSE_YTD</stp>
        <stp>[CARTERAS MODELO PERFORMANCE - copia.xlsx]Hoja1 (2)!R8C7</stp>
        <tr r="G8" s="7"/>
      </tp>
      <tp>
        <v>45.26</v>
        <stp/>
        <stp>##V3_BDPV12</stp>
        <stp>KR US Equity</stp>
        <stp>PX_CLOSE_YTD</stp>
        <stp>[CARTERAS MODELO PERFORMANCE - copia.xlsx]Global Performance!R21C4</stp>
        <tr r="D21" s="6"/>
      </tp>
      <tp>
        <v>45.26</v>
        <stp/>
        <stp>##V3_BDPV12</stp>
        <stp>KR US Equity</stp>
        <stp>PX_CLOSE_YTD</stp>
        <stp>[CARTERAS MODELO PERFORMANCE - copia.xlsx]Global Performance!R21C5</stp>
        <tr r="E21" s="6"/>
      </tp>
      <tp t="s">
        <v>SPAIN</v>
        <stp/>
        <stp>##V3_BDPV12</stp>
        <stp>AMS SM Equity</stp>
        <stp>COUNTRY_FULL_NAME</stp>
        <stp>[CARTERAS MODELO PERFORMANCE - copia.xlsx]GLOBAL!R31C5</stp>
        <tr r="E31" s="5"/>
      </tp>
      <tp>
        <v>159.24</v>
        <stp/>
        <stp>##V3_BDPV12</stp>
        <stp>AI FP Equity</stp>
        <stp>PX_LAST</stp>
        <stp>[CARTERAS MODELO PERFORMANCE - copia.xlsx]Hoja1 (2)!R5C7</stp>
        <tr r="G5" s="7"/>
      </tp>
      <tp>
        <v>159.24</v>
        <stp/>
        <stp>##V3_BDPV12</stp>
        <stp>AI FP Equity</stp>
        <stp>PX_LAST</stp>
        <stp>[CARTERAS MODELO PERFORMANCE - copia.xlsx]Hoja1 (2)!R5C6</stp>
        <tr r="F5" s="7"/>
      </tp>
      <tp>
        <v>84.84</v>
        <stp/>
        <stp>##V3_BDPV12</stp>
        <stp>BABA US Equity</stp>
        <stp>PX_LAST</stp>
        <stp>[CARTERAS MODELO PERFORMANCE - copia.xlsx]Hoja1 (2)!R9C7</stp>
        <tr r="G9" s="7"/>
      </tp>
      <tp>
        <v>84.84</v>
        <stp/>
        <stp>##V3_BDPV12</stp>
        <stp>BABA US Equity</stp>
        <stp>PX_LAST</stp>
        <stp>[CARTERAS MODELO PERFORMANCE - copia.xlsx]Hoja1 (2)!R9C6</stp>
        <tr r="F9" s="7"/>
      </tp>
      <tp t="s">
        <v>GERMANY</v>
        <stp/>
        <stp>##V3_BDPV12</stp>
        <stp>COK GY Equity</stp>
        <stp>COUNTRY_FULL_NAME</stp>
        <stp>[CARTERAS MODELO PERFORMANCE - copia.xlsx]GLOBAL!R22C5</stp>
        <tr r="E22" s="5"/>
      </tp>
      <tp t="s">
        <v>Consumer Discretionary</v>
        <stp/>
        <stp>##V3_BDPV12</stp>
        <stp>AMZN US Equity</stp>
        <stp>ICB_INDUSTRY_NAME</stp>
        <stp>[CARTERAS MODELO PERFORMANCE - copia.xlsx]GLOBAL!R11C4</stp>
        <tr r="D11" s="5"/>
      </tp>
      <tp t="s">
        <v>SPAIN</v>
        <stp/>
        <stp>##V3_BDPV12</stp>
        <stp>ITX SM Equity</stp>
        <stp>COUNTRY_FULL_NAME</stp>
        <stp>[CARTERAS MODELO PERFORMANCE - copia.xlsx]GLOBAL!R32C5</stp>
        <tr r="E32" s="5"/>
      </tp>
      <tp t="s">
        <v>GERMANY</v>
        <stp/>
        <stp>##V3_BDPV12</stp>
        <stp>SAP GY Equity</stp>
        <stp>COUNTRY_FULL_NAME</stp>
        <stp>[CARTERAS MODELO PERFORMANCE - copia.xlsx]GLOBAL!R52C5</stp>
        <tr r="E52" s="5"/>
      </tp>
      <tp t="s">
        <v>UNITED STATES</v>
        <stp/>
        <stp>##V3_BDPV12</stp>
        <stp>RPRX US Equity</stp>
        <stp>COUNTRY_FULL_NAME</stp>
        <stp>[CARTERAS MODELO PERFORMANCE - copia.xlsx]GLOBAL!R53C5</stp>
        <tr r="E53" s="5"/>
      </tp>
      <tp t="s">
        <v>APPLUS SERVICES SA</v>
        <stp/>
        <stp>##V3_BDPV12</stp>
        <stp>APPS SM Equity</stp>
        <stp>NAME</stp>
        <stp>[CARTERAS MODELO PERFORMANCE - copia.xlsx]CHALLENGE!R17C3</stp>
        <tr r="C17" s="2"/>
      </tp>
      <tp t="s">
        <v>BANCO BILBAO VIZCAYA ARGENTA</v>
        <stp/>
        <stp>##V3_BDPV12</stp>
        <stp>BBVA SM Equity</stp>
        <stp>NAME</stp>
        <stp>[CARTERAS MODELO PERFORMANCE - copia.xlsx]CHALLENGE!R21C3</stp>
        <tr r="C21" s="2"/>
      </tp>
      <tp t="s">
        <v>FRANCE</v>
        <stp/>
        <stp>##V3_BDPV12</stp>
        <stp>KER FP Equity</stp>
        <stp>COUNTRY_FULL_NAME</stp>
        <stp>[CARTERAS MODELO PERFORMANCE - copia.xlsx]GLOBAL!R33C5</stp>
        <tr r="E33" s="5"/>
      </tp>
      <tp t="s">
        <v>GERMANY</v>
        <stp/>
        <stp>##V3_BDPV12</stp>
        <stp>JEN GY Equity</stp>
        <stp>COUNTRY_FULL_NAME</stp>
        <stp>[CARTERAS MODELO PERFORMANCE - copia.xlsx]GLOBAL!R23C5</stp>
        <tr r="E23" s="5"/>
      </tp>
      <tp>
        <v>90.98</v>
        <stp/>
        <stp>##V3_BDPV12</stp>
        <stp>CP CN Equity</stp>
        <stp>PX_CLOSE_YTD</stp>
        <stp>[CARTERAS MODELO PERFORMANCE - copia.xlsx]Global Performance!R41C4</stp>
        <tr r="D41" s="6"/>
      </tp>
      <tp>
        <v>90.98</v>
        <stp/>
        <stp>##V3_BDPV12</stp>
        <stp>CP CN Equity</stp>
        <stp>PX_CLOSE_YTD</stp>
        <stp>[CARTERAS MODELO PERFORMANCE - copia.xlsx]Global Performance!R41C5</stp>
        <tr r="E41" s="6"/>
      </tp>
      <tp t="s">
        <v>CANADIAN PACIFIC RAILWAY LTD</v>
        <stp/>
        <stp>##V3_BDPV12</stp>
        <stp>CP CN Equity</stp>
        <stp>NAME</stp>
        <stp>[CARTERAS MODELO PERFORMANCE - copia.xlsx]GLOBAL!R42C3</stp>
        <tr r="C42" s="5"/>
      </tp>
      <tp t="s">
        <v>SPAIN</v>
        <stp/>
        <stp>##V3_BDPV12</stp>
        <stp>CIE SM Equity</stp>
        <stp>COUNTRY_FULL_NAME</stp>
        <stp>[CARTERAS MODELO PERFORMANCE - copia.xlsx]GLOBAL!R43C5</stp>
        <tr r="E43" s="5"/>
      </tp>
      <tp t="s">
        <v>GIGAS HOSTING SA</v>
        <stp/>
        <stp>##V3_BDPV12</stp>
        <stp>GIGA SM Equity</stp>
        <stp>NAME</stp>
        <stp>[CARTERAS MODELO PERFORMANCE - copia.xlsx]SPAIN!R8C3</stp>
        <tr r="C8" s="1"/>
      </tp>
      <tp t="s">
        <v>#N/A Invalid Security</v>
        <stp/>
        <stp>##V3_BDPV12</stp>
        <stp xml:space="preserve"> Equity</stp>
        <stp>PX_CLOSE_YTD</stp>
        <stp>[CARTERAS MODELO PERFORMANCE - copia.xlsx]Spain Performance!R60C5</stp>
        <tr r="E60" s="8"/>
      </tp>
      <tp t="s">
        <v>#N/A Invalid Security</v>
        <stp/>
        <stp>##V3_BDPV12</stp>
        <stp xml:space="preserve"> Equity</stp>
        <stp>PX_CLOSE_YTD</stp>
        <stp>[CARTERAS MODELO PERFORMANCE - copia.xlsx]Spain Performance!R50C5</stp>
        <tr r="E50" s="8"/>
      </tp>
      <tp t="s">
        <v>#N/A Invalid Security</v>
        <stp/>
        <stp>##V3_BDPV12</stp>
        <stp xml:space="preserve"> Equity</stp>
        <stp>PX_CLOSE_YTD</stp>
        <stp>[CARTERAS MODELO PERFORMANCE - copia.xlsx]Spain Performance!R60C4</stp>
        <tr r="D60" s="8"/>
      </tp>
      <tp t="s">
        <v>#N/A Invalid Security</v>
        <stp/>
        <stp>##V3_BDPV12</stp>
        <stp xml:space="preserve"> Equity</stp>
        <stp>PX_CLOSE_YTD</stp>
        <stp>[CARTERAS MODELO PERFORMANCE - copia.xlsx]Spain Performance!R50C4</stp>
        <tr r="D50" s="8"/>
      </tp>
      <tp t="s">
        <v>Consumer Staples</v>
        <stp/>
        <stp>##V3_BDPV12</stp>
        <stp>AD NA Equity</stp>
        <stp>ICB_INDUSTRY_NAME</stp>
        <stp>[CARTERAS MODELO PERFORMANCE - copia.xlsx]GLOBAL!R50C4</stp>
        <tr r="D50" s="5"/>
      </tp>
      <tp t="s">
        <v>Technology</v>
        <stp/>
        <stp>##V3_BDPV12</stp>
        <stp>MSFT US Equity</stp>
        <stp>ICB_INDUSTRY_NAME</stp>
        <stp>[CARTERAS MODELO PERFORMANCE - copia.xlsx]GLOBAL!R13C4</stp>
        <tr r="D13" s="5"/>
      </tp>
      <tp t="s">
        <v>OBRASCON HUARTE LAIN S.A.</v>
        <stp/>
        <stp>##V3_BDPV12</stp>
        <stp>OHLA SM Equity</stp>
        <stp>NAME</stp>
        <stp>[CARTERAS MODELO PERFORMANCE - copia.xlsx]SMALL&amp;MID!R45C3</stp>
        <tr r="C45" s="3"/>
      </tp>
      <tp t="s">
        <v>Energy</v>
        <stp/>
        <stp>##V3_BDPV12</stp>
        <stp>GLNG US Equity</stp>
        <stp>ICB_INDUSTRY_NAME</stp>
        <stp>[CARTERAS MODELO PERFORMANCE - copia.xlsx]GLOBAL!R39C4</stp>
        <tr r="D39" s="5"/>
      </tp>
      <tp>
        <v>118.79</v>
        <stp/>
        <stp>##V3_BDPV12</stp>
        <stp>BABA US Equity</stp>
        <stp>PX_CLOSE_YTD</stp>
        <stp>[CARTERAS MODELO PERFORMANCE - copia.xlsx]Hoja1 (2)!R9C7</stp>
        <tr r="G9" s="7"/>
      </tp>
      <tp>
        <v>118.79</v>
        <stp/>
        <stp>##V3_BDPV12</stp>
        <stp>BABA US Equity</stp>
        <stp>PX_CLOSE_YTD</stp>
        <stp>[CARTERAS MODELO PERFORMANCE - copia.xlsx]Hoja1 (2)!R9C6</stp>
        <tr r="F9" s="7"/>
      </tp>
      <tp t="s">
        <v>Consumer Staples</v>
        <stp/>
        <stp>##V3_BDPV12</stp>
        <stp>KO US Equity</stp>
        <stp>ICB_INDUSTRY_NAME</stp>
        <stp>[CARTERAS MODELO PERFORMANCE - copia.xlsx]GLOBAL!R30C4</stp>
        <tr r="D30" s="5"/>
      </tp>
      <tp t="s">
        <v>Industrials</v>
        <stp/>
        <stp>##V3_BDPV12</stp>
        <stp>BA US Equity</stp>
        <stp>ICB_INDUSTRY_NAME</stp>
        <stp>[CARTERAS MODELO PERFORMANCE - copia.xlsx]GLOBAL!R20C4</stp>
        <tr r="D20" s="5"/>
      </tp>
      <tp t="s">
        <v>Technology</v>
        <stp/>
        <stp>##V3_BDPV12</stp>
        <stp>FB US Equity</stp>
        <stp>ICB_INDUSTRY_NAME</stp>
        <stp>[CARTERAS MODELO PERFORMANCE - copia.xlsx]GLOBAL!R10C4</stp>
        <tr r="D10" s="5"/>
      </tp>
      <tp>
        <v>116.97</v>
        <stp/>
        <stp>##V3_BDPV12</stp>
        <stp>SBUX US Equity</stp>
        <stp>PX_CLOSE_YTD</stp>
        <stp>[CARTERAS MODELO PERFORMANCE - copia.xlsx]Hoja1 (2)!R16C6</stp>
        <tr r="F16" s="7"/>
      </tp>
      <tp>
        <v>116.97</v>
        <stp/>
        <stp>##V3_BDPV12</stp>
        <stp>SBUX US Equity</stp>
        <stp>PX_CLOSE_YTD</stp>
        <stp>[CARTERAS MODELO PERFORMANCE - copia.xlsx]Hoja1 (2)!R16C7</stp>
        <tr r="G16" s="7"/>
      </tp>
      <tp t="s">
        <v>#N/A Invalid Security</v>
        <stp/>
        <stp>##V3_BDPV12</stp>
        <stp xml:space="preserve"> Equity</stp>
        <stp>PX_CLOSE_YTD</stp>
        <stp>[CARTERAS MODELO PERFORMANCE - copia.xlsx]Spain Performance!R61C5</stp>
        <tr r="E61" s="8"/>
      </tp>
      <tp t="s">
        <v>#N/A Invalid Security</v>
        <stp/>
        <stp>##V3_BDPV12</stp>
        <stp xml:space="preserve"> Equity</stp>
        <stp>PX_CLOSE_YTD</stp>
        <stp>[CARTERAS MODELO PERFORMANCE - copia.xlsx]Spain Performance!R51C5</stp>
        <tr r="E51" s="8"/>
      </tp>
      <tp t="s">
        <v>#N/A Invalid Security</v>
        <stp/>
        <stp>##V3_BDPV12</stp>
        <stp xml:space="preserve"> Equity</stp>
        <stp>PX_CLOSE_YTD</stp>
        <stp>[CARTERAS MODELO PERFORMANCE - copia.xlsx]Spain Performance!R61C4</stp>
        <tr r="D61" s="8"/>
      </tp>
      <tp t="s">
        <v>#N/A Invalid Security</v>
        <stp/>
        <stp>##V3_BDPV12</stp>
        <stp xml:space="preserve"> Equity</stp>
        <stp>PX_CLOSE_YTD</stp>
        <stp>[CARTERAS MODELO PERFORMANCE - copia.xlsx]Spain Performance!R51C4</stp>
        <tr r="D51" s="8"/>
      </tp>
      <tp>
        <v>19</v>
        <stp/>
        <stp>##V3_BDPV12</stp>
        <stp>GOLD US Equity</stp>
        <stp>PX_CLOSE_YTD</stp>
        <stp>[CARTERAS MODELO PERFORMANCE - copia.xlsx]Hoja1 (2)!R6C6</stp>
        <tr r="F6" s="7"/>
      </tp>
      <tp>
        <v>19</v>
        <stp/>
        <stp>##V3_BDPV12</stp>
        <stp>GOLD US Equity</stp>
        <stp>PX_CLOSE_YTD</stp>
        <stp>[CARTERAS MODELO PERFORMANCE - copia.xlsx]Hoja1 (2)!R6C7</stp>
        <tr r="G6" s="7"/>
      </tp>
      <tp t="s">
        <v>Financials</v>
        <stp/>
        <stp>##V3_BDPV12</stp>
        <stp>KSPI LI Equity</stp>
        <stp>ICB_INDUSTRY_NAME</stp>
        <stp>[CARTERAS MODELO PERFORMANCE - copia.xlsx]GLOBAL!R44C4</stp>
        <tr r="D44" s="5"/>
      </tp>
      <tp t="s">
        <v>MAIRE TECNIMONT SPA</v>
        <stp/>
        <stp>##V3_BDPV12</stp>
        <stp>MT IM Equity</stp>
        <stp>NAME</stp>
        <stp>[CARTERAS MODELO PERFORMANCE - copia.xlsx]GLOBAL!R18C3</stp>
        <tr r="C18" s="5"/>
      </tp>
      <tp t="s">
        <v>GRENERGY RENOVABLES</v>
        <stp/>
        <stp>##V3_BDPV12</stp>
        <stp>GRE SM Equity</stp>
        <stp>NAME</stp>
        <stp>[CARTERAS MODELO PERFORMANCE - copia.xlsx]SPAIN!R20C3</stp>
        <tr r="C20" s="1"/>
      </tp>
      <tp t="s">
        <v>#N/A Invalid Security</v>
        <stp/>
        <stp>##V3_BDPV12</stp>
        <stp xml:space="preserve"> Equity</stp>
        <stp>PX_CLOSE_YTD</stp>
        <stp>[CARTERAS MODELO PERFORMANCE - copia.xlsx]Spain Performance!R62C5</stp>
        <tr r="E62" s="8"/>
      </tp>
      <tp t="s">
        <v>#N/A Invalid Security</v>
        <stp/>
        <stp>##V3_BDPV12</stp>
        <stp xml:space="preserve"> Equity</stp>
        <stp>PX_CLOSE_YTD</stp>
        <stp>[CARTERAS MODELO PERFORMANCE - copia.xlsx]Spain Performance!R52C5</stp>
        <tr r="E52" s="8"/>
      </tp>
      <tp t="s">
        <v>#N/A Invalid Security</v>
        <stp/>
        <stp>##V3_BDPV12</stp>
        <stp xml:space="preserve"> Equity</stp>
        <stp>PX_CLOSE_YTD</stp>
        <stp>[CARTERAS MODELO PERFORMANCE - copia.xlsx]Spain Performance!R62C4</stp>
        <tr r="D62" s="8"/>
      </tp>
      <tp t="s">
        <v>#N/A Invalid Security</v>
        <stp/>
        <stp>##V3_BDPV12</stp>
        <stp xml:space="preserve"> Equity</stp>
        <stp>PX_CLOSE_YTD</stp>
        <stp>[CARTERAS MODELO PERFORMANCE - copia.xlsx]Spain Performance!R52C4</stp>
        <tr r="D52" s="8"/>
      </tp>
      <tp t="s">
        <v>ALMAGRO CAPITAL SOCIMI</v>
        <stp/>
        <stp>##V3_BDPV12</stp>
        <stp>YAC1 SM Equity</stp>
        <stp>NAME</stp>
        <stp>[CARTERAS MODELO PERFORMANCE - copia.xlsx]SMALL&amp;MID!R68C3</stp>
        <tr r="C68" s="3"/>
      </tp>
      <tp t="s">
        <v>Industrials</v>
        <stp/>
        <stp>##V3_BDPV12</stp>
        <stp>CP CN Equity</stp>
        <stp>ICB_INDUSTRY_NAME</stp>
        <stp>[CARTERAS MODELO PERFORMANCE - copia.xlsx]GLOBAL!R42C4</stp>
        <tr r="D42" s="5"/>
      </tp>
      <tp>
        <v>103.79</v>
        <stp/>
        <stp>##V3_BDPV12</stp>
        <stp>FISV US Equity</stp>
        <stp>PX_CLOSE_YTD</stp>
        <stp>[CARTERAS MODELO PERFORMANCE - copia.xlsx]Hoja1 (2)!R42C7</stp>
        <tr r="G42" s="7"/>
      </tp>
      <tp>
        <v>103.79</v>
        <stp/>
        <stp>##V3_BDPV12</stp>
        <stp>FISV US Equity</stp>
        <stp>PX_CLOSE_YTD</stp>
        <stp>[CARTERAS MODELO PERFORMANCE - copia.xlsx]Hoja1 (2)!R42C6</stp>
        <tr r="F42" s="7"/>
      </tp>
      <tp t="s">
        <v>#N/A Invalid Security</v>
        <stp/>
        <stp>##V3_BDPV12</stp>
        <stp xml:space="preserve"> Equity</stp>
        <stp>PX_CLOSE_YTD</stp>
        <stp>[CARTERAS MODELO PERFORMANCE - copia.xlsx]Spain Performance!R53C5</stp>
        <tr r="E53" s="8"/>
      </tp>
      <tp t="s">
        <v>#N/A Invalid Security</v>
        <stp/>
        <stp>##V3_BDPV12</stp>
        <stp xml:space="preserve"> Equity</stp>
        <stp>PX_CLOSE_YTD</stp>
        <stp>[CARTERAS MODELO PERFORMANCE - copia.xlsx]Spain Performance!R53C4</stp>
        <tr r="D53" s="8"/>
      </tp>
      <tp>
        <v>3334.34</v>
        <stp/>
        <stp>##V3_BDPV12</stp>
        <stp>AMZN US Equity</stp>
        <stp>PX_CLOSE_YTD</stp>
        <stp>[CARTERAS MODELO PERFORMANCE - copia.xlsx]Global Performance!R8C5</stp>
        <tr r="E8" s="6"/>
      </tp>
      <tp>
        <v>3334.34</v>
        <stp/>
        <stp>##V3_BDPV12</stp>
        <stp>AMZN US Equity</stp>
        <stp>PX_CLOSE_YTD</stp>
        <stp>[CARTERAS MODELO PERFORMANCE - copia.xlsx]Global Performance!R8C4</stp>
        <tr r="D8" s="6"/>
      </tp>
      <tp t="s">
        <v>NEINOR HOMES SA</v>
        <stp/>
        <stp>##V3_BDPV12</stp>
        <stp>HOME SM Equity</stp>
        <stp>NAME</stp>
        <stp>[CARTERAS MODELO PERFORMANCE - copia.xlsx]SMALL&amp;MID!R17C3</stp>
        <tr r="C17" s="3"/>
      </tp>
      <tp t="s">
        <v>#N/A Invalid Security</v>
        <stp/>
        <stp>##V3_BDPV12</stp>
        <stp xml:space="preserve"> Equity</stp>
        <stp>PX_CLOSE_YTD</stp>
        <stp>[CARTERAS MODELO PERFORMANCE - copia.xlsx]Spain Performance!R64C5</stp>
        <tr r="E64" s="8"/>
      </tp>
      <tp t="s">
        <v>#N/A Invalid Security</v>
        <stp/>
        <stp>##V3_BDPV12</stp>
        <stp xml:space="preserve"> Equity</stp>
        <stp>PX_CLOSE_YTD</stp>
        <stp>[CARTERAS MODELO PERFORMANCE - copia.xlsx]Spain Performance!R54C5</stp>
        <tr r="E54" s="8"/>
      </tp>
      <tp t="s">
        <v>#N/A Invalid Security</v>
        <stp/>
        <stp>##V3_BDPV12</stp>
        <stp xml:space="preserve"> Equity</stp>
        <stp>PX_CLOSE_YTD</stp>
        <stp>[CARTERAS MODELO PERFORMANCE - copia.xlsx]Spain Performance!R64C4</stp>
        <tr r="D64" s="8"/>
      </tp>
      <tp t="s">
        <v>#N/A Invalid Security</v>
        <stp/>
        <stp>##V3_BDPV12</stp>
        <stp xml:space="preserve"> Equity</stp>
        <stp>PX_CLOSE_YTD</stp>
        <stp>[CARTERAS MODELO PERFORMANCE - copia.xlsx]Spain Performance!R54C4</stp>
        <tr r="D54" s="8"/>
      </tp>
      <tp t="s">
        <v>CELLNEX TELECOM SA</v>
        <stp/>
        <stp>##V3_BDPV12</stp>
        <stp>CLNX SM Equity</stp>
        <stp>NAME</stp>
        <stp>[CARTERAS MODELO PERFORMANCE - copia.xlsx]SPAIN!R9C3</stp>
        <tr r="C9" s="1"/>
      </tp>
      <tp>
        <v>21.49</v>
        <stp/>
        <stp>##V3_BDPV12</stp>
        <stp>GOLD US Equity</stp>
        <stp>PX_LAST</stp>
        <stp>[CARTERAS MODELO PERFORMANCE - copia.xlsx]Hoja1 (2)!R6C7</stp>
        <tr r="G6" s="7"/>
      </tp>
      <tp>
        <v>21.49</v>
        <stp/>
        <stp>##V3_BDPV12</stp>
        <stp>GOLD US Equity</stp>
        <stp>PX_LAST</stp>
        <stp>[CARTERAS MODELO PERFORMANCE - copia.xlsx]Hoja1 (2)!R6C6</stp>
        <tr r="F6" s="7"/>
      </tp>
      <tp t="s">
        <v>Consumer Discretionary</v>
        <stp/>
        <stp>##V3_BDPV12</stp>
        <stp>MC FP Equity</stp>
        <stp>ICB_INDUSTRY_NAME</stp>
        <stp>[CARTERAS MODELO PERFORMANCE - copia.xlsx]GLOBAL!R34C4</stp>
        <tr r="D34" s="5"/>
      </tp>
      <tp t="s">
        <v>NETHERLANDS</v>
        <stp/>
        <stp>##V3_BDPV12</stp>
        <stp>PRX NA Equity</stp>
        <stp>COUNTRY_FULL_NAME</stp>
        <stp>[CARTERAS MODELO PERFORMANCE - copia.xlsx]GLOBAL!R28C5</stp>
        <tr r="E28" s="5"/>
      </tp>
      <tp t="s">
        <v>FRANCE</v>
        <stp/>
        <stp>##V3_BDPV12</stp>
        <stp>SAN FP Equity</stp>
        <stp>COUNTRY_FULL_NAME</stp>
        <stp>[CARTERAS MODELO PERFORMANCE - copia.xlsx]GLOBAL!R48C5</stp>
        <tr r="E48" s="5"/>
      </tp>
      <tp t="s">
        <v>INDUSTRIA DE DISENO TEXTIL</v>
        <stp/>
        <stp>##V3_BDPV12</stp>
        <stp>ITX SM Equity</stp>
        <stp>NAME</stp>
        <stp>[CARTERAS MODELO PERFORMANCE - copia.xlsx]SPAIN!R13C3</stp>
        <tr r="C13" s="1"/>
      </tp>
      <tp>
        <v>8.4</v>
        <stp/>
        <stp>##V3_BDPV12</stp>
        <stp>VIPS US Equity</stp>
        <stp>PX_CLOSE_YTD</stp>
        <stp>[CARTERAS MODELO PERFORMANCE - copia.xlsx]Hoja1 (2)!R17C7</stp>
        <tr r="G17" s="7"/>
      </tp>
      <tp>
        <v>8.4</v>
        <stp/>
        <stp>##V3_BDPV12</stp>
        <stp>VIPS US Equity</stp>
        <stp>PX_CLOSE_YTD</stp>
        <stp>[CARTERAS MODELO PERFORMANCE - copia.xlsx]Hoja1 (2)!R17C6</stp>
        <tr r="F17" s="7"/>
      </tp>
      <tp>
        <v>177.57</v>
        <stp/>
        <stp>##V3_BDPV12</stp>
        <stp>AAPL US Equity</stp>
        <stp>PX_CLOSE_YTD</stp>
        <stp>[CARTERAS MODELO PERFORMANCE - copia.xlsx]Hoja1 (2)!R47C6</stp>
        <tr r="F47" s="7"/>
      </tp>
      <tp>
        <v>177.57</v>
        <stp/>
        <stp>##V3_BDPV12</stp>
        <stp>AAPL US Equity</stp>
        <stp>PX_CLOSE_YTD</stp>
        <stp>[CARTERAS MODELO PERFORMANCE - copia.xlsx]Hoja1 (2)!R47C7</stp>
        <tr r="G47" s="7"/>
      </tp>
      <tp t="s">
        <v>#N/A Invalid Security</v>
        <stp/>
        <stp>##V3_BDPV12</stp>
        <stp xml:space="preserve"> Equity</stp>
        <stp>PX_CLOSE_YTD</stp>
        <stp>[CARTERAS MODELO PERFORMANCE - copia.xlsx]Spain Performance!R65C5</stp>
        <tr r="E65" s="8"/>
      </tp>
      <tp t="s">
        <v>#N/A Invalid Security</v>
        <stp/>
        <stp>##V3_BDPV12</stp>
        <stp xml:space="preserve"> Equity</stp>
        <stp>PX_CLOSE_YTD</stp>
        <stp>[CARTERAS MODELO PERFORMANCE - copia.xlsx]Spain Performance!R55C5</stp>
        <tr r="E55" s="8"/>
      </tp>
      <tp t="s">
        <v>#N/A Invalid Security</v>
        <stp/>
        <stp>##V3_BDPV12</stp>
        <stp xml:space="preserve"> Equity</stp>
        <stp>PX_CLOSE_YTD</stp>
        <stp>[CARTERAS MODELO PERFORMANCE - copia.xlsx]Spain Performance!R65C4</stp>
        <tr r="D65" s="8"/>
      </tp>
      <tp t="s">
        <v>#N/A Invalid Security</v>
        <stp/>
        <stp>##V3_BDPV12</stp>
        <stp xml:space="preserve"> Equity</stp>
        <stp>PX_CLOSE_YTD</stp>
        <stp>[CARTERAS MODELO PERFORMANCE - copia.xlsx]Spain Performance!R55C4</stp>
        <tr r="D55" s="8"/>
      </tp>
      <tp t="s">
        <v>FRANCE</v>
        <stp/>
        <stp>##V3_BDPV12</stp>
        <stp>AIR FP Equity</stp>
        <stp>COUNTRY_FULL_NAME</stp>
        <stp>[CARTERAS MODELO PERFORMANCE - copia.xlsx]GLOBAL!R19C5</stp>
        <tr r="E19" s="5"/>
      </tp>
      <tp t="s">
        <v>Technology</v>
        <stp/>
        <stp>##V3_BDPV12</stp>
        <stp>ORCL US Equity</stp>
        <stp>ICB_INDUSTRY_NAME</stp>
        <stp>[CARTERAS MODELO PERFORMANCE - copia.xlsx]GLOBAL!R24C4</stp>
        <tr r="D24" s="5"/>
      </tp>
      <tp t="s">
        <v>GERMANY</v>
        <stp/>
        <stp>##V3_BDPV12</stp>
        <stp>FRE GY Equity</stp>
        <stp>COUNTRY_FULL_NAME</stp>
        <stp>[CARTERAS MODELO PERFORMANCE - copia.xlsx]GLOBAL!R49C5</stp>
        <tr r="E49" s="5"/>
      </tp>
      <tp>
        <v>56.942500000000003</v>
        <stp/>
        <stp>##V3_BDPV12</stp>
        <stp>TCEHY US Equity</stp>
        <stp>PX_CLOSE_YTD</stp>
        <stp>[CARTERAS MODELO PERFORMANCE - copia.xlsx]Hoja1 (2)!R61C6</stp>
        <tr r="F61" s="7"/>
      </tp>
      <tp>
        <v>56.942500000000003</v>
        <stp/>
        <stp>##V3_BDPV12</stp>
        <stp>TCEHY US Equity</stp>
        <stp>PX_CLOSE_YTD</stp>
        <stp>[CARTERAS MODELO PERFORMANCE - copia.xlsx]Hoja1 (2)!R61C7</stp>
        <tr r="G61" s="7"/>
      </tp>
      <tp t="s">
        <v>ARTECHE LANTEGI ELKARTEA SA</v>
        <stp/>
        <stp>##V3_BDPV12</stp>
        <stp>ART SM Equity</stp>
        <stp>NAME</stp>
        <stp>[CARTERAS MODELO PERFORMANCE - copia.xlsx]SPAIN!R44C3</stp>
        <tr r="C44" s="1"/>
      </tp>
      <tp t="s">
        <v>TUBACEX SA</v>
        <stp/>
        <stp>##V3_BDPV12</stp>
        <stp>TUB SM Equity</stp>
        <stp>NAME</stp>
        <stp>[CARTERAS MODELO PERFORMANCE - copia.xlsx]SPAIN!R33C3</stp>
        <tr r="C33" s="1"/>
      </tp>
      <tp t="s">
        <v>#N/A Invalid Security</v>
        <stp/>
        <stp>##V3_BDPV12</stp>
        <stp xml:space="preserve"> Equity</stp>
        <stp>PX_CLOSE_YTD</stp>
        <stp>[CARTERAS MODELO PERFORMANCE - copia.xlsx]Spain Performance!R56C5</stp>
        <tr r="E56" s="8"/>
      </tp>
      <tp t="s">
        <v>#N/A Invalid Security</v>
        <stp/>
        <stp>##V3_BDPV12</stp>
        <stp xml:space="preserve"> Equity</stp>
        <stp>PX_CLOSE_YTD</stp>
        <stp>[CARTERAS MODELO PERFORMANCE - copia.xlsx]Spain Performance!R56C4</stp>
        <tr r="D56" s="8"/>
      </tp>
      <tp t="s">
        <v>ALANTRA PARTNERS SA</v>
        <stp/>
        <stp>##V3_BDPV12</stp>
        <stp>ALNT SM Equity</stp>
        <stp>NAME</stp>
        <stp>[CARTERAS MODELO PERFORMANCE - copia.xlsx]SMALL&amp;MID!R61C3</stp>
        <tr r="C61" s="3"/>
      </tp>
      <tp t="s">
        <v>Energy</v>
        <stp/>
        <stp>##V3_BDPV12</stp>
        <stp>IPCO SS Equity</stp>
        <stp>ICB_INDUSTRY_NAME</stp>
        <stp>[CARTERAS MODELO PERFORMANCE - copia.xlsx]GLOBAL!R41C4</stp>
        <tr r="D41" s="5"/>
      </tp>
      <tp t="s">
        <v>Industrials</v>
        <stp/>
        <stp>##V3_BDPV12</stp>
        <stp>AM FP Equity</stp>
        <stp>ICB_INDUSTRY_NAME</stp>
        <stp>[CARTERAS MODELO PERFORMANCE - copia.xlsx]GLOBAL!R16C4</stp>
        <tr r="D16" s="5"/>
      </tp>
      <tp t="s">
        <v>Consumer Staples</v>
        <stp/>
        <stp>##V3_BDPV12</stp>
        <stp>KR US Equity</stp>
        <stp>ICB_INDUSTRY_NAME</stp>
        <stp>[CARTERAS MODELO PERFORMANCE - copia.xlsx]GLOBAL!R46C4</stp>
        <tr r="D46" s="5"/>
      </tp>
      <tp>
        <v>188.58</v>
        <stp/>
        <stp>##V3_BDPV12</stp>
        <stp>PYPL US Equity</stp>
        <stp>PX_CLOSE_YTD</stp>
        <stp>[CARTERAS MODELO PERFORMANCE - copia.xlsx]Hoja1 (2)!R45C7</stp>
        <tr r="G45" s="7"/>
      </tp>
      <tp>
        <v>188.58</v>
        <stp/>
        <stp>##V3_BDPV12</stp>
        <stp>PYPL US Equity</stp>
        <stp>PX_CLOSE_YTD</stp>
        <stp>[CARTERAS MODELO PERFORMANCE - copia.xlsx]Hoja1 (2)!R45C6</stp>
        <tr r="F45" s="7"/>
      </tp>
      <tp t="s">
        <v>GREENALIA SA</v>
        <stp/>
        <stp>##V3_BDPV12</stp>
        <stp>GRN SM Equity</stp>
        <stp>NAME</stp>
        <stp>[CARTERAS MODELO PERFORMANCE - copia.xlsx]SPAIN!R47C3</stp>
        <tr r="C47" s="1"/>
      </tp>
      <tp t="s">
        <v>#N/A Invalid Security</v>
        <stp/>
        <stp>##V3_BDPV12</stp>
        <stp xml:space="preserve"> Equity</stp>
        <stp>PX_CLOSE_YTD</stp>
        <stp>[CARTERAS MODELO PERFORMANCE - copia.xlsx]Spain Performance!R57C5</stp>
        <tr r="E57" s="8"/>
      </tp>
      <tp t="s">
        <v>#N/A Invalid Security</v>
        <stp/>
        <stp>##V3_BDPV12</stp>
        <stp xml:space="preserve"> Equity</stp>
        <stp>PX_CLOSE_YTD</stp>
        <stp>[CARTERAS MODELO PERFORMANCE - copia.xlsx]Spain Performance!R57C4</stp>
        <tr r="D57" s="8"/>
      </tp>
      <tp>
        <v>5.61</v>
        <stp/>
        <stp>##V3_BDPV12</stp>
        <stp>ALTR PL Equity</stp>
        <stp>PX_CLOSE_YTD</stp>
        <stp>[CARTERAS MODELO PERFORMANCE - copia.xlsx]Spain Performance!R38C4</stp>
        <tr r="D38" s="8"/>
      </tp>
      <tp>
        <v>5.61</v>
        <stp/>
        <stp>##V3_BDPV12</stp>
        <stp>ALTR PL Equity</stp>
        <stp>PX_CLOSE_YTD</stp>
        <stp>[CARTERAS MODELO PERFORMANCE - copia.xlsx]Spain Performance!R38C5</stp>
        <tr r="E38" s="8"/>
      </tp>
      <tp t="s">
        <v>Health Care</v>
        <stp/>
        <stp>##V3_BDPV12</stp>
        <stp>ALGN US Equity</stp>
        <stp>ICB_INDUSTRY_NAME</stp>
        <stp>[CARTERAS MODELO PERFORMANCE - copia.xlsx]GLOBAL!R38C4</stp>
        <tr r="D38" s="5"/>
      </tp>
      <tp>
        <v>10.625</v>
        <stp/>
        <stp>##V3_BDPV12</stp>
        <stp>IBE SM Equity</stp>
        <stp>PX_LAST</stp>
        <stp>[CARTERAS MODELO PERFORMANCE - copia.xlsx]Spain Performance!R43C5</stp>
        <tr r="E43" s="8"/>
      </tp>
      <tp>
        <v>10.625</v>
        <stp/>
        <stp>##V3_BDPV12</stp>
        <stp>IBE SM Equity</stp>
        <stp>PX_LAST</stp>
        <stp>[CARTERAS MODELO PERFORMANCE - copia.xlsx]Spain Performance!R43C4</stp>
        <tr r="D43" s="8"/>
      </tp>
      <tp t="s">
        <v>SPAIN</v>
        <stp/>
        <stp>##V3_BDPV12</stp>
        <stp>AGIL SM Equity</stp>
        <stp>COUNTRY_FULL_NAME</stp>
        <stp>[CARTERAS MODELO PERFORMANCE - copia.xlsx]CHALLENGE!R39C5</stp>
        <tr r="E39" s="2"/>
      </tp>
      <tp>
        <v>450</v>
        <stp/>
        <stp>##V3_BDPV12</stp>
        <stp>KER FP Equity</stp>
        <stp>PX_LAST</stp>
        <stp>[CARTERAS MODELO PERFORMANCE - copia.xlsx]Global Performance!R16C4</stp>
        <tr r="D16" s="6"/>
      </tp>
      <tp>
        <v>450</v>
        <stp/>
        <stp>##V3_BDPV12</stp>
        <stp>KER FP Equity</stp>
        <stp>PX_LAST</stp>
        <stp>[CARTERAS MODELO PERFORMANCE - copia.xlsx]Global Performance!R16C5</stp>
        <tr r="E16" s="6"/>
      </tp>
      <tp>
        <v>21.35</v>
        <stp/>
        <stp>##V3_BDPV12</stp>
        <stp>GLNG US Equity</stp>
        <stp>PX_LAST</stp>
        <stp>[CARTERAS MODELO PERFORMANCE - copia.xlsx]Hoja1 (2)!R24C7</stp>
        <tr r="G24" s="7"/>
      </tp>
      <tp>
        <v>21.35</v>
        <stp/>
        <stp>##V3_BDPV12</stp>
        <stp>GLNG US Equity</stp>
        <stp>PX_LAST</stp>
        <stp>[CARTERAS MODELO PERFORMANCE - copia.xlsx]Hoja1 (2)!R24C6</stp>
        <tr r="F24" s="7"/>
      </tp>
      <tp>
        <v>105.78</v>
        <stp/>
        <stp>##V3_BDPV12</stp>
        <stp>AIR FP Equity</stp>
        <stp>PX_LAST</stp>
        <stp>[CARTERAS MODELO PERFORMANCE - copia.xlsx]Hoja1 (2)!R38C6</stp>
        <tr r="F38" s="7"/>
      </tp>
      <tp>
        <v>105.78</v>
        <stp/>
        <stp>##V3_BDPV12</stp>
        <stp>AIR FP Equity</stp>
        <stp>PX_LAST</stp>
        <stp>[CARTERAS MODELO PERFORMANCE - copia.xlsx]Hoja1 (2)!R38C7</stp>
        <tr r="G38" s="7"/>
      </tp>
      <tp t="s">
        <v>PORTUGAL</v>
        <stp/>
        <stp>##V3_BDPV12</stp>
        <stp>COR PL Equity</stp>
        <stp>COUNTRY_FULL_NAME</stp>
        <stp>[CARTERAS MODELO PERFORMANCE - copia.xlsx]CHALLENGE!R38C5</stp>
        <tr r="E38" s="2"/>
      </tp>
      <tp>
        <v>2023.57</v>
        <stp/>
        <stp>##V3_BDPV12</stp>
        <stp>BKNG US Equity</stp>
        <stp>PX_LAST</stp>
        <stp>[CARTERAS MODELO PERFORMANCE - copia.xlsx]Hoja1 (2)!R10C7</stp>
        <tr r="G10" s="7"/>
      </tp>
      <tp>
        <v>2023.57</v>
        <stp/>
        <stp>##V3_BDPV12</stp>
        <stp>BKNG US Equity</stp>
        <stp>PX_LAST</stp>
        <stp>[CARTERAS MODELO PERFORMANCE - copia.xlsx]Hoja1 (2)!R10C6</stp>
        <tr r="F10" s="7"/>
      </tp>
      <tp>
        <v>93.63</v>
        <stp/>
        <stp>##V3_BDPV12</stp>
        <stp>FISV US Equity</stp>
        <stp>PX_LAST</stp>
        <stp>[CARTERAS MODELO PERFORMANCE - copia.xlsx]Hoja1 (2)!R42C6</stp>
        <tr r="F42" s="7"/>
      </tp>
      <tp>
        <v>93.63</v>
        <stp/>
        <stp>##V3_BDPV12</stp>
        <stp>FISV US Equity</stp>
        <stp>PX_LAST</stp>
        <stp>[CARTERAS MODELO PERFORMANCE - copia.xlsx]Hoja1 (2)!R42C7</stp>
        <tr r="G42" s="7"/>
      </tp>
      <tp>
        <v>1.738</v>
        <stp/>
        <stp>##V3_BDPV12</stp>
        <stp>MAP SM Equity</stp>
        <stp>PX_LAST</stp>
        <stp>[CARTERAS MODELO PERFORMANCE - copia.xlsx]Spain Performance!R25C4</stp>
        <tr r="D25" s="8"/>
      </tp>
      <tp>
        <v>1.738</v>
        <stp/>
        <stp>##V3_BDPV12</stp>
        <stp>MAP SM Equity</stp>
        <stp>PX_LAST</stp>
        <stp>[CARTERAS MODELO PERFORMANCE - copia.xlsx]Spain Performance!R25C5</stp>
        <tr r="E25" s="8"/>
      </tp>
      <tp>
        <v>21.49</v>
        <stp/>
        <stp>##V3_BDPV12</stp>
        <stp>GOLD US Equity</stp>
        <stp>PX_LAST</stp>
        <stp>[CARTERAS MODELO PERFORMANCE - copia.xlsx]Global Performance!R6C5</stp>
        <tr r="E6" s="6"/>
      </tp>
      <tp>
        <v>21.49</v>
        <stp/>
        <stp>##V3_BDPV12</stp>
        <stp>GOLD US Equity</stp>
        <stp>PX_LAST</stp>
        <stp>[CARTERAS MODELO PERFORMANCE - copia.xlsx]Global Performance!R6C4</stp>
        <tr r="D6" s="6"/>
      </tp>
      <tp t="s">
        <v>Technology</v>
        <stp/>
        <stp>##V3_BDPV12</stp>
        <stp>AGIL SM Equity</stp>
        <stp>ICB_INDUSTRY_NAME</stp>
        <stp>[CARTERAS MODELO PERFORMANCE - copia.xlsx]CHALLENGE!R39C4</stp>
        <tr r="D39" s="2"/>
      </tp>
      <tp>
        <v>92.59</v>
        <stp/>
        <stp>##V3_BDPV12</stp>
        <stp>SAP GY Equity</stp>
        <stp>PX_LAST</stp>
        <stp>[CARTERAS MODELO PERFORMANCE - copia.xlsx]Global Performance!R59C4</stp>
        <tr r="D59" s="6"/>
      </tp>
      <tp>
        <v>92.59</v>
        <stp/>
        <stp>##V3_BDPV12</stp>
        <stp>SAP GY Equity</stp>
        <stp>PX_LAST</stp>
        <stp>[CARTERAS MODELO PERFORMANCE - copia.xlsx]Global Performance!R59C5</stp>
        <tr r="E59" s="6"/>
      </tp>
      <tp>
        <v>105.78</v>
        <stp/>
        <stp>##V3_BDPV12</stp>
        <stp>AIR FP Equity</stp>
        <stp>PX_LAST</stp>
        <stp>[CARTERAS MODELO PERFORMANCE - copia.xlsx]Global Performance!R38C4</stp>
        <tr r="D38" s="6"/>
      </tp>
      <tp>
        <v>105.78</v>
        <stp/>
        <stp>##V3_BDPV12</stp>
        <stp>AIR FP Equity</stp>
        <stp>PX_LAST</stp>
        <stp>[CARTERAS MODELO PERFORMANCE - copia.xlsx]Global Performance!R38C5</stp>
        <tr r="E38" s="6"/>
      </tp>
      <tp>
        <v>1.4850000000000001</v>
        <stp/>
        <stp>##V3_BDPV12</stp>
        <stp>IAG SM Equity</stp>
        <stp>PX_LAST</stp>
        <stp>[CARTERAS MODELO PERFORMANCE - copia.xlsx]Spain Performance!R10C5</stp>
        <tr r="E10" s="8"/>
      </tp>
      <tp>
        <v>1.4850000000000001</v>
        <stp/>
        <stp>##V3_BDPV12</stp>
        <stp>IAG SM Equity</stp>
        <stp>PX_LAST</stp>
        <stp>[CARTERAS MODELO PERFORMANCE - copia.xlsx]Spain Performance!R10C4</stp>
        <tr r="D10" s="8"/>
      </tp>
      <tp>
        <v>10.4</v>
        <stp/>
        <stp>##V3_BDPV12</stp>
        <stp>COR PL Equity</stp>
        <stp>PX_LAST</stp>
        <stp>[CARTERAS MODELO PERFORMANCE - copia.xlsx]Spain Performance!R39C4</stp>
        <tr r="D39" s="8"/>
      </tp>
      <tp>
        <v>10.4</v>
        <stp/>
        <stp>##V3_BDPV12</stp>
        <stp>COR PL Equity</stp>
        <stp>PX_LAST</stp>
        <stp>[CARTERAS MODELO PERFORMANCE - copia.xlsx]Spain Performance!R39C5</stp>
        <tr r="E39" s="8"/>
      </tp>
      <tp>
        <v>2.5739999999999998</v>
        <stp/>
        <stp>##V3_BDPV12</stp>
        <stp>MT IM Equity</stp>
        <stp>PX_LAST</stp>
        <stp>[CARTERAS MODELO PERFORMANCE - copia.xlsx]Global Performance!R43C5</stp>
        <tr r="E43" s="6"/>
      </tp>
      <tp>
        <v>2.5739999999999998</v>
        <stp/>
        <stp>##V3_BDPV12</stp>
        <stp>MT IM Equity</stp>
        <stp>PX_LAST</stp>
        <stp>[CARTERAS MODELO PERFORMANCE - copia.xlsx]Global Performance!R43C4</stp>
        <tr r="D43" s="6"/>
      </tp>
      <tp t="s">
        <v>Industrials</v>
        <stp/>
        <stp>##V3_BDPV12</stp>
        <stp>COR PL Equity</stp>
        <stp>ICB_INDUSTRY_NAME</stp>
        <stp>[CARTERAS MODELO PERFORMANCE - copia.xlsx]CHALLENGE!R38C4</stp>
        <tr r="D38" s="2"/>
      </tp>
      <tp t="s">
        <v>Telecommunications</v>
        <stp/>
        <stp>##V3_BDPV12</stp>
        <stp>CLNX SM Equity</stp>
        <stp>ICB_INDUSTRY_NAME</stp>
        <stp>[CARTERAS MODELO PERFORMANCE - copia.xlsx]SPAIN!R9C4</stp>
        <tr r="D9" s="1"/>
      </tp>
      <tp>
        <v>34.36</v>
        <stp/>
        <stp>##V3_BDPV12</stp>
        <stp>GRE SM Equity</stp>
        <stp>PX_LAST</stp>
        <stp>[CARTERAS MODELO PERFORMANCE - copia.xlsx]Spain Performance!R18C5</stp>
        <tr r="E18" s="8"/>
      </tp>
      <tp>
        <v>34.36</v>
        <stp/>
        <stp>##V3_BDPV12</stp>
        <stp>GRE SM Equity</stp>
        <stp>PX_LAST</stp>
        <stp>[CARTERAS MODELO PERFORMANCE - copia.xlsx]Spain Performance!R18C4</stp>
        <tr r="D18" s="8"/>
      </tp>
      <tp t="s">
        <v>SPAIN</v>
        <stp/>
        <stp>##V3_BDPV12</stp>
        <stp>GIGA SM Equity</stp>
        <stp>COUNTRY_FULL_NAME</stp>
        <stp>[CARTERAS MODELO PERFORMANCE - copia.xlsx]SPAIN!R8C5</stp>
        <tr r="E8" s="1"/>
      </tp>
      <tp t="s">
        <v>SPAIN</v>
        <stp/>
        <stp>##V3_BDPV12</stp>
        <stp>ACX SM Equity</stp>
        <stp>COUNTRY_FULL_NAME</stp>
        <stp>[CARTERAS MODELO PERFORMANCE - copia.xlsx]CHALLENGE!R36C5</stp>
        <tr r="E36" s="2"/>
      </tp>
      <tp t="s">
        <v>Health Care</v>
        <stp/>
        <stp>##V3_BDPV12</stp>
        <stp>GRF/P SM Equity</stp>
        <stp>ICB_INDUSTRY_NAME</stp>
        <stp>[CARTERAS MODELO PERFORMANCE - copia.xlsx]CHALLENGE!R15C4</stp>
        <tr r="D15" s="2"/>
      </tp>
      <tp t="s">
        <v>Consumer Discretionary</v>
        <stp/>
        <stp>##V3_BDPV12</stp>
        <stp>ITX SM Equity</stp>
        <stp>ICB_INDUSTRY_NAME</stp>
        <stp>[CARTERAS MODELO PERFORMANCE - copia.xlsx]CHALLENGE!R14C4</stp>
        <tr r="D14" s="2"/>
      </tp>
      <tp t="s">
        <v>SPAIN</v>
        <stp/>
        <stp>##V3_BDPV12</stp>
        <stp>BBVA SM Equity</stp>
        <stp>COUNTRY_FULL_NAME</stp>
        <stp>[CARTERAS MODELO PERFORMANCE - copia.xlsx]CHALLENGE!R21C5</stp>
        <tr r="E21" s="2"/>
      </tp>
      <tp>
        <v>41.695</v>
        <stp/>
        <stp>##V3_BDPV12</stp>
        <stp>PRX NA Equity</stp>
        <stp>PX_LAST</stp>
        <stp>[CARTERAS MODELO PERFORMANCE - copia.xlsx]Global Performance!R57C4</stp>
        <tr r="D57" s="6"/>
      </tp>
      <tp>
        <v>41.695</v>
        <stp/>
        <stp>##V3_BDPV12</stp>
        <stp>PRX NA Equity</stp>
        <stp>PX_LAST</stp>
        <stp>[CARTERAS MODELO PERFORMANCE - copia.xlsx]Global Performance!R57C5</stp>
        <tr r="E57" s="6"/>
      </tp>
      <tp>
        <v>312.95999999999998</v>
        <stp/>
        <stp>##V3_BDPV12</stp>
        <stp>BRK/B Equity</stp>
        <stp>PX_LAST</stp>
        <stp>[CARTERAS MODELO PERFORMANCE - copia.xlsx]Global Performance!R26C4</stp>
        <tr r="D26" s="6"/>
      </tp>
      <tp>
        <v>312.95999999999998</v>
        <stp/>
        <stp>##V3_BDPV12</stp>
        <stp>BRK/B Equity</stp>
        <stp>PX_LAST</stp>
        <stp>[CARTERAS MODELO PERFORMANCE - copia.xlsx]Global Performance!R26C5</stp>
        <tr r="E26" s="6"/>
      </tp>
      <tp t="s">
        <v>#N/A Invalid Security</v>
        <stp/>
        <stp>##V3_BDPV12</stp>
        <stp xml:space="preserve"> Equity</stp>
        <stp>PX_CLOSE_YTD</stp>
        <stp>[CARTERAS MODELO PERFORMANCE - copia.xlsx]Challenge Performance!R59C5</stp>
        <tr r="E59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Performance!R49C5</stp>
        <tr r="E49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Performance!R59C4</stp>
        <tr r="D59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Performance!R49C4</stp>
        <tr r="D49" s="9"/>
      </tp>
      <tp>
        <v>34.950000000000003</v>
        <stp/>
        <stp>##V3_BDPV12</stp>
        <stp>PDD US Equity</stp>
        <stp>PX_LAST</stp>
        <stp>[CARTERAS MODELO PERFORMANCE - copia.xlsx]Global Performance!R12C4</stp>
        <tr r="D12" s="6"/>
      </tp>
      <tp>
        <v>34.950000000000003</v>
        <stp/>
        <stp>##V3_BDPV12</stp>
        <stp>PDD US Equity</stp>
        <stp>PX_LAST</stp>
        <stp>[CARTERAS MODELO PERFORMANCE - copia.xlsx]Global Performance!R12C5</stp>
        <tr r="E12" s="6"/>
      </tp>
      <tp>
        <v>6.97</v>
        <stp/>
        <stp>##V3_BDPV12</stp>
        <stp>VIPS US Equity</stp>
        <stp>PX_LAST</stp>
        <stp>[CARTERAS MODELO PERFORMANCE - copia.xlsx]Hoja1 (2)!R17C7</stp>
        <tr r="G17" s="7"/>
      </tp>
      <tp>
        <v>6.97</v>
        <stp/>
        <stp>##V3_BDPV12</stp>
        <stp>VIPS US Equity</stp>
        <stp>PX_LAST</stp>
        <stp>[CARTERAS MODELO PERFORMANCE - copia.xlsx]Hoja1 (2)!R17C6</stp>
        <tr r="F17" s="7"/>
      </tp>
      <tp>
        <v>97.34</v>
        <stp/>
        <stp>##V3_BDPV12</stp>
        <stp>SAN FP Equity</stp>
        <stp>PX_LAST</stp>
        <stp>[CARTERAS MODELO PERFORMANCE - copia.xlsx]Global Performance!R34C4</stp>
        <tr r="D34" s="6"/>
      </tp>
      <tp>
        <v>97.34</v>
        <stp/>
        <stp>##V3_BDPV12</stp>
        <stp>SAN FP Equity</stp>
        <stp>PX_LAST</stp>
        <stp>[CARTERAS MODELO PERFORMANCE - copia.xlsx]Global Performance!R34C5</stp>
        <tr r="E34" s="6"/>
      </tp>
      <tp>
        <v>11.75</v>
        <stp/>
        <stp>##V3_BDPV12</stp>
        <stp>ENO SM Equity</stp>
        <stp>PX_LAST</stp>
        <stp>[CARTERAS MODELO PERFORMANCE - copia.xlsx]Spain Performance!R28C5</stp>
        <tr r="E28" s="8"/>
      </tp>
      <tp>
        <v>11.75</v>
        <stp/>
        <stp>##V3_BDPV12</stp>
        <stp>ENO SM Equity</stp>
        <stp>PX_LAST</stp>
        <stp>[CARTERAS MODELO PERFORMANCE - copia.xlsx]Spain Performance!R28C4</stp>
        <tr r="D28" s="8"/>
      </tp>
      <tp>
        <v>24.8</v>
        <stp/>
        <stp>##V3_BDPV12</stp>
        <stp>JEN GY Equity</stp>
        <stp>PX_LAST</stp>
        <stp>[CARTERAS MODELO PERFORMANCE - copia.xlsx]Hoja1 (2)!R54C6</stp>
        <tr r="F54" s="7"/>
      </tp>
      <tp>
        <v>24.8</v>
        <stp/>
        <stp>##V3_BDPV12</stp>
        <stp>JEN GY Equity</stp>
        <stp>PX_LAST</stp>
        <stp>[CARTERAS MODELO PERFORMANCE - copia.xlsx]Hoja1 (2)!R54C7</stp>
        <tr r="G54" s="7"/>
      </tp>
      <tp t="s">
        <v>SPAIN</v>
        <stp/>
        <stp>##V3_BDPV12</stp>
        <stp>ITX SM Equity</stp>
        <stp>COUNTRY_FULL_NAME</stp>
        <stp>[CARTERAS MODELO PERFORMANCE - copia.xlsx]CHALLENGE!R14C5</stp>
        <tr r="E14" s="2"/>
      </tp>
      <tp t="s">
        <v>Financials</v>
        <stp/>
        <stp>##V3_BDPV12</stp>
        <stp>BBVA SM Equity</stp>
        <stp>ICB_INDUSTRY_NAME</stp>
        <stp>[CARTERAS MODELO PERFORMANCE - copia.xlsx]CHALLENGE!R21C4</stp>
        <tr r="D21" s="2"/>
      </tp>
      <tp t="s">
        <v>#N/A Invalid Security</v>
        <stp/>
        <stp>##V3_BDPV12</stp>
        <stp xml:space="preserve"> Equity</stp>
        <stp>PX_CLOSE_YTD</stp>
        <stp>[CARTERAS MODELO PERFORMANCE - copia.xlsx]Challenge Performance!R58C5</stp>
        <tr r="E58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Performance!R58C4</stp>
        <tr r="D58" s="9"/>
      </tp>
      <tp t="s">
        <v>Basic Materials</v>
        <stp/>
        <stp>##V3_BDPV12</stp>
        <stp>ACX SM Equity</stp>
        <stp>ICB_INDUSTRY_NAME</stp>
        <stp>[CARTERAS MODELO PERFORMANCE - copia.xlsx]CHALLENGE!R36C4</stp>
        <tr r="D36" s="2"/>
      </tp>
      <tp t="s">
        <v>SPAIN</v>
        <stp/>
        <stp>##V3_BDPV12</stp>
        <stp>GRF/P SM Equity</stp>
        <stp>COUNTRY_FULL_NAME</stp>
        <stp>[CARTERAS MODELO PERFORMANCE - copia.xlsx]CHALLENGE!R15C5</stp>
        <tr r="E15" s="2"/>
      </tp>
      <tp>
        <v>119.29</v>
        <stp/>
        <stp>##V3_BDPV12</stp>
        <stp>CHKP US Equity</stp>
        <stp>PX_LAST</stp>
        <stp>[CARTERAS MODELO PERFORMANCE - copia.xlsx]Hoja1 (2)!R49C6</stp>
        <tr r="F49" s="7"/>
      </tp>
      <tp>
        <v>119.29</v>
        <stp/>
        <stp>##V3_BDPV12</stp>
        <stp>CHKP US Equity</stp>
        <stp>PX_LAST</stp>
        <stp>[CARTERAS MODELO PERFORMANCE - copia.xlsx]Hoja1 (2)!R49C7</stp>
        <tr r="G49" s="7"/>
      </tp>
      <tp>
        <v>11.06</v>
        <stp/>
        <stp>##V3_BDPV12</stp>
        <stp>FCC SM Equity</stp>
        <stp>PX_LAST</stp>
        <stp>[CARTERAS MODELO PERFORMANCE - copia.xlsx]Spain Performance!R34C5</stp>
        <tr r="E34" s="8"/>
      </tp>
      <tp>
        <v>11.06</v>
        <stp/>
        <stp>##V3_BDPV12</stp>
        <stp>FCC SM Equity</stp>
        <stp>PX_LAST</stp>
        <stp>[CARTERAS MODELO PERFORMANCE - copia.xlsx]Spain Performance!R34C4</stp>
        <tr r="D34" s="8"/>
      </tp>
      <tp>
        <v>24.21</v>
        <stp/>
        <stp>##V3_BDPV12</stp>
        <stp>ACS SM Equity</stp>
        <stp>PX_LAST</stp>
        <stp>[CARTERAS MODELO PERFORMANCE - copia.xlsx]Spain Performance!R33C5</stp>
        <tr r="E33" s="8"/>
      </tp>
      <tp>
        <v>24.21</v>
        <stp/>
        <stp>##V3_BDPV12</stp>
        <stp>ACS SM Equity</stp>
        <stp>PX_LAST</stp>
        <stp>[CARTERAS MODELO PERFORMANCE - copia.xlsx]Spain Performance!R33C4</stp>
        <tr r="D33" s="8"/>
      </tp>
      <tp t="s">
        <v>Consumer Discretionary</v>
        <stp/>
        <stp>##V3_BDPV12</stp>
        <stp>9618 HK Equity</stp>
        <stp>ICB_INDUSTRY_NAME</stp>
        <stp>[CARTERAS MODELO PERFORMANCE - copia.xlsx]GLOBAL!R27C4</stp>
        <tr r="D27" s="5"/>
      </tp>
      <tp t="s">
        <v>Telecommunications</v>
        <stp/>
        <stp>##V3_BDPV12</stp>
        <stp>9984 JP Equity</stp>
        <stp>ICB_INDUSTRY_NAME</stp>
        <stp>[CARTERAS MODELO PERFORMANCE - copia.xlsx]GLOBAL!R57C4</stp>
        <tr r="D57" s="5"/>
      </tp>
      <tp>
        <v>64.61</v>
        <stp/>
        <stp>##V3_BDPV12</stp>
        <stp>KO US Equity</stp>
        <stp>PX_LAST</stp>
        <stp>[CARTERAS MODELO PERFORMANCE - copia.xlsx]Hoja1 (2)!R21C7</stp>
        <tr r="G21" s="7"/>
      </tp>
      <tp>
        <v>64.61</v>
        <stp/>
        <stp>##V3_BDPV12</stp>
        <stp>KO US Equity</stp>
        <stp>PX_LAST</stp>
        <stp>[CARTERAS MODELO PERFORMANCE - copia.xlsx]Hoja1 (2)!R21C6</stp>
        <tr r="F21" s="7"/>
      </tp>
      <tp t="s">
        <v>SPAIN</v>
        <stp/>
        <stp>##V3_BDPV12</stp>
        <stp>AMS SM Equity</stp>
        <stp>COUNTRY_FULL_NAME</stp>
        <stp>[CARTERAS MODELO PERFORMANCE - copia.xlsx]CHALLENGE!R40C5</stp>
        <tr r="E40" s="2"/>
      </tp>
      <tp t="s">
        <v>#N/A Invalid Security</v>
        <stp/>
        <stp>##V3_BDPV12</stp>
        <stp xml:space="preserve"> Equity</stp>
        <stp>PX_CLOSE_YTD</stp>
        <stp>[CARTERAS MODELO PERFORMANCE - copia.xlsx]Challenge Performance!R57C5</stp>
        <tr r="E57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Performance!R57C4</stp>
        <tr r="D57" s="9"/>
      </tp>
      <tp t="s">
        <v>Health Care</v>
        <stp/>
        <stp>##V3_BDPV12</stp>
        <stp>ROVI SM Equity</stp>
        <stp>ICB_INDUSTRY_NAME</stp>
        <stp>[CARTERAS MODELO PERFORMANCE - copia.xlsx]CHALLENGE!R16C4</stp>
        <tr r="D16" s="2"/>
      </tp>
      <tp>
        <v>352.95</v>
        <stp/>
        <stp>##V3_BDPV12</stp>
        <stp>ROG SW Equity</stp>
        <stp>PX_LAST</stp>
        <stp>[CARTERAS MODELO PERFORMANCE - copia.xlsx]Global Performance!R33C4</stp>
        <tr r="D33" s="6"/>
      </tp>
      <tp>
        <v>352.95</v>
        <stp/>
        <stp>##V3_BDPV12</stp>
        <stp>ROG SW Equity</stp>
        <stp>PX_LAST</stp>
        <stp>[CARTERAS MODELO PERFORMANCE - copia.xlsx]Global Performance!R33C5</stp>
        <tr r="E33" s="6"/>
      </tp>
      <tp>
        <v>27.25</v>
        <stp/>
        <stp>##V3_BDPV12</stp>
        <stp>GCO SM Equity</stp>
        <stp>PX_LAST</stp>
        <stp>[CARTERAS MODELO PERFORMANCE - copia.xlsx]Spain Performance!R24C5</stp>
        <tr r="E24" s="8"/>
      </tp>
      <tp>
        <v>27.25</v>
        <stp/>
        <stp>##V3_BDPV12</stp>
        <stp>GCO SM Equity</stp>
        <stp>PX_LAST</stp>
        <stp>[CARTERAS MODELO PERFORMANCE - copia.xlsx]Spain Performance!R24C4</stp>
        <tr r="D24" s="8"/>
      </tp>
      <tp>
        <v>5.3360000000000003</v>
        <stp/>
        <stp>##V3_BDPV12</stp>
        <stp>BKT SM Equity</stp>
        <stp>PX_LAST</stp>
        <stp>[CARTERAS MODELO PERFORMANCE - copia.xlsx]Spain Performance!R21C4</stp>
        <tr r="D21" s="8"/>
      </tp>
      <tp>
        <v>5.3360000000000003</v>
        <stp/>
        <stp>##V3_BDPV12</stp>
        <stp>BKT SM Equity</stp>
        <stp>PX_LAST</stp>
        <stp>[CARTERAS MODELO PERFORMANCE - copia.xlsx]Spain Performance!R21C5</stp>
        <tr r="E21" s="8"/>
      </tp>
      <tp>
        <v>3.8</v>
        <stp/>
        <stp>##V3_BDPV12</stp>
        <stp>DOM SM Equity</stp>
        <stp>PX_LAST</stp>
        <stp>[CARTERAS MODELO PERFORMANCE - copia.xlsx]Spain Performance!R17C5</stp>
        <tr r="E17" s="8"/>
      </tp>
      <tp>
        <v>3.8</v>
        <stp/>
        <stp>##V3_BDPV12</stp>
        <stp>DOM SM Equity</stp>
        <stp>PX_LAST</stp>
        <stp>[CARTERAS MODELO PERFORMANCE - copia.xlsx]Spain Performance!R17C4</stp>
        <tr r="D17" s="8"/>
      </tp>
      <tp>
        <v>17.25</v>
        <stp/>
        <stp>##V3_BDPV12</stp>
        <stp>GRN SM Equity</stp>
        <stp>PX_LAST</stp>
        <stp>[CARTERAS MODELO PERFORMANCE - copia.xlsx]Spain Performance!R44C4</stp>
        <tr r="D44" s="8"/>
      </tp>
      <tp>
        <v>17.25</v>
        <stp/>
        <stp>##V3_BDPV12</stp>
        <stp>GRN SM Equity</stp>
        <stp>PX_LAST</stp>
        <stp>[CARTERAS MODELO PERFORMANCE - copia.xlsx]Spain Performance!R44C5</stp>
        <tr r="E44" s="8"/>
      </tp>
      <tp t="s">
        <v>Consumer Discretionary</v>
        <stp/>
        <stp>##V3_BDPV12</stp>
        <stp>9868 HK Equity</stp>
        <stp>ICB_INDUSTRY_NAME</stp>
        <stp>[CARTERAS MODELO PERFORMANCE - copia.xlsx]GLOBAL!R56C4</stp>
        <tr r="D56" s="5"/>
      </tp>
      <tp>
        <v>27.984999999999999</v>
        <stp/>
        <stp>##V3_BDPV12</stp>
        <stp>AD NA Equity</stp>
        <stp>PX_LAST</stp>
        <stp>[CARTERAS MODELO PERFORMANCE - copia.xlsx]Global Performance!R19C4</stp>
        <tr r="D19" s="6"/>
      </tp>
      <tp>
        <v>133.31</v>
        <stp/>
        <stp>##V3_BDPV12</stp>
        <stp>BA US Equity</stp>
        <stp>PX_LAST</stp>
        <stp>[CARTERAS MODELO PERFORMANCE - copia.xlsx]Hoja1 (2)!R40C7</stp>
        <tr r="G40" s="7"/>
      </tp>
      <tp>
        <v>133.31</v>
        <stp/>
        <stp>##V3_BDPV12</stp>
        <stp>BA US Equity</stp>
        <stp>PX_LAST</stp>
        <stp>[CARTERAS MODELO PERFORMANCE - copia.xlsx]Hoja1 (2)!R40C6</stp>
        <tr r="F40" s="7"/>
      </tp>
      <tp t="s">
        <v>#N/A Invalid Security</v>
        <stp/>
        <stp>##V3_BDPV12</stp>
        <stp>Total general Equity</stp>
        <stp>PX_CLOSE_YTD</stp>
        <stp>[CARTERAS MODELO PERFORMANCE - copia.xlsx]Hoja1 (2)!R65C6</stp>
        <tr r="F65" s="7"/>
      </tp>
      <tp t="s">
        <v>#N/A Invalid Security</v>
        <stp/>
        <stp>##V3_BDPV12</stp>
        <stp>Total general Equity</stp>
        <stp>PX_CLOSE_YTD</stp>
        <stp>[CARTERAS MODELO PERFORMANCE - copia.xlsx]Hoja1 (2)!R65C7</stp>
        <tr r="G65" s="7"/>
      </tp>
      <tp t="s">
        <v>MOTA ENGIL SGPS SA</v>
        <stp/>
        <stp>##V3_BDPV12</stp>
        <stp>EGL PL  Equity</stp>
        <stp>NAME</stp>
        <stp>[CARTERAS MODELO PERFORMANCE - copia.xlsx]CHALLENGE!R28C3</stp>
        <tr r="C28" s="2"/>
      </tp>
      <tp>
        <v>2023.57</v>
        <stp/>
        <stp>##V3_BDPV12</stp>
        <stp>BKNG US Equity</stp>
        <stp>PX_LAST</stp>
        <stp>[CARTERAS MODELO PERFORMANCE - copia.xlsx]Global Performance!R9C4</stp>
        <tr r="D9" s="6"/>
      </tp>
      <tp>
        <v>2023.57</v>
        <stp/>
        <stp>##V3_BDPV12</stp>
        <stp>BKNG US Equity</stp>
        <stp>PX_LAST</stp>
        <stp>[CARTERAS MODELO PERFORMANCE - copia.xlsx]Global Performance!R9C5</stp>
        <tr r="E9" s="6"/>
      </tp>
      <tp t="s">
        <v>#N/A Invalid Security</v>
        <stp/>
        <stp>##V3_BDPV12</stp>
        <stp xml:space="preserve"> Equity</stp>
        <stp>PX_CLOSE_YTD</stp>
        <stp>[CARTERAS MODELO PERFORMANCE - copia.xlsx]Challenge Performance!R56C5</stp>
        <tr r="E56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Performance!R56C4</stp>
        <tr r="D56" s="9"/>
      </tp>
      <tp t="s">
        <v>Industrials</v>
        <stp/>
        <stp>##V3_BDPV12</stp>
        <stp>TLGO SM Equity</stp>
        <stp>ICB_INDUSTRY_NAME</stp>
        <stp>[CARTERAS MODELO PERFORMANCE - copia.xlsx]CHALLENGE!R31C4</stp>
        <tr r="D31" s="2"/>
      </tp>
      <tp t="s">
        <v>Consumer Staples</v>
        <stp/>
        <stp>##V3_BDPV12</stp>
        <stp>VIS SM Equity</stp>
        <stp>ICB_INDUSTRY_NAME</stp>
        <stp>[CARTERAS MODELO PERFORMANCE - copia.xlsx]CHALLENGE!R43C4</stp>
        <tr r="D43" s="2"/>
      </tp>
      <tp t="s">
        <v>Energy</v>
        <stp/>
        <stp>##V3_BDPV12</stp>
        <stp>REP SM Equity</stp>
        <stp>ICB_INDUSTRY_NAME</stp>
        <stp>[CARTERAS MODELO PERFORMANCE - copia.xlsx]CHALLENGE!R20C4</stp>
        <tr r="D20" s="2"/>
      </tp>
      <tp>
        <v>19.98</v>
        <stp/>
        <stp>##V3_BDPV12</stp>
        <stp>ITX SM Equity</stp>
        <stp>PX_LAST</stp>
        <stp>[CARTERAS MODELO PERFORMANCE - copia.xlsx]Global Performance!R11C4</stp>
        <tr r="D11" s="6"/>
      </tp>
      <tp>
        <v>19.98</v>
        <stp/>
        <stp>##V3_BDPV12</stp>
        <stp>ITX SM Equity</stp>
        <stp>PX_LAST</stp>
        <stp>[CARTERAS MODELO PERFORMANCE - copia.xlsx]Global Performance!R11C5</stp>
        <tr r="E11" s="6"/>
      </tp>
      <tp>
        <v>285.63</v>
        <stp/>
        <stp>##V3_BDPV12</stp>
        <stp>MCO US Equity</stp>
        <stp>PX_LAST</stp>
        <stp>[CARTERAS MODELO PERFORMANCE - copia.xlsx]Global Performance!R28C4</stp>
        <tr r="D28" s="6"/>
      </tp>
      <tp>
        <v>285.63</v>
        <stp/>
        <stp>##V3_BDPV12</stp>
        <stp>MCO US Equity</stp>
        <stp>PX_LAST</stp>
        <stp>[CARTERAS MODELO PERFORMANCE - copia.xlsx]Global Performance!R28C5</stp>
        <tr r="E28" s="6"/>
      </tp>
      <tp>
        <v>2.86</v>
        <stp/>
        <stp>##V3_BDPV12</stp>
        <stp>ART SM Equity</stp>
        <stp>PX_LAST</stp>
        <stp>[CARTERAS MODELO PERFORMANCE - copia.xlsx]Spain Performance!R41C4</stp>
        <tr r="D41" s="8"/>
      </tp>
      <tp>
        <v>2.86</v>
        <stp/>
        <stp>##V3_BDPV12</stp>
        <stp>ART SM Equity</stp>
        <stp>PX_LAST</stp>
        <stp>[CARTERAS MODELO PERFORMANCE - copia.xlsx]Spain Performance!R41C5</stp>
        <tr r="E41" s="8"/>
      </tp>
      <tp>
        <v>51.04</v>
        <stp/>
        <stp>##V3_BDPV12</stp>
        <stp>JD US Equity</stp>
        <stp>PX_LAST</stp>
        <stp>[CARTERAS MODELO PERFORMANCE - copia.xlsx]Hoja1 (2)!R13C6</stp>
        <tr r="F13" s="7"/>
      </tp>
      <tp>
        <v>51.04</v>
        <stp/>
        <stp>##V3_BDPV12</stp>
        <stp>JD US Equity</stp>
        <stp>PX_LAST</stp>
        <stp>[CARTERAS MODELO PERFORMANCE - copia.xlsx]Hoja1 (2)!R13C7</stp>
        <tr r="G13" s="7"/>
      </tp>
      <tp>
        <v>352.95</v>
        <stp/>
        <stp>##V3_BDPV12</stp>
        <stp>ROG SW Equity</stp>
        <stp>PX_LAST</stp>
        <stp>[CARTERAS MODELO PERFORMANCE - copia.xlsx]Hoja1 (2)!R35C7</stp>
        <tr r="G35" s="7"/>
      </tp>
      <tp>
        <v>352.95</v>
        <stp/>
        <stp>##V3_BDPV12</stp>
        <stp>ROG SW Equity</stp>
        <stp>PX_LAST</stp>
        <stp>[CARTERAS MODELO PERFORMANCE - copia.xlsx]Hoja1 (2)!R35C6</stp>
        <tr r="F35" s="7"/>
      </tp>
      <tp>
        <v>36.74</v>
        <stp/>
        <stp>##V3_BDPV12</stp>
        <stp>COK GY Equity</stp>
        <stp>PX_LAST</stp>
        <stp>[CARTERAS MODELO PERFORMANCE - copia.xlsx]Hoja1 (2)!R50C7</stp>
        <tr r="G50" s="7"/>
      </tp>
      <tp>
        <v>36.74</v>
        <stp/>
        <stp>##V3_BDPV12</stp>
        <stp>COK GY Equity</stp>
        <stp>PX_LAST</stp>
        <stp>[CARTERAS MODELO PERFORMANCE - copia.xlsx]Hoja1 (2)!R50C6</stp>
        <tr r="F50" s="7"/>
      </tp>
      <tp t="s">
        <v>SPAIN</v>
        <stp/>
        <stp>##V3_BDPV12</stp>
        <stp>ROVI SM Equity</stp>
        <stp>COUNTRY_FULL_NAME</stp>
        <stp>[CARTERAS MODELO PERFORMANCE - copia.xlsx]CHALLENGE!R16C5</stp>
        <tr r="E16" s="2"/>
      </tp>
      <tp t="s">
        <v>#N/A Invalid Security</v>
        <stp/>
        <stp>##V3_BDPV12</stp>
        <stp xml:space="preserve"> Equity</stp>
        <stp>PX_CLOSE_YTD</stp>
        <stp>[CARTERAS MODELO PERFORMANCE - copia.xlsx]Challenge Performance!R55C5</stp>
        <tr r="E55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Performance!R65C5</stp>
        <tr r="E65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Performance!R55C4</stp>
        <tr r="D55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Performance!R65C4</stp>
        <tr r="D65" s="9"/>
      </tp>
      <tp t="s">
        <v>Technology</v>
        <stp/>
        <stp>##V3_BDPV12</stp>
        <stp>AMS SM Equity</stp>
        <stp>ICB_INDUSTRY_NAME</stp>
        <stp>[CARTERAS MODELO PERFORMANCE - copia.xlsx]CHALLENGE!R40C4</stp>
        <tr r="D40" s="2"/>
      </tp>
      <tp>
        <v>50.4</v>
        <stp/>
        <stp>##V3_BDPV12</stp>
        <stp>KSPI LI Equity</stp>
        <stp>PX_LAST</stp>
        <stp>[CARTERAS MODELO PERFORMANCE - copia.xlsx]Hoja1 (2)!R28C7</stp>
        <tr r="G28" s="7"/>
      </tp>
      <tp>
        <v>50.4</v>
        <stp/>
        <stp>##V3_BDPV12</stp>
        <stp>KSPI LI Equity</stp>
        <stp>PX_LAST</stp>
        <stp>[CARTERAS MODELO PERFORMANCE - copia.xlsx]Hoja1 (2)!R28C6</stp>
        <tr r="F28" s="7"/>
      </tp>
      <tp>
        <v>28.75</v>
        <stp/>
        <stp>##V3_BDPV12</stp>
        <stp>CAF SM Equity</stp>
        <stp>PX_LAST</stp>
        <stp>[CARTERAS MODELO PERFORMANCE - copia.xlsx]Spain Performance!R32C4</stp>
        <tr r="D32" s="8"/>
      </tp>
      <tp>
        <v>28.75</v>
        <stp/>
        <stp>##V3_BDPV12</stp>
        <stp>CAF SM Equity</stp>
        <stp>PX_LAST</stp>
        <stp>[CARTERAS MODELO PERFORMANCE - copia.xlsx]Spain Performance!R32C5</stp>
        <tr r="E32" s="8"/>
      </tp>
      <tp>
        <v>54.84</v>
        <stp/>
        <stp>##V3_BDPV12</stp>
        <stp>KR US Equity</stp>
        <stp>PX_LAST</stp>
        <stp>[CARTERAS MODELO PERFORMANCE - copia.xlsx]Hoja1 (2)!R22C6</stp>
        <tr r="F22" s="7"/>
      </tp>
      <tp>
        <v>54.84</v>
        <stp/>
        <stp>##V3_BDPV12</stp>
        <stp>KR US Equity</stp>
        <stp>PX_LAST</stp>
        <stp>[CARTERAS MODELO PERFORMANCE - copia.xlsx]Hoja1 (2)!R22C7</stp>
        <tr r="G22" s="7"/>
      </tp>
      <tp>
        <v>196.21</v>
        <stp/>
        <stp>##V3_BDPV12</stp>
        <stp>FB US Equity</stp>
        <stp>PX_LAST</stp>
        <stp>[CARTERAS MODELO PERFORMANCE - copia.xlsx]Hoja1 (2)!R52C6</stp>
        <tr r="F52" s="7"/>
      </tp>
      <tp>
        <v>196.21</v>
        <stp/>
        <stp>##V3_BDPV12</stp>
        <stp>FB US Equity</stp>
        <stp>PX_LAST</stp>
        <stp>[CARTERAS MODELO PERFORMANCE - copia.xlsx]Hoja1 (2)!R52C7</stp>
        <tr r="G52" s="7"/>
      </tp>
      <tp t="s">
        <v>Technology</v>
        <stp/>
        <stp>##V3_BDPV12</stp>
        <stp>GIGA SM Equity</stp>
        <stp>ICB_INDUSTRY_NAME</stp>
        <stp>[CARTERAS MODELO PERFORMANCE - copia.xlsx]SPAIN!R8C4</stp>
        <tr r="D8" s="1"/>
      </tp>
      <tp t="s">
        <v>SPAIN</v>
        <stp/>
        <stp>##V3_BDPV12</stp>
        <stp>TLGO SM Equity</stp>
        <stp>COUNTRY_FULL_NAME</stp>
        <stp>[CARTERAS MODELO PERFORMANCE - copia.xlsx]CHALLENGE!R31C5</stp>
        <tr r="E31" s="2"/>
      </tp>
      <tp t="s">
        <v>SPAIN</v>
        <stp/>
        <stp>##V3_BDPV12</stp>
        <stp>REP SM Equity</stp>
        <stp>COUNTRY_FULL_NAME</stp>
        <stp>[CARTERAS MODELO PERFORMANCE - copia.xlsx]CHALLENGE!R20C5</stp>
        <tr r="E20" s="2"/>
      </tp>
      <tp t="s">
        <v>SPAIN</v>
        <stp/>
        <stp>##V3_BDPV12</stp>
        <stp>VIS SM Equity</stp>
        <stp>COUNTRY_FULL_NAME</stp>
        <stp>[CARTERAS MODELO PERFORMANCE - copia.xlsx]CHALLENGE!R43C5</stp>
        <tr r="E43" s="2"/>
      </tp>
      <tp t="s">
        <v>#N/A Invalid Security</v>
        <stp/>
        <stp>##V3_BDPV12</stp>
        <stp xml:space="preserve"> Equity</stp>
        <stp>PX_CLOSE_YTD</stp>
        <stp>[CARTERAS MODELO PERFORMANCE - copia.xlsx]Challenge Performance!R54C5</stp>
        <tr r="E54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Performance!R64C5</stp>
        <tr r="E64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Performance!R54C4</stp>
        <tr r="D54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Performance!R64C4</stp>
        <tr r="D64" s="9"/>
      </tp>
      <tp t="s">
        <v>#N/A Invalid Security</v>
        <stp/>
        <stp>##V3_BDPV12</stp>
        <stp>Total general Equity</stp>
        <stp>PX_CLOSE_YTD</stp>
        <stp>[CARTERAS MODELO PERFORMANCE - copia.xlsx]Global Performance!R60C4</stp>
        <tr r="D60" s="6"/>
      </tp>
      <tp t="s">
        <v>#N/A Invalid Security</v>
        <stp/>
        <stp>##V3_BDPV12</stp>
        <stp>Total general Equity</stp>
        <stp>PX_CLOSE_YTD</stp>
        <stp>[CARTERAS MODELO PERFORMANCE - copia.xlsx]Global Performance!R60C5</stp>
        <tr r="E60" s="6"/>
      </tp>
      <tp>
        <v>10.005000000000001</v>
        <stp/>
        <stp>##V3_BDPV12</stp>
        <stp>ACX SM Equity</stp>
        <stp>PX_LAST</stp>
        <stp>[CARTERAS MODELO PERFORMANCE - copia.xlsx]Spain Performance!R37C4</stp>
        <tr r="D37" s="8"/>
      </tp>
      <tp>
        <v>10.005000000000001</v>
        <stp/>
        <stp>##V3_BDPV12</stp>
        <stp>ACX SM Equity</stp>
        <stp>PX_LAST</stp>
        <stp>[CARTERAS MODELO PERFORMANCE - copia.xlsx]Spain Performance!R37C5</stp>
        <tr r="E37" s="8"/>
      </tp>
      <tp>
        <v>89.99</v>
        <stp/>
        <stp>##V3_BDPV12</stp>
        <stp>CP CN Equity</stp>
        <stp>PX_LAST</stp>
        <stp>[CARTERAS MODELO PERFORMANCE - copia.xlsx]Global Performance!R41C5</stp>
        <tr r="E41" s="6"/>
      </tp>
      <tp>
        <v>89.99</v>
        <stp/>
        <stp>##V3_BDPV12</stp>
        <stp>CP CN Equity</stp>
        <stp>PX_LAST</stp>
        <stp>[CARTERAS MODELO PERFORMANCE - copia.xlsx]Global Performance!R41C4</stp>
        <tr r="D41" s="6"/>
      </tp>
      <tp t="s">
        <v>SPAIN</v>
        <stp/>
        <stp>##V3_BDPV12</stp>
        <stp>ACS SM Equity</stp>
        <stp>COUNTRY_FULL_NAME</stp>
        <stp>[CARTERAS MODELO PERFORMANCE - copia.xlsx]CHALLENGE!R34C5</stp>
        <tr r="E34" s="2"/>
      </tp>
      <tp t="s">
        <v>#N/A Invalid Security</v>
        <stp/>
        <stp>##V3_BDPV12</stp>
        <stp xml:space="preserve"> Equity</stp>
        <stp>PX_CLOSE_YTD</stp>
        <stp>[CARTERAS MODELO PERFORMANCE - copia.xlsx]Challenge Performance!R53C5</stp>
        <tr r="E53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Performance!R53C4</stp>
        <tr r="D53" s="9"/>
      </tp>
      <tp t="s">
        <v>#N/A N/A</v>
        <stp/>
        <stp>##V3_BDPV12</stp>
        <stp>ART SM Equity</stp>
        <stp>ICB_INDUSTRY_NAME</stp>
        <stp>[CARTERAS MODELO PERFORMANCE - copia.xlsx]CHALLENGE!R41C4</stp>
        <tr r="D41" s="2"/>
      </tp>
      <tp>
        <v>73.489999999999995</v>
        <stp/>
        <stp>##V3_BDPV12</stp>
        <stp>SBUX US Equity</stp>
        <stp>PX_LAST</stp>
        <stp>[CARTERAS MODELO PERFORMANCE - copia.xlsx]Hoja1 (2)!R16C6</stp>
        <tr r="F16" s="7"/>
      </tp>
      <tp>
        <v>73.489999999999995</v>
        <stp/>
        <stp>##V3_BDPV12</stp>
        <stp>SBUX US Equity</stp>
        <stp>PX_LAST</stp>
        <stp>[CARTERAS MODELO PERFORMANCE - copia.xlsx]Hoja1 (2)!R16C7</stp>
        <tr r="G16" s="7"/>
      </tp>
      <tp>
        <v>24.8</v>
        <stp/>
        <stp>##V3_BDPV12</stp>
        <stp>JEN GY Equity</stp>
        <stp>PX_LAST</stp>
        <stp>[CARTERAS MODELO PERFORMANCE - copia.xlsx]Global Performance!R53C4</stp>
        <tr r="D53" s="6"/>
      </tp>
      <tp>
        <v>24.8</v>
        <stp/>
        <stp>##V3_BDPV12</stp>
        <stp>JEN GY Equity</stp>
        <stp>PX_LAST</stp>
        <stp>[CARTERAS MODELO PERFORMANCE - copia.xlsx]Global Performance!R53C5</stp>
        <tr r="E53" s="6"/>
      </tp>
      <tp>
        <v>36.74</v>
        <stp/>
        <stp>##V3_BDPV12</stp>
        <stp>COK GY Equity</stp>
        <stp>PX_LAST</stp>
        <stp>[CARTERAS MODELO PERFORMANCE - copia.xlsx]Global Performance!R49C4</stp>
        <tr r="D49" s="6"/>
      </tp>
      <tp>
        <v>36.74</v>
        <stp/>
        <stp>##V3_BDPV12</stp>
        <stp>COK GY Equity</stp>
        <stp>PX_LAST</stp>
        <stp>[CARTERAS MODELO PERFORMANCE - copia.xlsx]Global Performance!R49C5</stp>
        <tr r="E49" s="6"/>
      </tp>
      <tp t="s">
        <v>Consumer Discretionary</v>
        <stp/>
        <stp>##V3_BDPV12</stp>
        <stp>9988 HK Equity</stp>
        <stp>ICB_INDUSTRY_NAME</stp>
        <stp>[CARTERAS MODELO PERFORMANCE - copia.xlsx]GLOBAL!R12C4</stp>
        <tr r="D12" s="5"/>
      </tp>
      <tp>
        <v>33.35</v>
        <stp/>
        <stp>##V3_BDPV12</stp>
        <stp>FRE GY Equity</stp>
        <stp>PX_LAST</stp>
        <stp>[CARTERAS MODELO PERFORMANCE - copia.xlsx]Hoja1 (2)!R32C7</stp>
        <tr r="G32" s="7"/>
      </tp>
      <tp>
        <v>33.35</v>
        <stp/>
        <stp>##V3_BDPV12</stp>
        <stp>FRE GY Equity</stp>
        <stp>PX_LAST</stp>
        <stp>[CARTERAS MODELO PERFORMANCE - copia.xlsx]Hoja1 (2)!R32C6</stp>
        <tr r="F32" s="7"/>
      </tp>
      <tp>
        <v>87.3</v>
        <stp/>
        <stp>##V3_BDPV12</stp>
        <stp>TSM US Equity</stp>
        <stp>PX_LAST</stp>
        <stp>[CARTERAS MODELO PERFORMANCE - copia.xlsx]Hoja1 (2)!R62C7</stp>
        <tr r="G62" s="7"/>
      </tp>
      <tp>
        <v>87.3</v>
        <stp/>
        <stp>##V3_BDPV12</stp>
        <stp>TSM US Equity</stp>
        <stp>PX_LAST</stp>
        <stp>[CARTERAS MODELO PERFORMANCE - copia.xlsx]Hoja1 (2)!R62C6</stp>
        <tr r="F62" s="7"/>
      </tp>
      <tp t="s">
        <v>SPAIN</v>
        <stp/>
        <stp>##V3_BDPV12</stp>
        <stp>MAP SM Equity</stp>
        <stp>COUNTRY_FULL_NAME</stp>
        <stp>[CARTERAS MODELO PERFORMANCE - copia.xlsx]CHALLENGE!R26C5</stp>
        <tr r="E26" s="2"/>
      </tp>
      <tp t="s">
        <v>SPAIN</v>
        <stp/>
        <stp>##V3_BDPV12</stp>
        <stp>BKT SM Equity</stp>
        <stp>COUNTRY_FULL_NAME</stp>
        <stp>[CARTERAS MODELO PERFORMANCE - copia.xlsx]CHALLENGE!R22C5</stp>
        <tr r="E22" s="2"/>
      </tp>
      <tp t="s">
        <v>#N/A Invalid Security</v>
        <stp/>
        <stp>##V3_BDPV12</stp>
        <stp xml:space="preserve"> Equity</stp>
        <stp>PX_CLOSE_YTD</stp>
        <stp>[CARTERAS MODELO PERFORMANCE - copia.xlsx]Challenge Performance!R52C5</stp>
        <tr r="E52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Performance!R62C5</stp>
        <tr r="E62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Performance!R52C4</stp>
        <tr r="D52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Performance!R62C4</stp>
        <tr r="D62" s="9"/>
      </tp>
      <tp t="s">
        <v>SPAIN</v>
        <stp/>
        <stp>##V3_BDPV12</stp>
        <stp>CLNX SM Equity</stp>
        <stp>COUNTRY_FULL_NAME</stp>
        <stp>[CARTERAS MODELO PERFORMANCE - copia.xlsx]SPAIN!R9C5</stp>
        <tr r="E9" s="1"/>
      </tp>
      <tp>
        <v>34.950000000000003</v>
        <stp/>
        <stp>##V3_BDPV12</stp>
        <stp>PDD US Equity</stp>
        <stp>PX_LAST</stp>
        <stp>[CARTERAS MODELO PERFORMANCE - copia.xlsx]Hoja1 (2)!R15C6</stp>
        <tr r="F15" s="7"/>
      </tp>
      <tp>
        <v>34.950000000000003</v>
        <stp/>
        <stp>##V3_BDPV12</stp>
        <stp>PDD US Equity</stp>
        <stp>PX_LAST</stp>
        <stp>[CARTERAS MODELO PERFORMANCE - copia.xlsx]Hoja1 (2)!R15C7</stp>
        <tr r="G15" s="7"/>
      </tp>
      <tp t="s">
        <v>SPAIN</v>
        <stp/>
        <stp>##V3_BDPV12</stp>
        <stp>ART SM Equity</stp>
        <stp>COUNTRY_FULL_NAME</stp>
        <stp>[CARTERAS MODELO PERFORMANCE - copia.xlsx]CHALLENGE!R41C5</stp>
        <tr r="E41" s="2"/>
      </tp>
      <tp>
        <v>7.4</v>
        <stp/>
        <stp>##V3_BDPV12</stp>
        <stp>APPS SM Equity</stp>
        <stp>PX_LAST</stp>
        <stp>[CARTERAS MODELO PERFORMANCE - copia.xlsx]Spain Performance!R16C5</stp>
        <tr r="E16" s="8"/>
      </tp>
      <tp>
        <v>7.4</v>
        <stp/>
        <stp>##V3_BDPV12</stp>
        <stp>APPS SM Equity</stp>
        <stp>PX_LAST</stp>
        <stp>[CARTERAS MODELO PERFORMANCE - copia.xlsx]Spain Performance!R16C4</stp>
        <tr r="D16" s="8"/>
      </tp>
      <tp t="s">
        <v>#N/A Invalid Security</v>
        <stp/>
        <stp>##V3_BDPV12</stp>
        <stp xml:space="preserve"> Equity</stp>
        <stp>PX_CLOSE_YTD</stp>
        <stp>[CARTERAS MODELO PERFORMANCE - copia.xlsx]Challenge Performance!R51C5</stp>
        <tr r="E51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Performance!R61C5</stp>
        <tr r="E61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Performance!R51C4</stp>
        <tr r="D51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Performance!R61C4</stp>
        <tr r="D61" s="9"/>
      </tp>
      <tp t="s">
        <v>Industrials</v>
        <stp/>
        <stp>##V3_BDPV12</stp>
        <stp>ACS SM Equity</stp>
        <stp>ICB_INDUSTRY_NAME</stp>
        <stp>[CARTERAS MODELO PERFORMANCE - copia.xlsx]CHALLENGE!R34C4</stp>
        <tr r="D34" s="2"/>
      </tp>
      <tp>
        <v>2175.7800000000002</v>
        <stp/>
        <stp>##V3_BDPV12</stp>
        <stp>AMZN US Equity</stp>
        <stp>PX_LAST</stp>
        <stp>[CARTERAS MODELO PERFORMANCE - copia.xlsx]Global Performance!R8C5</stp>
        <tr r="E8" s="6"/>
      </tp>
      <tp>
        <v>2175.7800000000002</v>
        <stp/>
        <stp>##V3_BDPV12</stp>
        <stp>AMZN US Equity</stp>
        <stp>PX_LAST</stp>
        <stp>[CARTERAS MODELO PERFORMANCE - copia.xlsx]Global Performance!R8C4</stp>
        <tr r="D8" s="6"/>
      </tp>
      <tp>
        <v>1930.01</v>
        <stp/>
        <stp>##V3_BDPV12</stp>
        <stp>CSU CN Equity</stp>
        <stp>PX_LAST</stp>
        <stp>[CARTERAS MODELO PERFORMANCE - copia.xlsx]Global Performance!R50C4</stp>
        <tr r="D50" s="6"/>
      </tp>
      <tp>
        <v>1930.01</v>
        <stp/>
        <stp>##V3_BDPV12</stp>
        <stp>CSU CN Equity</stp>
        <stp>PX_LAST</stp>
        <stp>[CARTERAS MODELO PERFORMANCE - copia.xlsx]Global Performance!R50C5</stp>
        <tr r="E50" s="6"/>
      </tp>
      <tp>
        <v>459.51</v>
        <stp/>
        <stp>##V3_BDPV12</stp>
        <stp>PANW US Equity</stp>
        <stp>PX_LAST</stp>
        <stp>[CARTERAS MODELO PERFORMANCE - copia.xlsx]Hoja1 (2)!R57C7</stp>
        <tr r="G57" s="7"/>
      </tp>
      <tp>
        <v>459.51</v>
        <stp/>
        <stp>##V3_BDPV12</stp>
        <stp>PANW US Equity</stp>
        <stp>PX_LAST</stp>
        <stp>[CARTERAS MODELO PERFORMANCE - copia.xlsx]Hoja1 (2)!R57C6</stp>
        <tr r="F57" s="7"/>
      </tp>
      <tp>
        <v>152.06</v>
        <stp/>
        <stp>##V3_BDPV12</stp>
        <stp>AAPL US Equity</stp>
        <stp>PX_LAST</stp>
        <stp>[CARTERAS MODELO PERFORMANCE - copia.xlsx]Hoja1 (2)!R47C6</stp>
        <tr r="F47" s="7"/>
      </tp>
      <tp>
        <v>152.06</v>
        <stp/>
        <stp>##V3_BDPV12</stp>
        <stp>AAPL US Equity</stp>
        <stp>PX_LAST</stp>
        <stp>[CARTERAS MODELO PERFORMANCE - copia.xlsx]Hoja1 (2)!R47C7</stp>
        <tr r="G47" s="7"/>
      </tp>
      <tp>
        <v>1930.01</v>
        <stp/>
        <stp>##V3_BDPV12</stp>
        <stp>CSU CN Equity</stp>
        <stp>PX_LAST</stp>
        <stp>[CARTERAS MODELO PERFORMANCE - copia.xlsx]Hoja1 (2)!R51C7</stp>
        <tr r="G51" s="7"/>
      </tp>
      <tp>
        <v>1930.01</v>
        <stp/>
        <stp>##V3_BDPV12</stp>
        <stp>CSU CN Equity</stp>
        <stp>PX_LAST</stp>
        <stp>[CARTERAS MODELO PERFORMANCE - copia.xlsx]Hoja1 (2)!R51C6</stp>
        <tr r="F51" s="7"/>
      </tp>
      <tp t="s">
        <v>#N/A Invalid Security</v>
        <stp/>
        <stp>##V3_BDPV12</stp>
        <stp xml:space="preserve"> Equity</stp>
        <stp>PX_CLOSE_YTD</stp>
        <stp>[CARTERAS MODELO PERFORMANCE - copia.xlsx]Challenge Performance!R50C5</stp>
        <tr r="E50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Performance!R60C5</stp>
        <tr r="E60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Performance!R50C4</stp>
        <tr r="D50" s="9"/>
      </tp>
      <tp t="s">
        <v>#N/A Invalid Security</v>
        <stp/>
        <stp>##V3_BDPV12</stp>
        <stp xml:space="preserve"> Equity</stp>
        <stp>PX_CLOSE_YTD</stp>
        <stp>[CARTERAS MODELO PERFORMANCE - copia.xlsx]Challenge Performance!R60C4</stp>
        <tr r="D60" s="9"/>
      </tp>
      <tp t="s">
        <v>Financials</v>
        <stp/>
        <stp>##V3_BDPV12</stp>
        <stp>MAP SM Equity</stp>
        <stp>ICB_INDUSTRY_NAME</stp>
        <stp>[CARTERAS MODELO PERFORMANCE - copia.xlsx]CHALLENGE!R26C4</stp>
        <tr r="D26" s="2"/>
      </tp>
      <tp t="s">
        <v>Financials</v>
        <stp/>
        <stp>##V3_BDPV12</stp>
        <stp>BKT SM Equity</stp>
        <stp>ICB_INDUSTRY_NAME</stp>
        <stp>[CARTERAS MODELO PERFORMANCE - copia.xlsx]CHALLENGE!R22C4</stp>
        <tr r="D22" s="2"/>
      </tp>
      <tp>
        <v>5434</v>
        <stp/>
        <stp>##V3_BDPV12</stp>
        <stp>9984 JT Equity</stp>
        <stp>PX_CLOSE_YTD</stp>
        <stp>[CARTERAS MODELO PERFORMANCE - copia.xlsx]Hoja1 (2)!R64C6</stp>
        <tr r="F64" s="7"/>
      </tp>
      <tp>
        <v>5434</v>
        <stp/>
        <stp>##V3_BDPV12</stp>
        <stp>9984 JT Equity</stp>
        <stp>PX_CLOSE_YTD</stp>
        <stp>[CARTERAS MODELO PERFORMANCE - copia.xlsx]Hoja1 (2)!R64C7</stp>
        <tr r="G64" s="7"/>
      </tp>
      <tp>
        <v>133</v>
        <stp/>
        <stp>##V3_BDPV12</stp>
        <stp>HEI US Equity</stp>
        <stp>PX_LAST</stp>
        <stp>[CARTERAS MODELO PERFORMANCE - copia.xlsx]Hoja1 (2)!R43C7</stp>
        <tr r="G43" s="7"/>
      </tp>
      <tp>
        <v>133</v>
        <stp/>
        <stp>##V3_BDPV12</stp>
        <stp>HEI US Equity</stp>
        <stp>PX_LAST</stp>
        <stp>[CARTERAS MODELO PERFORMANCE - copia.xlsx]Hoja1 (2)!R43C6</stp>
        <tr r="F43" s="7"/>
      </tp>
      <tp t="s">
        <v>PORTUGAL</v>
        <stp/>
        <stp>##V3_BDPV12</stp>
        <stp>ALTR PL Equity</stp>
        <stp>COUNTRY_FULL_NAME</stp>
        <stp>[CARTERAS MODELO PERFORMANCE - copia.xlsx]CHALLENGE!R37C5</stp>
        <tr r="E37" s="2"/>
      </tp>
      <tp>
        <v>20.04</v>
        <stp/>
        <stp>##V3_BDPV12</stp>
        <stp>XPEV US Equity</stp>
        <stp>PX_LAST</stp>
        <stp>[CARTERAS MODELO PERFORMANCE - copia.xlsx]Hoja1 (2)!R18C6</stp>
        <tr r="F18" s="7"/>
      </tp>
      <tp>
        <v>87.64</v>
        <stp/>
        <stp>##V3_BDPV12</stp>
        <stp>MRK US Equity</stp>
        <stp>PX_LAST</stp>
        <stp>[CARTERAS MODELO PERFORMANCE - copia.xlsx]Global Performance!R32C4</stp>
        <tr r="D32" s="6"/>
      </tp>
      <tp>
        <v>87.64</v>
        <stp/>
        <stp>##V3_BDPV12</stp>
        <stp>MRK US Equity</stp>
        <stp>PX_LAST</stp>
        <stp>[CARTERAS MODELO PERFORMANCE - copia.xlsx]Global Performance!R32C5</stp>
        <tr r="E32" s="6"/>
      </tp>
      <tp t="s">
        <v>UNITED STATES</v>
        <stp/>
        <stp>##V3_BDPV12</stp>
        <stp>BRK/B Equity</stp>
        <stp>COUNTRY_FULL_NAME</stp>
        <stp>[CARTERAS MODELO PERFORMANCE - copia.xlsx]GLOBAL!R8C5</stp>
        <tr r="E8" s="5"/>
      </tp>
      <tp>
        <v>133.31</v>
        <stp/>
        <stp>##V3_BDPV12</stp>
        <stp>BA US Equity</stp>
        <stp>PX_LAST</stp>
        <stp>[CARTERAS MODELO PERFORMANCE - copia.xlsx]Global Performance!R40C5</stp>
        <tr r="E40" s="6"/>
      </tp>
      <tp>
        <v>133.31</v>
        <stp/>
        <stp>##V3_BDPV12</stp>
        <stp>BA US Equity</stp>
        <stp>PX_LAST</stp>
        <stp>[CARTERAS MODELO PERFORMANCE - copia.xlsx]Global Performance!R40C4</stp>
        <tr r="D40" s="6"/>
      </tp>
      <tp>
        <v>0.99860000000000004</v>
        <stp/>
        <stp>##V3_BDPV12</stp>
        <stp>SPM IM Equity</stp>
        <stp>PX_LAST</stp>
        <stp>[CARTERAS MODELO PERFORMANCE - copia.xlsx]Hoja1 (2)!R25C7</stp>
        <tr r="G25" s="7"/>
      </tp>
      <tp>
        <v>0.99860000000000004</v>
        <stp/>
        <stp>##V3_BDPV12</stp>
        <stp>SPM IM Equity</stp>
        <stp>PX_LAST</stp>
        <stp>[CARTERAS MODELO PERFORMANCE - copia.xlsx]Hoja1 (2)!R25C6</stp>
        <tr r="F25" s="7"/>
      </tp>
      <tp>
        <v>2.5739999999999998</v>
        <stp/>
        <stp>##V3_BDPV12</stp>
        <stp>MT IM Equity</stp>
        <stp>PX_LAST</stp>
        <stp>[CARTERAS MODELO PERFORMANCE - copia.xlsx]Hoja1 (2)!R44C6</stp>
        <tr r="F44" s="7"/>
      </tp>
      <tp>
        <v>2.5739999999999998</v>
        <stp/>
        <stp>##V3_BDPV12</stp>
        <stp>MT IM Equity</stp>
        <stp>PX_LAST</stp>
        <stp>[CARTERAS MODELO PERFORMANCE - copia.xlsx]Hoja1 (2)!R44C7</stp>
        <tr r="G44" s="7"/>
      </tp>
      <tp t="s">
        <v>Consumer Discretionary</v>
        <stp/>
        <stp>##V3_BDPV12</stp>
        <stp>GEST SM Equity</stp>
        <stp>ICB_INDUSTRY_NAME</stp>
        <stp>[CARTERAS MODELO PERFORMANCE - copia.xlsx]CHALLENGE!R12C4</stp>
        <tr r="D12" s="2"/>
      </tp>
      <tp t="s">
        <v>SPAIN</v>
        <stp/>
        <stp>##V3_BDPV12</stp>
        <stp>NBI SM Equity</stp>
        <stp>COUNTRY_FULL_NAME</stp>
        <stp>[CARTERAS MODELO PERFORMANCE - copia.xlsx]CHALLENGE!R13C5</stp>
        <tr r="E13" s="2"/>
      </tp>
      <tp t="s">
        <v>SPAIN</v>
        <stp/>
        <stp>##V3_BDPV12</stp>
        <stp>GRN SM Equity</stp>
        <stp>COUNTRY_FULL_NAME</stp>
        <stp>[CARTERAS MODELO PERFORMANCE - copia.xlsx]CHALLENGE!R44C5</stp>
        <tr r="E44" s="2"/>
      </tp>
      <tp t="s">
        <v>SPAIN</v>
        <stp/>
        <stp>##V3_BDPV12</stp>
        <stp>GCO SM Equity</stp>
        <stp>COUNTRY_FULL_NAME</stp>
        <stp>[CARTERAS MODELO PERFORMANCE - copia.xlsx]CHALLENGE!R25C5</stp>
        <tr r="E25" s="2"/>
      </tp>
      <tp>
        <v>10.54</v>
        <stp/>
        <stp>##V3_BDPV12</stp>
        <stp>HOME SM Equity</stp>
        <stp>PX_LAST</stp>
        <stp>[CARTERAS MODELO PERFORMANCE - copia.xlsx]Spain Performance!R36C5</stp>
        <tr r="E36" s="8"/>
      </tp>
      <tp>
        <v>10.54</v>
        <stp/>
        <stp>##V3_BDPV12</stp>
        <stp>HOME SM Equity</stp>
        <stp>PX_LAST</stp>
        <stp>[CARTERAS MODELO PERFORMANCE - copia.xlsx]Spain Performance!R36C4</stp>
        <tr r="D36" s="8"/>
      </tp>
      <tp t="s">
        <v>SPAIN</v>
        <stp/>
        <stp>##V3_BDPV12</stp>
        <stp>APPS SM Equity</stp>
        <stp>COUNTRY_FULL_NAME</stp>
        <stp>[CARTERAS MODELO PERFORMANCE - copia.xlsx]CHALLENGE!R17C5</stp>
        <tr r="E17" s="2"/>
      </tp>
      <tp>
        <v>27.984999999999999</v>
        <stp/>
        <stp>##V3_BDPV12</stp>
        <stp>AD NA Equity</stp>
        <stp>PX_LAST</stp>
        <stp>[CARTERAS MODELO PERFORMANCE - copia.xlsx]Hoja1 (2)!R20C6</stp>
        <tr r="F20" s="7"/>
      </tp>
      <tp>
        <v>27.984999999999999</v>
        <stp/>
        <stp>##V3_BDPV12</stp>
        <stp>AD NA Equity</stp>
        <stp>PX_LAST</stp>
        <stp>[CARTERAS MODELO PERFORMANCE - copia.xlsx]Hoja1 (2)!R20C7</stp>
        <tr r="G20" s="7"/>
      </tp>
      <tp t="s">
        <v>Basic Materials</v>
        <stp/>
        <stp>##V3_BDPV12</stp>
        <stp>ALTR PL Equity</stp>
        <stp>ICB_INDUSTRY_NAME</stp>
        <stp>[CARTERAS MODELO PERFORMANCE - copia.xlsx]CHALLENGE!R37C4</stp>
        <tr r="D37" s="2"/>
      </tp>
      <tp>
        <v>60.5</v>
        <stp/>
        <stp>##V3_BDPV12</stp>
        <stp>ROVI SM Equity</stp>
        <stp>PX_LAST</stp>
        <stp>[CARTERAS MODELO PERFORMANCE - copia.xlsx]Spain Performance!R15C5</stp>
        <tr r="E15" s="8"/>
      </tp>
      <tp>
        <v>60.5</v>
        <stp/>
        <stp>##V3_BDPV12</stp>
        <stp>ROVI SM Equity</stp>
        <stp>PX_LAST</stp>
        <stp>[CARTERAS MODELO PERFORMANCE - copia.xlsx]Spain Performance!R15C4</stp>
        <tr r="D15" s="8"/>
      </tp>
      <tp>
        <v>15.55</v>
        <stp/>
        <stp>##V3_BDPV12</stp>
        <stp>SANT GY Equity</stp>
        <stp>PX_LAST</stp>
        <stp>[CARTERAS MODELO PERFORMANCE - copia.xlsx]Hoja1 (2)!R59C6</stp>
        <tr r="F59" s="7"/>
      </tp>
      <tp>
        <v>15.55</v>
        <stp/>
        <stp>##V3_BDPV12</stp>
        <stp>SANT GY Equity</stp>
        <stp>PX_LAST</stp>
        <stp>[CARTERAS MODELO PERFORMANCE - copia.xlsx]Hoja1 (2)!R59C7</stp>
        <tr r="G59" s="7"/>
      </tp>
      <tp t="s">
        <v>Financials</v>
        <stp/>
        <stp>##V3_BDPV12</stp>
        <stp>BRK/B Equity</stp>
        <stp>ICB_INDUSTRY_NAME</stp>
        <stp>[CARTERAS MODELO PERFORMANCE - copia.xlsx]GLOBAL!R8C4</stp>
        <tr r="D8" s="5"/>
      </tp>
      <tp>
        <v>153.4</v>
        <stp/>
        <stp>##V3_BDPV12</stp>
        <stp>AM FP Equity</stp>
        <stp>PX_LAST</stp>
        <stp>[CARTERAS MODELO PERFORMANCE - copia.xlsx]Hoja1 (2)!R39C7</stp>
        <tr r="G39" s="7"/>
      </tp>
      <tp>
        <v>153.4</v>
        <stp/>
        <stp>##V3_BDPV12</stp>
        <stp>AM FP Equity</stp>
        <stp>PX_LAST</stp>
        <stp>[CARTERAS MODELO PERFORMANCE - copia.xlsx]Hoja1 (2)!R39C6</stp>
        <tr r="F39" s="7"/>
      </tp>
      <tp>
        <v>196.07</v>
        <stp/>
        <stp>##V3_BDPV12</stp>
        <stp>LOW US Equity</stp>
        <stp>PX_LAST</stp>
        <stp>[CARTERAS MODELO PERFORMANCE - copia.xlsx]Hoja1 (2)!R14C7</stp>
        <tr r="G14" s="7"/>
      </tp>
      <tp>
        <v>196.07</v>
        <stp/>
        <stp>##V3_BDPV12</stp>
        <stp>LOW US Equity</stp>
        <stp>PX_LAST</stp>
        <stp>[CARTERAS MODELO PERFORMANCE - copia.xlsx]Hoja1 (2)!R14C6</stp>
        <tr r="F14" s="7"/>
      </tp>
      <tp t="s">
        <v>Industrials</v>
        <stp/>
        <stp>##V3_BDPV12</stp>
        <stp>APPS SM Equity</stp>
        <stp>ICB_INDUSTRY_NAME</stp>
        <stp>[CARTERAS MODELO PERFORMANCE - copia.xlsx]CHALLENGE!R17C4</stp>
        <tr r="D17" s="2"/>
      </tp>
      <tp t="s">
        <v>SPAIN</v>
        <stp/>
        <stp>##V3_BDPV12</stp>
        <stp>GEST SM Equity</stp>
        <stp>COUNTRY_FULL_NAME</stp>
        <stp>[CARTERAS MODELO PERFORMANCE - copia.xlsx]CHALLENGE!R12C5</stp>
        <tr r="E12" s="2"/>
      </tp>
      <tp>
        <v>15.15</v>
        <stp/>
        <stp>##V3_BDPV12</stp>
        <stp>ALNT SM Equity</stp>
        <stp>PX_LAST</stp>
        <stp>[CARTERAS MODELO PERFORMANCE - copia.xlsx]Spain Performance!R27C4</stp>
        <tr r="D27" s="8"/>
      </tp>
      <tp>
        <v>15.15</v>
        <stp/>
        <stp>##V3_BDPV12</stp>
        <stp>ALNT SM Equity</stp>
        <stp>PX_LAST</stp>
        <stp>[CARTERAS MODELO PERFORMANCE - copia.xlsx]Spain Performance!R27C5</stp>
        <tr r="E27" s="8"/>
      </tp>
      <tp>
        <v>10.32</v>
        <stp/>
        <stp>##V3_BDPV12</stp>
        <stp>GALP PL Equity</stp>
        <stp>PX_LAST</stp>
        <stp>[CARTERAS MODELO PERFORMANCE - copia.xlsx]Spain Performance!R19C4</stp>
        <tr r="D19" s="8"/>
      </tp>
      <tp>
        <v>10.32</v>
        <stp/>
        <stp>##V3_BDPV12</stp>
        <stp>GALP PL Equity</stp>
        <stp>PX_LAST</stp>
        <stp>[CARTERAS MODELO PERFORMANCE - copia.xlsx]Spain Performance!R19C5</stp>
        <tr r="E19" s="8"/>
      </tp>
      <tp t="s">
        <v>Industrials</v>
        <stp/>
        <stp>##V3_BDPV12</stp>
        <stp>NBI SM Equity</stp>
        <stp>ICB_INDUSTRY_NAME</stp>
        <stp>[CARTERAS MODELO PERFORMANCE - copia.xlsx]CHALLENGE!R13C4</stp>
        <tr r="D13" s="2"/>
      </tp>
      <tp t="s">
        <v>Industrials</v>
        <stp/>
        <stp>##V3_BDPV12</stp>
        <stp>GRN SM Equity</stp>
        <stp>ICB_INDUSTRY_NAME</stp>
        <stp>[CARTERAS MODELO PERFORMANCE - copia.xlsx]CHALLENGE!R44C4</stp>
        <tr r="D44" s="2"/>
      </tp>
      <tp t="s">
        <v>Financials</v>
        <stp/>
        <stp>##V3_BDPV12</stp>
        <stp>GCO SM Equity</stp>
        <stp>ICB_INDUSTRY_NAME</stp>
        <stp>[CARTERAS MODELO PERFORMANCE - copia.xlsx]CHALLENGE!R25C4</stp>
        <tr r="D25" s="2"/>
      </tp>
      <tp>
        <v>196.21</v>
        <stp/>
        <stp>##V3_BDPV12</stp>
        <stp>FB US Equity</stp>
        <stp>PX_LAST</stp>
        <stp>[CARTERAS MODELO PERFORMANCE - copia.xlsx]Global Performance!R51C5</stp>
        <tr r="E51" s="6"/>
      </tp>
      <tp>
        <v>196.21</v>
        <stp/>
        <stp>##V3_BDPV12</stp>
        <stp>FB US Equity</stp>
        <stp>PX_LAST</stp>
        <stp>[CARTERAS MODELO PERFORMANCE - copia.xlsx]Global Performance!R51C4</stp>
        <tr r="D51" s="6"/>
      </tp>
      <tp>
        <v>58.46</v>
        <stp/>
        <stp>##V3_BDPV12</stp>
        <stp>AMS SM Equity</stp>
        <stp>PX_LAST</stp>
        <stp>[CARTERAS MODELO PERFORMANCE - copia.xlsx]Hoja1 (2)!R48C7</stp>
        <tr r="G48" s="7"/>
      </tp>
      <tp>
        <v>58.46</v>
        <stp/>
        <stp>##V3_BDPV12</stp>
        <stp>AMS SM Equity</stp>
        <stp>PX_LAST</stp>
        <stp>[CARTERAS MODELO PERFORMANCE - copia.xlsx]Hoja1 (2)!R48C6</stp>
        <tr r="F48" s="7"/>
      </tp>
      <tp t="s">
        <v>Financials</v>
        <stp/>
        <stp>##V3_BDPV12</stp>
        <stp>ALNT SM Equity</stp>
        <stp>ICB_INDUSTRY_NAME</stp>
        <stp>[CARTERAS MODELO PERFORMANCE - copia.xlsx]CHALLENGE!R27C4</stp>
        <tr r="D27" s="2"/>
      </tp>
      <tp t="s">
        <v>Financials</v>
        <stp/>
        <stp>##V3_BDPV12</stp>
        <stp>SAN SM Equity</stp>
        <stp>ICB_INDUSTRY_NAME</stp>
        <stp>[CARTERAS MODELO PERFORMANCE - copia.xlsx]CHALLENGE!R23C4</stp>
        <tr r="D23" s="2"/>
      </tp>
      <tp>
        <v>58.46</v>
        <stp/>
        <stp>##V3_BDPV12</stp>
        <stp>AMS SM Equity</stp>
        <stp>PX_LAST</stp>
        <stp>[CARTERAS MODELO PERFORMANCE - copia.xlsx]Global Performance!R47C4</stp>
        <tr r="D47" s="6"/>
      </tp>
      <tp>
        <v>58.46</v>
        <stp/>
        <stp>##V3_BDPV12</stp>
        <stp>AMS SM Equity</stp>
        <stp>PX_LAST</stp>
        <stp>[CARTERAS MODELO PERFORMANCE - copia.xlsx]Global Performance!R47C5</stp>
        <tr r="E47" s="6"/>
      </tp>
      <tp>
        <v>79.53</v>
        <stp/>
        <stp>##V3_BDPV12</stp>
        <stp>PYPL US Equity</stp>
        <stp>PX_LAST</stp>
        <stp>[CARTERAS MODELO PERFORMANCE - copia.xlsx]Hoja1 (2)!R45C6</stp>
        <tr r="F45" s="7"/>
      </tp>
      <tp>
        <v>79.53</v>
        <stp/>
        <stp>##V3_BDPV12</stp>
        <stp>PYPL US Equity</stp>
        <stp>PX_LAST</stp>
        <stp>[CARTERAS MODELO PERFORMANCE - copia.xlsx]Hoja1 (2)!R45C7</stp>
        <tr r="G45" s="7"/>
      </tp>
      <tp t="s">
        <v>GRIFOLS SA - B</v>
        <stp/>
        <stp>##V3_BDPV12</stp>
        <stp>GRF/P SM Equity</stp>
        <stp>NAME</stp>
        <stp>[CARTERAS MODELO PERFORMANCE - copia.xlsx]CHALLENGE!R15C3</stp>
        <tr r="C15" s="2"/>
      </tp>
      <tp>
        <v>87.64</v>
        <stp/>
        <stp>##V3_BDPV12</stp>
        <stp>MRK US Equity</stp>
        <stp>PX_LAST</stp>
        <stp>[CARTERAS MODELO PERFORMANCE - copia.xlsx]Hoja1 (2)!R33C7</stp>
        <tr r="G33" s="7"/>
      </tp>
      <tp>
        <v>87.64</v>
        <stp/>
        <stp>##V3_BDPV12</stp>
        <stp>MRK US Equity</stp>
        <stp>PX_LAST</stp>
        <stp>[CARTERAS MODELO PERFORMANCE - copia.xlsx]Hoja1 (2)!R33C6</stp>
        <tr r="F33" s="7"/>
      </tp>
      <tp t="s">
        <v>Utilities</v>
        <stp/>
        <stp>##V3_BDPV12</stp>
        <stp>GRE SM Equity</stp>
        <stp>ICB_INDUSTRY_NAME</stp>
        <stp>[CARTERAS MODELO PERFORMANCE - copia.xlsx]CHALLENGE!R19C4</stp>
        <tr r="D19" s="2"/>
      </tp>
      <tp>
        <v>20.18</v>
        <stp/>
        <stp>##V3_BDPV12</stp>
        <stp>CIE SM Equity</stp>
        <stp>PX_LAST</stp>
        <stp>[CARTERAS MODELO PERFORMANCE - copia.xlsx]Global Performance!R10C4</stp>
        <tr r="D10" s="6"/>
      </tp>
      <tp>
        <v>20.18</v>
        <stp/>
        <stp>##V3_BDPV12</stp>
        <stp>CIE SM Equity</stp>
        <stp>PX_LAST</stp>
        <stp>[CARTERAS MODELO PERFORMANCE - copia.xlsx]Global Performance!R10C5</stp>
        <tr r="E10" s="6"/>
      </tp>
      <tp>
        <v>10.11</v>
        <stp/>
        <stp>##V3_BDPV12</stp>
        <stp>GRF/P SM Equity</stp>
        <stp>PX_CLOSE_YTD</stp>
        <stp>[CARTERAS MODELO PERFORMANCE - copia.xlsx]Spain Performance!R14C5</stp>
        <tr r="E14" s="8"/>
      </tp>
      <tp>
        <v>10.11</v>
        <stp/>
        <stp>##V3_BDPV12</stp>
        <stp>GRF/P SM Equity</stp>
        <stp>PX_CLOSE_YTD</stp>
        <stp>[CARTERAS MODELO PERFORMANCE - copia.xlsx]Spain Performance!R14C4</stp>
        <tr r="D14" s="8"/>
      </tp>
      <tp>
        <v>19.98</v>
        <stp/>
        <stp>##V3_BDPV12</stp>
        <stp>ITX SM Equity</stp>
        <stp>PX_LAST</stp>
        <stp>[CARTERAS MODELO PERFORMANCE - copia.xlsx]Hoja1 (2)!R12C6</stp>
        <tr r="F12" s="7"/>
      </tp>
      <tp>
        <v>19.98</v>
        <stp/>
        <stp>##V3_BDPV12</stp>
        <stp>ITX SM Equity</stp>
        <stp>PX_LAST</stp>
        <stp>[CARTERAS MODELO PERFORMANCE - copia.xlsx]Hoja1 (2)!R12C7</stp>
        <tr r="G12" s="7"/>
      </tp>
      <tp t="s">
        <v>SPAIN</v>
        <stp/>
        <stp>##V3_BDPV12</stp>
        <stp>SAN SM Equity</stp>
        <stp>COUNTRY_FULL_NAME</stp>
        <stp>[CARTERAS MODELO PERFORMANCE - copia.xlsx]CHALLENGE!R23C5</stp>
        <tr r="E23" s="2"/>
      </tp>
      <tp t="s">
        <v>SPAIN</v>
        <stp/>
        <stp>##V3_BDPV12</stp>
        <stp>ALNT SM Equity</stp>
        <stp>COUNTRY_FULL_NAME</stp>
        <stp>[CARTERAS MODELO PERFORMANCE - copia.xlsx]CHALLENGE!R27C5</stp>
        <tr r="E27" s="2"/>
      </tp>
      <tp t="s">
        <v>SPAIN</v>
        <stp/>
        <stp>##V3_BDPV12</stp>
        <stp>GRE SM Equity</stp>
        <stp>COUNTRY_FULL_NAME</stp>
        <stp>[CARTERAS MODELO PERFORMANCE - copia.xlsx]CHALLENGE!R19C5</stp>
        <tr r="E19" s="2"/>
      </tp>
      <tp>
        <v>33.35</v>
        <stp/>
        <stp>##V3_BDPV12</stp>
        <stp>FRE GY Equity</stp>
        <stp>PX_LAST</stp>
        <stp>[CARTERAS MODELO PERFORMANCE - copia.xlsx]Global Performance!R31C4</stp>
        <tr r="D31" s="6"/>
      </tp>
      <tp>
        <v>33.35</v>
        <stp/>
        <stp>##V3_BDPV12</stp>
        <stp>FRE GY Equity</stp>
        <stp>PX_LAST</stp>
        <stp>[CARTERAS MODELO PERFORMANCE - copia.xlsx]Global Performance!R31C5</stp>
        <tr r="E31" s="6"/>
      </tp>
      <tp t="s">
        <v>CHINA</v>
        <stp/>
        <stp>##V3_BDPV12</stp>
        <stp>9868 HK Equity</stp>
        <stp>COUNTRY_FULL_NAME</stp>
        <stp>[CARTERAS MODELO PERFORMANCE - copia.xlsx]GLOBAL!R56C5</stp>
        <tr r="E56" s="5"/>
      </tp>
      <tp>
        <v>153.4</v>
        <stp/>
        <stp>##V3_BDPV12</stp>
        <stp>AM FP Equity</stp>
        <stp>PX_LAST</stp>
        <stp>[CARTERAS MODELO PERFORMANCE - copia.xlsx]Global Performance!R39C5</stp>
        <tr r="E39" s="6"/>
      </tp>
      <tp>
        <v>153.4</v>
        <stp/>
        <stp>##V3_BDPV12</stp>
        <stp>AM FP Equity</stp>
        <stp>PX_LAST</stp>
        <stp>[CARTERAS MODELO PERFORMANCE - copia.xlsx]Global Performance!R39C4</stp>
        <tr r="D39" s="6"/>
      </tp>
      <tp>
        <v>64.61</v>
        <stp/>
        <stp>##V3_BDPV12</stp>
        <stp>KO US Equity</stp>
        <stp>PX_LAST</stp>
        <stp>[CARTERAS MODELO PERFORMANCE - copia.xlsx]Global Performance!R20C5</stp>
        <tr r="E20" s="6"/>
      </tp>
      <tp>
        <v>64.61</v>
        <stp/>
        <stp>##V3_BDPV12</stp>
        <stp>KO US Equity</stp>
        <stp>PX_LAST</stp>
        <stp>[CARTERAS MODELO PERFORMANCE - copia.xlsx]Global Performance!R20C4</stp>
        <tr r="D20" s="6"/>
      </tp>
      <tp>
        <v>41.695</v>
        <stp/>
        <stp>##V3_BDPV12</stp>
        <stp>PRX NA Equity</stp>
        <stp>PX_LAST</stp>
        <stp>[CARTERAS MODELO PERFORMANCE - copia.xlsx]Hoja1 (2)!R58C6</stp>
        <tr r="F58" s="7"/>
      </tp>
      <tp>
        <v>41.695</v>
        <stp/>
        <stp>##V3_BDPV12</stp>
        <stp>PRX NA Equity</stp>
        <stp>PX_LAST</stp>
        <stp>[CARTERAS MODELO PERFORMANCE - copia.xlsx]Hoja1 (2)!R58C7</stp>
        <tr r="G58" s="7"/>
      </tp>
      <tp>
        <v>16.54</v>
        <stp/>
        <stp>##V3_BDPV12</stp>
        <stp>EBRO SM Equity</stp>
        <stp>PX_LAST</stp>
        <stp>[CARTERAS MODELO PERFORMANCE - copia.xlsx]Spain Performance!R12C5</stp>
        <tr r="E12" s="8"/>
      </tp>
      <tp>
        <v>16.54</v>
        <stp/>
        <stp>##V3_BDPV12</stp>
        <stp>EBRO SM Equity</stp>
        <stp>PX_LAST</stp>
        <stp>[CARTERAS MODELO PERFORMANCE - copia.xlsx]Spain Performance!R12C4</stp>
        <tr r="D12" s="8"/>
      </tp>
      <tp t="s">
        <v>Industrials</v>
        <stp/>
        <stp>##V3_BDPV12</stp>
        <stp>VID SM Equity</stp>
        <stp>ICB_INDUSTRY_NAME</stp>
        <stp>[CARTERAS MODELO PERFORMANCE - copia.xlsx]CHALLENGE!R45C4</stp>
        <tr r="D45" s="2"/>
      </tp>
      <tp>
        <v>328.77</v>
        <stp/>
        <stp>##V3_BDPV12</stp>
        <stp>SPGI US Equity</stp>
        <stp>PX_LAST</stp>
        <stp>[CARTERAS MODELO PERFORMANCE - copia.xlsx]Hoja1 (2)!R30C7</stp>
        <tr r="G30" s="7"/>
      </tp>
      <tp>
        <v>328.77</v>
        <stp/>
        <stp>##V3_BDPV12</stp>
        <stp>SPGI US Equity</stp>
        <stp>PX_LAST</stp>
        <stp>[CARTERAS MODELO PERFORMANCE - copia.xlsx]Hoja1 (2)!R30C6</stp>
        <tr r="F30" s="7"/>
      </tp>
      <tp t="s">
        <v>CHINA</v>
        <stp/>
        <stp>##V3_BDPV12</stp>
        <stp>9618 HK Equity</stp>
        <stp>COUNTRY_FULL_NAME</stp>
        <stp>[CARTERAS MODELO PERFORMANCE - copia.xlsx]GLOBAL!R27C5</stp>
        <tr r="E27" s="5"/>
      </tp>
      <tp>
        <v>68.5</v>
        <stp/>
        <stp>##V3_BDPV12</stp>
        <stp>VID SM Equity</stp>
        <stp>PX_LAST</stp>
        <stp>[CARTERAS MODELO PERFORMANCE - copia.xlsx]Spain Performance!R35C4</stp>
        <tr r="D35" s="8"/>
      </tp>
      <tp>
        <v>68.5</v>
        <stp/>
        <stp>##V3_BDPV12</stp>
        <stp>VID SM Equity</stp>
        <stp>PX_LAST</stp>
        <stp>[CARTERAS MODELO PERFORMANCE - copia.xlsx]Spain Performance!R35C5</stp>
        <tr r="E35" s="8"/>
      </tp>
      <tp>
        <v>50</v>
        <stp/>
        <stp>##V3_BDPV12</stp>
        <stp>VIS SM Equity</stp>
        <stp>PX_LAST</stp>
        <stp>[CARTERAS MODELO PERFORMANCE - copia.xlsx]Spain Performance!R45C5</stp>
        <tr r="E45" s="8"/>
      </tp>
      <tp>
        <v>50</v>
        <stp/>
        <stp>##V3_BDPV12</stp>
        <stp>VIS SM Equity</stp>
        <stp>PX_LAST</stp>
        <stp>[CARTERAS MODELO PERFORMANCE - copia.xlsx]Spain Performance!R45C4</stp>
        <tr r="D45" s="8"/>
      </tp>
      <tp>
        <v>1.0429999999999999</v>
        <stp/>
        <stp>##V3_BDPV12</stp>
        <stp>SON PL Equity</stp>
        <stp>PX_LAST</stp>
        <stp>[CARTERAS MODELO PERFORMANCE - copia.xlsx]Spain Performance!R13C4</stp>
        <tr r="D13" s="8"/>
      </tp>
      <tp>
        <v>1.0429999999999999</v>
        <stp/>
        <stp>##V3_BDPV12</stp>
        <stp>SON PL Equity</stp>
        <stp>PX_LAST</stp>
        <stp>[CARTERAS MODELO PERFORMANCE - copia.xlsx]Spain Performance!R13C5</stp>
        <tr r="E13" s="8"/>
      </tp>
      <tp t="s">
        <v>JAPAN</v>
        <stp/>
        <stp>##V3_BDPV12</stp>
        <stp>9984 JP Equity</stp>
        <stp>COUNTRY_FULL_NAME</stp>
        <stp>[CARTERAS MODELO PERFORMANCE - copia.xlsx]GLOBAL!R57C5</stp>
        <tr r="E57" s="5"/>
      </tp>
      <tp>
        <v>54.84</v>
        <stp/>
        <stp>##V3_BDPV12</stp>
        <stp>KR US Equity</stp>
        <stp>PX_LAST</stp>
        <stp>[CARTERAS MODELO PERFORMANCE - copia.xlsx]Global Performance!R21C5</stp>
        <tr r="E21" s="6"/>
      </tp>
      <tp>
        <v>54.84</v>
        <stp/>
        <stp>##V3_BDPV12</stp>
        <stp>KR US Equity</stp>
        <stp>PX_LAST</stp>
        <stp>[CARTERAS MODELO PERFORMANCE - copia.xlsx]Global Performance!R21C4</stp>
        <tr r="D21" s="6"/>
      </tp>
      <tp t="s">
        <v>Basic Materials</v>
        <stp/>
        <stp>##V3_BDPV12</stp>
        <stp>TUB SM Equity</stp>
        <stp>ICB_INDUSTRY_NAME</stp>
        <stp>[CARTERAS MODELO PERFORMANCE - copia.xlsx]CHALLENGE!R32C4</stp>
        <tr r="D32" s="2"/>
      </tp>
      <tp>
        <v>558.6</v>
        <stp/>
        <stp>##V3_BDPV12</stp>
        <stp>MC FP Equity</stp>
        <stp>PX_LAST</stp>
        <stp>[CARTERAS MODELO PERFORMANCE - copia.xlsx]Global Performance!R17C5</stp>
        <tr r="E17" s="6"/>
      </tp>
      <tp>
        <v>558.6</v>
        <stp/>
        <stp>##V3_BDPV12</stp>
        <stp>MC FP Equity</stp>
        <stp>PX_LAST</stp>
        <stp>[CARTERAS MODELO PERFORMANCE - copia.xlsx]Global Performance!R17C4</stp>
        <tr r="D17" s="6"/>
      </tp>
      <tp>
        <v>92.59</v>
        <stp/>
        <stp>##V3_BDPV12</stp>
        <stp>SAP GY Equity</stp>
        <stp>PX_LAST</stp>
        <stp>[CARTERAS MODELO PERFORMANCE - copia.xlsx]Hoja1 (2)!R60C6</stp>
        <tr r="F60" s="7"/>
      </tp>
      <tp>
        <v>92.59</v>
        <stp/>
        <stp>##V3_BDPV12</stp>
        <stp>SAP GY Equity</stp>
        <stp>PX_LAST</stp>
        <stp>[CARTERAS MODELO PERFORMANCE - copia.xlsx]Hoja1 (2)!R60C7</stp>
        <tr r="G60" s="7"/>
      </tp>
      <tp t="s">
        <v>SPAIN</v>
        <stp/>
        <stp>##V3_BDPV12</stp>
        <stp>VID SM Equity</stp>
        <stp>COUNTRY_FULL_NAME</stp>
        <stp>[CARTERAS MODELO PERFORMANCE - copia.xlsx]CHALLENGE!R45C5</stp>
        <tr r="E45" s="2"/>
      </tp>
      <tp>
        <v>4.7619999999999996</v>
        <stp/>
        <stp>##V3_BDPV12</stp>
        <stp>BBVA SM Equity</stp>
        <stp>PX_LAST</stp>
        <stp>[CARTERAS MODELO PERFORMANCE - copia.xlsx]Spain Performance!R20C5</stp>
        <tr r="E20" s="8"/>
      </tp>
      <tp>
        <v>4.7619999999999996</v>
        <stp/>
        <stp>##V3_BDPV12</stp>
        <stp>BBVA SM Equity</stp>
        <stp>PX_LAST</stp>
        <stp>[CARTERAS MODELO PERFORMANCE - copia.xlsx]Spain Performance!R20C4</stp>
        <tr r="D20" s="8"/>
      </tp>
      <tp t="s">
        <v>#N/A N/A</v>
        <stp/>
        <stp>##V3_BDPV12</stp>
        <stp>VID/D SM Equity</stp>
        <stp>PX_CLOSE_YTD</stp>
        <stp>[CARTERAS MODELO PERFORMANCE - copia.xlsx]Spain Performance!R29C4</stp>
        <tr r="D29" s="8"/>
      </tp>
      <tp t="s">
        <v>#N/A N/A</v>
        <stp/>
        <stp>##V3_BDPV12</stp>
        <stp>VID/D SM Equity</stp>
        <stp>PX_CLOSE_YTD</stp>
        <stp>[CARTERAS MODELO PERFORMANCE - copia.xlsx]Spain Performance!R29C5</stp>
        <tr r="E29" s="8"/>
      </tp>
      <tp>
        <v>2.6869999999999998</v>
        <stp/>
        <stp>##V3_BDPV12</stp>
        <stp>SAN SM Equity</stp>
        <stp>PX_LAST</stp>
        <stp>[CARTERAS MODELO PERFORMANCE - copia.xlsx]Spain Performance!R22C4</stp>
        <tr r="D22" s="8"/>
      </tp>
      <tp>
        <v>2.6869999999999998</v>
        <stp/>
        <stp>##V3_BDPV12</stp>
        <stp>SAN SM Equity</stp>
        <stp>PX_LAST</stp>
        <stp>[CARTERAS MODELO PERFORMANCE - copia.xlsx]Spain Performance!R22C5</stp>
        <tr r="E22" s="8"/>
      </tp>
      <tp>
        <v>9.6999999999999993</v>
        <stp/>
        <stp>##V3_BDPV12</stp>
        <stp>R4 SM Equity</stp>
        <stp>PX_LAST</stp>
        <stp>[CARTERAS MODELO PERFORMANCE - copia.xlsx]Spain Performance!R23C4</stp>
        <tr r="D23" s="8"/>
      </tp>
      <tp>
        <v>9.6999999999999993</v>
        <stp/>
        <stp>##V3_BDPV12</stp>
        <stp>R4 SM Equity</stp>
        <stp>PX_LAST</stp>
        <stp>[CARTERAS MODELO PERFORMANCE - copia.xlsx]Spain Performance!R23C5</stp>
        <tr r="E23" s="8"/>
      </tp>
      <tp t="s">
        <v>SPAIN</v>
        <stp/>
        <stp>##V3_BDPV12</stp>
        <stp>TUB SM Equity</stp>
        <stp>COUNTRY_FULL_NAME</stp>
        <stp>[CARTERAS MODELO PERFORMANCE - copia.xlsx]CHALLENGE!R32C5</stp>
        <tr r="E32" s="2"/>
      </tp>
      <tp t="s">
        <v>CHINA</v>
        <stp/>
        <stp>##V3_BDPV12</stp>
        <stp>9988 HK Equity</stp>
        <stp>COUNTRY_FULL_NAME</stp>
        <stp>[CARTERAS MODELO PERFORMANCE - copia.xlsx]GLOBAL!R12C5</stp>
        <tr r="E12" s="5"/>
      </tp>
      <tp t="s">
        <v>SPAIN</v>
        <stp/>
        <stp>##V3_BDPV12</stp>
        <stp>IBE SM Equity</stp>
        <stp>COUNTRY_FULL_NAME</stp>
        <stp>[CARTERAS MODELO PERFORMANCE - copia.xlsx]CHALLENGE!R42C5</stp>
        <tr r="E42" s="2"/>
      </tp>
      <tp>
        <v>3.11</v>
        <stp/>
        <stp>##V3_BDPV12</stp>
        <stp>GEST SM Equity</stp>
        <stp>PX_LAST</stp>
        <stp>[CARTERAS MODELO PERFORMANCE - copia.xlsx]Spain Performance!R11C4</stp>
        <tr r="D11" s="8"/>
      </tp>
      <tp>
        <v>3.11</v>
        <stp/>
        <stp>##V3_BDPV12</stp>
        <stp>GEST SM Equity</stp>
        <stp>PX_LAST</stp>
        <stp>[CARTERAS MODELO PERFORMANCE - copia.xlsx]Spain Performance!R11C5</stp>
        <tr r="E11" s="8"/>
      </tp>
      <tp t="s">
        <v>Industrials</v>
        <stp/>
        <stp>##V3_BDPV12</stp>
        <stp>DOM SM Equity</stp>
        <stp>ICB_INDUSTRY_NAME</stp>
        <stp>[CARTERAS MODELO PERFORMANCE - copia.xlsx]CHALLENGE!R18C4</stp>
        <tr r="D18" s="2"/>
      </tp>
      <tp t="s">
        <v>Industrials</v>
        <stp/>
        <stp>##V3_BDPV12</stp>
        <stp>CAF SM Equity</stp>
        <stp>ICB_INDUSTRY_NAME</stp>
        <stp>[CARTERAS MODELO PERFORMANCE - copia.xlsx]CHALLENGE!R33C4</stp>
        <tr r="D33" s="2"/>
      </tp>
      <tp>
        <v>71.540000000000006</v>
        <stp/>
        <stp>##V3_BDPV12</stp>
        <stp>ORCL US Equity</stp>
        <stp>PX_LAST</stp>
        <stp>[CARTERAS MODELO PERFORMANCE - copia.xlsx]Hoja1 (2)!R56C6</stp>
        <tr r="F56" s="7"/>
      </tp>
      <tp>
        <v>71.540000000000006</v>
        <stp/>
        <stp>##V3_BDPV12</stp>
        <stp>ORCL US Equity</stp>
        <stp>PX_LAST</stp>
        <stp>[CARTERAS MODELO PERFORMANCE - copia.xlsx]Hoja1 (2)!R56C7</stp>
        <tr r="G56" s="7"/>
      </tp>
      <tp>
        <v>159.24</v>
        <stp/>
        <stp>##V3_BDPV12</stp>
        <stp>AI FP Equity</stp>
        <stp>PX_LAST</stp>
        <stp>[CARTERAS MODELO PERFORMANCE - copia.xlsx]Global Performance!R5C4</stp>
        <tr r="D5" s="6"/>
      </tp>
      <tp>
        <v>159.24</v>
        <stp/>
        <stp>##V3_BDPV12</stp>
        <stp>AI FP Equity</stp>
        <stp>PX_LAST</stp>
        <stp>[CARTERAS MODELO PERFORMANCE - copia.xlsx]Global Performance!R5C5</stp>
        <tr r="E5" s="6"/>
      </tp>
      <tp t="s">
        <v>#N/A Invalid Security</v>
        <stp/>
        <stp>##V3_BDPV12</stp>
        <stp>Total general Equity</stp>
        <stp>PX_CLOSE_YTD</stp>
        <stp>[CARTERAS MODELO PERFORMANCE - copia.xlsx]Spain Performance!R46C4</stp>
        <tr r="D46" s="8"/>
      </tp>
      <tp t="s">
        <v>#N/A Invalid Security</v>
        <stp/>
        <stp>##V3_BDPV12</stp>
        <stp>Total general Equity</stp>
        <stp>PX_CLOSE_YTD</stp>
        <stp>[CARTERAS MODELO PERFORMANCE - copia.xlsx]Spain Performance!R46C5</stp>
        <tr r="E46" s="8"/>
      </tp>
      <tp>
        <v>97.34</v>
        <stp/>
        <stp>##V3_BDPV12</stp>
        <stp>SAN FP Equity</stp>
        <stp>PX_LAST</stp>
        <stp>[CARTERAS MODELO PERFORMANCE - copia.xlsx]Hoja1 (2)!R36C6</stp>
        <tr r="F36" s="7"/>
      </tp>
      <tp>
        <v>97.34</v>
        <stp/>
        <stp>##V3_BDPV12</stp>
        <stp>SAN FP Equity</stp>
        <stp>PX_LAST</stp>
        <stp>[CARTERAS MODELO PERFORMANCE - copia.xlsx]Hoja1 (2)!R36C7</stp>
        <tr r="G36" s="7"/>
      </tp>
      <tp t="s">
        <v>SPAIN</v>
        <stp/>
        <stp>##V3_BDPV12</stp>
        <stp>TEF SM Equity</stp>
        <stp>COUNTRY_FULL_NAME</stp>
        <stp>[CARTERAS MODELO PERFORMANCE - copia.xlsx]CHALLENGE!R10C5</stp>
        <tr r="E10" s="2"/>
      </tp>
      <tp t="s">
        <v>PORTUGAL</v>
        <stp/>
        <stp>##V3_BDPV12</stp>
        <stp>VAF PL Equity</stp>
        <stp>COUNTRY_FULL_NAME</stp>
        <stp>[CARTERAS MODELO PERFORMANCE - copia.xlsx]CHALLENGE!R30C5</stp>
        <tr r="E30" s="2"/>
      </tp>
      <tp t="s">
        <v>SPAIN</v>
        <stp/>
        <stp>##V3_BDPV12</stp>
        <stp>FCC SM Equity</stp>
        <stp>COUNTRY_FULL_NAME</stp>
        <stp>[CARTERAS MODELO PERFORMANCE - copia.xlsx]CHALLENGE!R35C5</stp>
        <tr r="E35" s="2"/>
      </tp>
      <tp t="s">
        <v>SPAIN</v>
        <stp/>
        <stp>##V3_BDPV12</stp>
        <stp>ENO SM Equity</stp>
        <stp>COUNTRY_FULL_NAME</stp>
        <stp>[CARTERAS MODELO PERFORMANCE - copia.xlsx]CHALLENGE!R29C5</stp>
        <tr r="E29" s="2"/>
      </tp>
      <tp t="s">
        <v>Consumer Discretionary</v>
        <stp/>
        <stp>##V3_BDPV12</stp>
        <stp>CIE SM Equity</stp>
        <stp>ICB_INDUSTRY_NAME</stp>
        <stp>[CARTERAS MODELO PERFORMANCE - copia.xlsx]CHALLENGE!R11C4</stp>
        <tr r="D11" s="2"/>
      </tp>
      <tp>
        <v>89.99</v>
        <stp/>
        <stp>##V3_BDPV12</stp>
        <stp>CP CN Equity</stp>
        <stp>PX_LAST</stp>
        <stp>[CARTERAS MODELO PERFORMANCE - copia.xlsx]Hoja1 (2)!R41C6</stp>
        <tr r="F41" s="7"/>
      </tp>
      <tp>
        <v>89.99</v>
        <stp/>
        <stp>##V3_BDPV12</stp>
        <stp>CP CN Equity</stp>
        <stp>PX_LAST</stp>
        <stp>[CARTERAS MODELO PERFORMANCE - copia.xlsx]Hoja1 (2)!R41C7</stp>
        <tr r="G41" s="7"/>
      </tp>
      <tp t="s">
        <v>SPAIN</v>
        <stp/>
        <stp>##V3_BDPV12</stp>
        <stp>CAF SM Equity</stp>
        <stp>COUNTRY_FULL_NAME</stp>
        <stp>[CARTERAS MODELO PERFORMANCE - copia.xlsx]CHALLENGE!R33C5</stp>
        <tr r="E33" s="2"/>
      </tp>
      <tp t="s">
        <v>SPAIN</v>
        <stp/>
        <stp>##V3_BDPV12</stp>
        <stp>DOM SM Equity</stp>
        <stp>COUNTRY_FULL_NAME</stp>
        <stp>[CARTERAS MODELO PERFORMANCE - copia.xlsx]CHALLENGE!R18C5</stp>
        <tr r="E18" s="2"/>
      </tp>
      <tp t="s">
        <v>Utilities</v>
        <stp/>
        <stp>##V3_BDPV12</stp>
        <stp>IBE SM Equity</stp>
        <stp>ICB_INDUSTRY_NAME</stp>
        <stp>[CARTERAS MODELO PERFORMANCE - copia.xlsx]CHALLENGE!R42C4</stp>
        <tr r="D42" s="2"/>
      </tp>
      <tp>
        <v>264.58</v>
        <stp/>
        <stp>##V3_BDPV12</stp>
        <stp>MSFT US Equity</stp>
        <stp>PX_LAST</stp>
        <stp>[CARTERAS MODELO PERFORMANCE - copia.xlsx]Hoja1 (2)!R55C6</stp>
        <tr r="F55" s="7"/>
      </tp>
      <tp>
        <v>264.58</v>
        <stp/>
        <stp>##V3_BDPV12</stp>
        <stp>MSFT US Equity</stp>
        <stp>PX_LAST</stp>
        <stp>[CARTERAS MODELO PERFORMANCE - copia.xlsx]Hoja1 (2)!R55C7</stp>
        <tr r="G55" s="7"/>
      </tp>
      <tp>
        <v>0.9</v>
        <stp/>
        <stp>##V3_BDPV12</stp>
        <stp>VAF PL Equity</stp>
        <stp>PX_LAST</stp>
        <stp>[CARTERAS MODELO PERFORMANCE - copia.xlsx]Spain Performance!R30C4</stp>
        <tr r="D30" s="8"/>
      </tp>
      <tp>
        <v>0.9</v>
        <stp/>
        <stp>##V3_BDPV12</stp>
        <stp>VAF PL Equity</stp>
        <stp>PX_LAST</stp>
        <stp>[CARTERAS MODELO PERFORMANCE - copia.xlsx]Spain Performance!R30C5</stp>
        <tr r="E30" s="8"/>
      </tp>
      <tp>
        <v>2.2400000000000002</v>
        <stp/>
        <stp>##V3_BDPV12</stp>
        <stp>TUB SM Equity</stp>
        <stp>PX_LAST</stp>
        <stp>[CARTERAS MODELO PERFORMANCE - copia.xlsx]Spain Performance!R31C4</stp>
        <tr r="D31" s="8"/>
      </tp>
      <tp>
        <v>2.2400000000000002</v>
        <stp/>
        <stp>##V3_BDPV12</stp>
        <stp>TUB SM Equity</stp>
        <stp>PX_LAST</stp>
        <stp>[CARTERAS MODELO PERFORMANCE - copia.xlsx]Spain Performance!R31C5</stp>
        <tr r="E31" s="8"/>
      </tp>
      <tp>
        <v>20.18</v>
        <stp/>
        <stp>##V3_BDPV12</stp>
        <stp>CIE SM Equity</stp>
        <stp>PX_LAST</stp>
        <stp>[CARTERAS MODELO PERFORMANCE - copia.xlsx]Hoja1 (2)!R11C7</stp>
        <tr r="G11" s="7"/>
      </tp>
      <tp>
        <v>20.18</v>
        <stp/>
        <stp>##V3_BDPV12</stp>
        <stp>CIE SM Equity</stp>
        <stp>PX_LAST</stp>
        <stp>[CARTERAS MODELO PERFORMANCE - copia.xlsx]Hoja1 (2)!R11C6</stp>
        <tr r="F11" s="7"/>
      </tp>
      <tp>
        <v>285.63</v>
        <stp/>
        <stp>##V3_BDPV12</stp>
        <stp>MCO US Equity</stp>
        <stp>PX_LAST</stp>
        <stp>[CARTERAS MODELO PERFORMANCE - copia.xlsx]Hoja1 (2)!R29C7</stp>
        <tr r="G29" s="7"/>
      </tp>
      <tp>
        <v>285.63</v>
        <stp/>
        <stp>##V3_BDPV12</stp>
        <stp>MCO US Equity</stp>
        <stp>PX_LAST</stp>
        <stp>[CARTERAS MODELO PERFORMANCE - copia.xlsx]Hoja1 (2)!R29C6</stp>
        <tr r="F29" s="7"/>
      </tp>
      <tp t="s">
        <v>SPAIN</v>
        <stp/>
        <stp>##V3_BDPV12</stp>
        <stp>CIE SM Equity</stp>
        <stp>COUNTRY_FULL_NAME</stp>
        <stp>[CARTERAS MODELO PERFORMANCE - copia.xlsx]CHALLENGE!R11C5</stp>
        <tr r="E11" s="2"/>
      </tp>
      <tp>
        <v>6.88</v>
        <stp/>
        <stp>##V3_BDPV12</stp>
        <stp>ALTR PL Equity</stp>
        <stp>PX_LAST</stp>
        <stp>[CARTERAS MODELO PERFORMANCE - copia.xlsx]Spain Performance!R38C4</stp>
        <tr r="D38" s="8"/>
      </tp>
      <tp>
        <v>6.88</v>
        <stp/>
        <stp>##V3_BDPV12</stp>
        <stp>ALTR PL Equity</stp>
        <stp>PX_LAST</stp>
        <stp>[CARTERAS MODELO PERFORMANCE - copia.xlsx]Spain Performance!R38C5</stp>
        <tr r="E38" s="8"/>
      </tp>
      <tp t="s">
        <v>Industrials</v>
        <stp/>
        <stp>##V3_BDPV12</stp>
        <stp>FCC SM Equity</stp>
        <stp>ICB_INDUSTRY_NAME</stp>
        <stp>[CARTERAS MODELO PERFORMANCE - copia.xlsx]CHALLENGE!R35C4</stp>
        <tr r="D35" s="2"/>
      </tp>
      <tp t="s">
        <v>Industrials</v>
        <stp/>
        <stp>##V3_BDPV12</stp>
        <stp>ENO SM Equity</stp>
        <stp>ICB_INDUSTRY_NAME</stp>
        <stp>[CARTERAS MODELO PERFORMANCE - copia.xlsx]CHALLENGE!R29C4</stp>
        <tr r="D29" s="2"/>
      </tp>
      <tp t="s">
        <v>Consumer Discretionary</v>
        <stp/>
        <stp>##V3_BDPV12</stp>
        <stp>VAF PL Equity</stp>
        <stp>ICB_INDUSTRY_NAME</stp>
        <stp>[CARTERAS MODELO PERFORMANCE - copia.xlsx]CHALLENGE!R30C4</stp>
        <tr r="D30" s="2"/>
      </tp>
      <tp t="s">
        <v>Telecommunications</v>
        <stp/>
        <stp>##V3_BDPV12</stp>
        <stp>TEF SM Equity</stp>
        <stp>ICB_INDUSTRY_NAME</stp>
        <stp>[CARTERAS MODELO PERFORMANCE - copia.xlsx]CHALLENGE!R10C4</stp>
        <tr r="D10" s="2"/>
      </tp>
      <tp>
        <v>5.26</v>
        <stp/>
        <stp>##V3_BDPV12</stp>
        <stp>AGIL SM Equity</stp>
        <stp>PX_LAST</stp>
        <stp>[CARTERAS MODELO PERFORMANCE - copia.xlsx]Spain Performance!R40C4</stp>
        <tr r="D40" s="8"/>
      </tp>
      <tp>
        <v>5.26</v>
        <stp/>
        <stp>##V3_BDPV12</stp>
        <stp>AGIL SM Equity</stp>
        <stp>PX_LAST</stp>
        <stp>[CARTERAS MODELO PERFORMANCE - copia.xlsx]Spain Performance!R40C5</stp>
        <tr r="E40" s="8"/>
      </tp>
      <tp>
        <v>1.3</v>
        <stp/>
        <stp>##V3_BDPV12</stp>
        <stp>YAC1 SM Equity</stp>
        <stp>PX_LAST</stp>
        <stp>[CARTERAS MODELO PERFORMANCE - copia.xlsx]Spain Performance!R26C5</stp>
        <tr r="E26" s="8"/>
      </tp>
      <tp>
        <v>1.3</v>
        <stp/>
        <stp>##V3_BDPV12</stp>
        <stp>YAC1 SM Equity</stp>
        <stp>PX_LAST</stp>
        <stp>[CARTERAS MODELO PERFORMANCE - copia.xlsx]Spain Performance!R26C4</stp>
        <tr r="D26" s="8"/>
      </tp>
      <tp t="s">
        <v>CORPORACION FINANCIERA ALBA</v>
        <stp/>
        <stp>##V3_BDPV12</stp>
        <stp>ALB SM Equity</stp>
        <stp>NAME</stp>
        <stp>[CARTERAS MODELO PERFORMANCE - copia.xlsx]SMALL&amp;MID!R6C3</stp>
        <tr r="C6" s="3"/>
      </tp>
      <tp t="s">
        <v>#N/A Invalid Security</v>
        <stp/>
        <stp>##V3_BDPV12</stp>
        <stp xml:space="preserve"> Equity</stp>
        <stp>PX_LAST</stp>
        <stp>[CARTERAS MODELO PERFORMANCE - copia.xlsx]Challenge Performance!R60C4</stp>
        <tr r="D60" s="9"/>
      </tp>
      <tp t="s">
        <v>#N/A Invalid Security</v>
        <stp/>
        <stp>##V3_BDPV12</stp>
        <stp xml:space="preserve"> Equity</stp>
        <stp>PX_LAST</stp>
        <stp>[CARTERAS MODELO PERFORMANCE - copia.xlsx]Challenge Performance!R50C4</stp>
        <tr r="D50" s="9"/>
      </tp>
      <tp t="s">
        <v>#N/A Invalid Security</v>
        <stp/>
        <stp>##V3_BDPV12</stp>
        <stp xml:space="preserve"> Equity</stp>
        <stp>PX_LAST</stp>
        <stp>[CARTERAS MODELO PERFORMANCE - copia.xlsx]Challenge Performance!R60C5</stp>
        <tr r="E60" s="9"/>
      </tp>
      <tp t="s">
        <v>#N/A Invalid Security</v>
        <stp/>
        <stp>##V3_BDPV12</stp>
        <stp xml:space="preserve"> Equity</stp>
        <stp>PX_LAST</stp>
        <stp>[CARTERAS MODELO PERFORMANCE - copia.xlsx]Challenge Performance!R50C5</stp>
        <tr r="E50" s="9"/>
      </tp>
      <tp>
        <v>112.36</v>
        <stp/>
        <stp>##V3_BDPV12</stp>
        <stp>AIR FP Equity</stp>
        <stp>PX_CLOSE_YTD</stp>
        <stp>[CARTERAS MODELO PERFORMANCE - copia.xlsx]Global Performance!R38C4</stp>
        <tr r="D38" s="6"/>
      </tp>
      <tp>
        <v>112.36</v>
        <stp/>
        <stp>##V3_BDPV12</stp>
        <stp>AIR FP Equity</stp>
        <stp>PX_CLOSE_YTD</stp>
        <stp>[CARTERAS MODELO PERFORMANCE - copia.xlsx]Global Performance!R38C5</stp>
        <tr r="E38" s="6"/>
      </tp>
      <tp>
        <v>12.39</v>
        <stp/>
        <stp>##V3_BDPV12</stp>
        <stp>GLNG US Equity</stp>
        <stp>PX_CLOSE_YTD</stp>
        <stp>[CARTERAS MODELO PERFORMANCE - copia.xlsx]Global Performance!R23C4</stp>
        <tr r="D23" s="6"/>
      </tp>
      <tp>
        <v>12.39</v>
        <stp/>
        <stp>##V3_BDPV12</stp>
        <stp>GLNG US Equity</stp>
        <stp>PX_CLOSE_YTD</stp>
        <stp>[CARTERAS MODELO PERFORMANCE - copia.xlsx]Global Performance!R23C5</stp>
        <tr r="E23" s="6"/>
      </tp>
      <tp t="s">
        <v>AMPER SA</v>
        <stp/>
        <stp>##V3_BDPV12</stp>
        <stp>AMP SM Equity</stp>
        <stp>NAME</stp>
        <stp>[CARTERAS MODELO PERFORMANCE - copia.xlsx]SMALL&amp;MID!R30C3</stp>
        <tr r="C30" s="3"/>
      </tp>
      <tp>
        <v>153.32</v>
        <stp/>
        <stp>##V3_BDPV12</stp>
        <stp>AI FP Equity</stp>
        <stp>PX_CLOSE_YTD</stp>
        <stp>[CARTERAS MODELO PERFORMANCE - copia.xlsx]Global Performance!R5C4</stp>
        <tr r="D5" s="6"/>
      </tp>
      <tp>
        <v>153.32</v>
        <stp/>
        <stp>##V3_BDPV12</stp>
        <stp>AI FP Equity</stp>
        <stp>PX_CLOSE_YTD</stp>
        <stp>[CARTERAS MODELO PERFORMANCE - copia.xlsx]Global Performance!R5C5</stp>
        <tr r="E5" s="6"/>
      </tp>
      <tp t="s">
        <v>GREENVOLT-ENERGIAS RENOVAVEI</v>
        <stp/>
        <stp>##V3_BDPV12</stp>
        <stp>GVOLT PL Equity</stp>
        <stp>NAME</stp>
        <stp>[CARTERAS MODELO PERFORMANCE - copia.xlsx]SPAIN!R45C3</stp>
        <tr r="C45" s="1"/>
      </tp>
      <tp t="s">
        <v>CORP ACCIONA ENERGIAS RENOVA</v>
        <stp/>
        <stp>##V3_BDPV12</stp>
        <stp>ANE SM Equity</stp>
        <stp>NAME</stp>
        <stp>[CARTERAS MODELO PERFORMANCE - copia.xlsx]SMALL&amp;MID!R7C3</stp>
        <tr r="C7" s="3"/>
      </tp>
      <tp t="s">
        <v>#N/A Invalid Security</v>
        <stp/>
        <stp>##V3_BDPV12</stp>
        <stp xml:space="preserve"> Equity</stp>
        <stp>PX_LAST</stp>
        <stp>[CARTERAS MODELO PERFORMANCE - copia.xlsx]Challenge Performance!R61C4</stp>
        <tr r="D61" s="9"/>
      </tp>
      <tp t="s">
        <v>#N/A Invalid Security</v>
        <stp/>
        <stp>##V3_BDPV12</stp>
        <stp xml:space="preserve"> Equity</stp>
        <stp>PX_LAST</stp>
        <stp>[CARTERAS MODELO PERFORMANCE - copia.xlsx]Challenge Performance!R51C4</stp>
        <tr r="D51" s="9"/>
      </tp>
      <tp t="s">
        <v>#N/A Invalid Security</v>
        <stp/>
        <stp>##V3_BDPV12</stp>
        <stp xml:space="preserve"> Equity</stp>
        <stp>PX_LAST</stp>
        <stp>[CARTERAS MODELO PERFORMANCE - copia.xlsx]Challenge Performance!R61C5</stp>
        <tr r="E61" s="9"/>
      </tp>
      <tp t="s">
        <v>#N/A Invalid Security</v>
        <stp/>
        <stp>##V3_BDPV12</stp>
        <stp xml:space="preserve"> Equity</stp>
        <stp>PX_LAST</stp>
        <stp>[CARTERAS MODELO PERFORMANCE - copia.xlsx]Challenge Performance!R51C5</stp>
        <tr r="E51" s="9"/>
      </tp>
      <tp>
        <v>336.35</v>
        <stp/>
        <stp>##V3_BDPV12</stp>
        <stp>FB US Equity</stp>
        <stp>PX_CLOSE_YTD</stp>
        <stp>[CARTERAS MODELO PERFORMANCE - copia.xlsx]Hoja1 (2)!R52C7</stp>
        <tr r="G52" s="7"/>
      </tp>
      <tp>
        <v>336.35</v>
        <stp/>
        <stp>##V3_BDPV12</stp>
        <stp>FB US Equity</stp>
        <stp>PX_CLOSE_YTD</stp>
        <stp>[CARTERAS MODELO PERFORMANCE - copia.xlsx]Hoja1 (2)!R52C6</stp>
        <tr r="F52" s="7"/>
      </tp>
      <tp t="s">
        <v>ENCE ENERGIA Y CELULOSA SA</v>
        <stp/>
        <stp>##V3_BDPV12</stp>
        <stp>ENC SM Equity</stp>
        <stp>NAME</stp>
        <stp>[CARTERAS MODELO PERFORMANCE - copia.xlsx]SMALL&amp;MID!R12C3</stp>
        <tr r="C12" s="3"/>
      </tp>
      <tp t="s">
        <v>LINEA DIRECTA ASEGURADORA SA</v>
        <stp/>
        <stp>##V3_BDPV12</stp>
        <stp>LDA SM Equity</stp>
        <stp>NAME</stp>
        <stp>[CARTERAS MODELO PERFORMANCE - copia.xlsx]SMALL&amp;MID!R18C3</stp>
        <tr r="C18" s="3"/>
      </tp>
      <tp t="s">
        <v>ALIGN TECHNOLOGY INC</v>
        <stp/>
        <stp>##V3_BDPV12</stp>
        <stp>ALGN US Equity</stp>
        <stp>NAME</stp>
        <stp>[CARTERAS MODELO PERFORMANCE - copia.xlsx]GLOBAL!R38C3</stp>
        <tr r="C38" s="5"/>
      </tp>
      <tp>
        <v>27.36</v>
        <stp/>
        <stp>##V3_BDPV12</stp>
        <stp>CIE SM Equity</stp>
        <stp>PX_CLOSE_YTD</stp>
        <stp>[CARTERAS MODELO PERFORMANCE - copia.xlsx]Hoja1 (2)!R11C6</stp>
        <tr r="F11" s="7"/>
      </tp>
      <tp>
        <v>27.36</v>
        <stp/>
        <stp>##V3_BDPV12</stp>
        <stp>CIE SM Equity</stp>
        <stp>PX_CLOSE_YTD</stp>
        <stp>[CARTERAS MODELO PERFORMANCE - copia.xlsx]Hoja1 (2)!R11C7</stp>
        <tr r="G11" s="7"/>
      </tp>
      <tp t="s">
        <v>EBRO FOODS SA</v>
        <stp/>
        <stp>##V3_BDPV12</stp>
        <stp>EBRO SM Equity</stp>
        <stp>NAME</stp>
        <stp>[CARTERAS MODELO PERFORMANCE - copia.xlsx]SPAIN!R14C3</stp>
        <tr r="C14" s="1"/>
      </tp>
      <tp t="s">
        <v>#N/A Invalid Security</v>
        <stp/>
        <stp>##V3_BDPV12</stp>
        <stp xml:space="preserve"> Equity</stp>
        <stp>PX_LAST</stp>
        <stp>[CARTERAS MODELO PERFORMANCE - copia.xlsx]Challenge Performance!R62C4</stp>
        <tr r="D62" s="9"/>
      </tp>
      <tp t="s">
        <v>#N/A Invalid Security</v>
        <stp/>
        <stp>##V3_BDPV12</stp>
        <stp xml:space="preserve"> Equity</stp>
        <stp>PX_LAST</stp>
        <stp>[CARTERAS MODELO PERFORMANCE - copia.xlsx]Challenge Performance!R52C4</stp>
        <tr r="D52" s="9"/>
      </tp>
      <tp t="s">
        <v>#N/A Invalid Security</v>
        <stp/>
        <stp>##V3_BDPV12</stp>
        <stp xml:space="preserve"> Equity</stp>
        <stp>PX_LAST</stp>
        <stp>[CARTERAS MODELO PERFORMANCE - copia.xlsx]Challenge Performance!R62C5</stp>
        <tr r="E62" s="9"/>
      </tp>
      <tp t="s">
        <v>#N/A Invalid Security</v>
        <stp/>
        <stp>##V3_BDPV12</stp>
        <stp xml:space="preserve"> Equity</stp>
        <stp>PX_LAST</stp>
        <stp>[CARTERAS MODELO PERFORMANCE - copia.xlsx]Challenge Performance!R52C5</stp>
        <tr r="E52" s="9"/>
      </tp>
      <tp t="s">
        <v>MEDIASET ESPANA COMUNICACION</v>
        <stp/>
        <stp>##V3_BDPV12</stp>
        <stp>TL5 SM Equity</stp>
        <stp>NAME</stp>
        <stp>[CARTERAS MODELO PERFORMANCE - copia.xlsx]SMALL&amp;MID!R23C3</stp>
        <tr r="C23" s="3"/>
      </tp>
      <tp t="s">
        <v>GLOBAL DOMINION ACCESS SA</v>
        <stp/>
        <stp>##V3_BDPV12</stp>
        <stp>DOM SM Equity</stp>
        <stp>NAME</stp>
        <stp>[CARTERAS MODELO PERFORMANCE - copia.xlsx]SMALL&amp;MID!R10C3</stp>
        <tr r="C10" s="3"/>
      </tp>
      <tp t="s">
        <v>SOLTEC POWER HOLDINGS SA</v>
        <stp/>
        <stp>##V3_BDPV12</stp>
        <stp>SOL SM Equity</stp>
        <stp>NAME</stp>
        <stp>[CARTERAS MODELO PERFORMANCE - copia.xlsx]SMALL&amp;MID!R50C3</stp>
        <tr r="C50" s="3"/>
      </tp>
      <tp t="s">
        <v>AIRBUS SE</v>
        <stp/>
        <stp>##V3_BDPV12</stp>
        <stp>AIR FP Equity</stp>
        <stp>NAME</stp>
        <stp>[CARTERAS MODELO PERFORMANCE - copia.xlsx]GLOBAL!R19C3</stp>
        <tr r="C19" s="5"/>
      </tp>
      <tp t="s">
        <v>ALTRI SGPS SA</v>
        <stp/>
        <stp>##V3_BDPV12</stp>
        <stp>ALTR PL Equity</stp>
        <stp>NAME</stp>
        <stp>[CARTERAS MODELO PERFORMANCE - copia.xlsx]SPAIN!R40C3</stp>
        <tr r="C40" s="1"/>
      </tp>
      <tp t="s">
        <v>ALPHABET INC-CL A</v>
        <stp/>
        <stp>##V3_BDPV12</stp>
        <stp>GOOGL US Equity</stp>
        <stp>NAME</stp>
        <stp>[CARTERAS MODELO PERFORMANCE - copia.xlsx]GLOBAL!R9C3</stp>
        <tr r="C9" s="5"/>
      </tp>
      <tp t="s">
        <v>#N/A Invalid Security</v>
        <stp/>
        <stp>##V3_BDPV12</stp>
        <stp xml:space="preserve"> Equity</stp>
        <stp>PX_LAST</stp>
        <stp>[CARTERAS MODELO PERFORMANCE - copia.xlsx]Challenge Performance!R53C4</stp>
        <tr r="D53" s="9"/>
      </tp>
      <tp t="s">
        <v>#N/A Invalid Security</v>
        <stp/>
        <stp>##V3_BDPV12</stp>
        <stp xml:space="preserve"> Equity</stp>
        <stp>PX_LAST</stp>
        <stp>[CARTERAS MODELO PERFORMANCE - copia.xlsx]Challenge Performance!R53C5</stp>
        <tr r="E53" s="9"/>
      </tp>
      <tp t="s">
        <v>INDUSTRIA DE DISENO TEXTIL</v>
        <stp/>
        <stp>##V3_BDPV12</stp>
        <stp>ITX SM Equity</stp>
        <stp>NAME</stp>
        <stp>[CARTERAS MODELO PERFORMANCE - copia.xlsx]GLOBAL!R32C3</stp>
        <tr r="C32" s="5"/>
      </tp>
      <tp>
        <v>124.9</v>
        <stp/>
        <stp>##V3_BDPV12</stp>
        <stp>SAP GY Equity</stp>
        <stp>PX_CLOSE_YTD</stp>
        <stp>[CARTERAS MODELO PERFORMANCE - copia.xlsx]Global Performance!R59C5</stp>
        <tr r="E59" s="6"/>
      </tp>
      <tp>
        <v>124.9</v>
        <stp/>
        <stp>##V3_BDPV12</stp>
        <stp>SAP GY Equity</stp>
        <stp>PX_CLOSE_YTD</stp>
        <stp>[CARTERAS MODELO PERFORMANCE - copia.xlsx]Global Performance!R59C4</stp>
        <tr r="D59" s="6"/>
      </tp>
      <tp>
        <v>28.53</v>
        <stp/>
        <stp>##V3_BDPV12</stp>
        <stp>ITX SM Equity</stp>
        <stp>PX_CLOSE_YTD</stp>
        <stp>[CARTERAS MODELO PERFORMANCE - copia.xlsx]Global Performance!R11C5</stp>
        <tr r="E11" s="6"/>
      </tp>
      <tp>
        <v>28.53</v>
        <stp/>
        <stp>##V3_BDPV12</stp>
        <stp>ITX SM Equity</stp>
        <stp>PX_CLOSE_YTD</stp>
        <stp>[CARTERAS MODELO PERFORMANCE - copia.xlsx]Global Performance!R11C4</stp>
        <tr r="D11" s="6"/>
      </tp>
      <tp t="s">
        <v>BARRICK GOLD CORP</v>
        <stp/>
        <stp>##V3_BDPV12</stp>
        <stp>GOLD US Equity</stp>
        <stp>NAME</stp>
        <stp>[CARTERAS MODELO PERFORMANCE - copia.xlsx]GLOBAL!R40C3</stp>
        <tr r="C40" s="5"/>
      </tp>
      <tp t="s">
        <v>LINGOTES ESPECIALES S.A.</v>
        <stp/>
        <stp>##V3_BDPV12</stp>
        <stp>LGT SM Equity</stp>
        <stp>NAME</stp>
        <stp>[CARTERAS MODELO PERFORMANCE - copia.xlsx]SMALL&amp;MID!R39C3</stp>
        <tr r="C39" s="3"/>
      </tp>
      <tp t="s">
        <v>BANCO BILBAO VIZCAYA ARGENTA</v>
        <stp/>
        <stp>##V3_BDPV12</stp>
        <stp>BBVA SM Equity</stp>
        <stp>NAME</stp>
        <stp>[CARTERAS MODELO PERFORMANCE - copia.xlsx]SPAIN!R22C3</stp>
        <tr r="C22" s="1"/>
      </tp>
      <tp>
        <v>29</v>
        <stp/>
        <stp>##V3_BDPV12</stp>
        <stp>GRE SM Equity</stp>
        <stp>PX_CLOSE_YTD</stp>
        <stp>[CARTERAS MODELO PERFORMANCE - copia.xlsx]Spain Performance!R18C4</stp>
        <tr r="D18" s="8"/>
      </tp>
      <tp>
        <v>29</v>
        <stp/>
        <stp>##V3_BDPV12</stp>
        <stp>GRE SM Equity</stp>
        <stp>PX_CLOSE_YTD</stp>
        <stp>[CARTERAS MODELO PERFORMANCE - copia.xlsx]Spain Performance!R18C5</stp>
        <tr r="E18" s="8"/>
      </tp>
      <tp>
        <v>28.53</v>
        <stp/>
        <stp>##V3_BDPV12</stp>
        <stp>ITX SM Equity</stp>
        <stp>PX_CLOSE_YTD</stp>
        <stp>[CARTERAS MODELO PERFORMANCE - copia.xlsx]Spain Performance!R7C4</stp>
        <tr r="D7" s="8"/>
      </tp>
      <tp>
        <v>28.53</v>
        <stp/>
        <stp>##V3_BDPV12</stp>
        <stp>ITX SM Equity</stp>
        <stp>PX_CLOSE_YTD</stp>
        <stp>[CARTERAS MODELO PERFORMANCE - copia.xlsx]Spain Performance!R7C5</stp>
        <tr r="E7" s="8"/>
      </tp>
      <tp t="s">
        <v>#N/A Invalid Security</v>
        <stp/>
        <stp>##V3_BDPV12</stp>
        <stp xml:space="preserve"> Equity</stp>
        <stp>PX_LAST</stp>
        <stp>[CARTERAS MODELO PERFORMANCE - copia.xlsx]Challenge Performance!R64C4</stp>
        <tr r="D64" s="9"/>
      </tp>
      <tp t="s">
        <v>#N/A Invalid Security</v>
        <stp/>
        <stp>##V3_BDPV12</stp>
        <stp xml:space="preserve"> Equity</stp>
        <stp>PX_LAST</stp>
        <stp>[CARTERAS MODELO PERFORMANCE - copia.xlsx]Challenge Performance!R54C4</stp>
        <tr r="D54" s="9"/>
      </tp>
      <tp t="s">
        <v>#N/A Invalid Security</v>
        <stp/>
        <stp>##V3_BDPV12</stp>
        <stp xml:space="preserve"> Equity</stp>
        <stp>PX_LAST</stp>
        <stp>[CARTERAS MODELO PERFORMANCE - copia.xlsx]Challenge Performance!R64C5</stp>
        <tr r="E64" s="9"/>
      </tp>
      <tp t="s">
        <v>#N/A Invalid Security</v>
        <stp/>
        <stp>##V3_BDPV12</stp>
        <stp xml:space="preserve"> Equity</stp>
        <stp>PX_LAST</stp>
        <stp>[CARTERAS MODELO PERFORMANCE - copia.xlsx]Challenge Performance!R54C5</stp>
        <tr r="E54" s="9"/>
      </tp>
      <tp t="s">
        <v>CIE AUTOMOTIVE SA</v>
        <stp/>
        <stp>##V3_BDPV12</stp>
        <stp>CIE SM Equity</stp>
        <stp>NAME</stp>
        <stp>[CARTERAS MODELO PERFORMANCE - copia.xlsx]SMALL&amp;MID!R60C3</stp>
        <tr r="C60" s="3"/>
      </tp>
      <tp>
        <v>471.93</v>
        <stp/>
        <stp>##V3_BDPV12</stp>
        <stp>SPGI US Equity</stp>
        <stp>PX_CLOSE_YTD</stp>
        <stp>[CARTERAS MODELO PERFORMANCE - copia.xlsx]Global Performance!R29C4</stp>
        <tr r="D29" s="6"/>
      </tp>
      <tp>
        <v>471.93</v>
        <stp/>
        <stp>##V3_BDPV12</stp>
        <stp>SPGI US Equity</stp>
        <stp>PX_CLOSE_YTD</stp>
        <stp>[CARTERAS MODELO PERFORMANCE - copia.xlsx]Global Performance!R29C5</stp>
        <tr r="E29" s="6"/>
      </tp>
      <tp t="s">
        <v>#N/A Invalid Security</v>
        <stp/>
        <stp>##V3_BDPV12</stp>
        <stp>Total general Equity</stp>
        <stp>PX_LAST</stp>
        <stp>[CARTERAS MODELO PERFORMANCE - copia.xlsx]Hoja1 (2)!R65C6</stp>
        <tr r="F65" s="7"/>
      </tp>
      <tp t="s">
        <v>#N/A Invalid Security</v>
        <stp/>
        <stp>##V3_BDPV12</stp>
        <stp>Total general Equity</stp>
        <stp>PX_LAST</stp>
        <stp>[CARTERAS MODELO PERFORMANCE - copia.xlsx]Hoja1 (2)!R65C7</stp>
        <tr r="G65" s="7"/>
      </tp>
      <tp t="s">
        <v>#N/A Invalid Security</v>
        <stp/>
        <stp>##V3_BDPV12</stp>
        <stp xml:space="preserve"> Equity</stp>
        <stp>PX_LAST</stp>
        <stp>[CARTERAS MODELO PERFORMANCE - copia.xlsx]Challenge Performance!R65C4</stp>
        <tr r="D65" s="9"/>
      </tp>
      <tp t="s">
        <v>#N/A Invalid Security</v>
        <stp/>
        <stp>##V3_BDPV12</stp>
        <stp xml:space="preserve"> Equity</stp>
        <stp>PX_LAST</stp>
        <stp>[CARTERAS MODELO PERFORMANCE - copia.xlsx]Challenge Performance!R55C4</stp>
        <tr r="D55" s="9"/>
      </tp>
      <tp t="s">
        <v>#N/A Invalid Security</v>
        <stp/>
        <stp>##V3_BDPV12</stp>
        <stp xml:space="preserve"> Equity</stp>
        <stp>PX_LAST</stp>
        <stp>[CARTERAS MODELO PERFORMANCE - copia.xlsx]Challenge Performance!R65C5</stp>
        <tr r="E65" s="9"/>
      </tp>
      <tp t="s">
        <v>#N/A Invalid Security</v>
        <stp/>
        <stp>##V3_BDPV12</stp>
        <stp xml:space="preserve"> Equity</stp>
        <stp>PX_LAST</stp>
        <stp>[CARTERAS MODELO PERFORMANCE - copia.xlsx]Challenge Performance!R55C5</stp>
        <tr r="E55" s="9"/>
      </tp>
      <tp>
        <v>58.46</v>
        <stp/>
        <stp>##V3_BDPV12</stp>
        <stp>AMS SM Equity</stp>
        <stp>PX_LAST</stp>
        <stp>[CARTERAS MODELO PERFORMANCE - copia.xlsx]Spain Performance!R5C4</stp>
        <tr r="D5" s="8"/>
      </tp>
      <tp>
        <v>58.46</v>
        <stp/>
        <stp>##V3_BDPV12</stp>
        <stp>AMS SM Equity</stp>
        <stp>PX_LAST</stp>
        <stp>[CARTERAS MODELO PERFORMANCE - copia.xlsx]Spain Performance!R5C5</stp>
        <tr r="E5" s="8"/>
      </tp>
      <tp t="s">
        <v>SONAE</v>
        <stp/>
        <stp>##V3_BDPV12</stp>
        <stp>SON PL Equity</stp>
        <stp>NAME</stp>
        <stp>[CARTERAS MODELO PERFORMANCE - copia.xlsx]SMALL&amp;MID!R66C3</stp>
        <tr r="C66" s="3"/>
      </tp>
      <tp>
        <v>73.53</v>
        <stp/>
        <stp>##V3_BDPV12</stp>
        <stp>PRX NA Equity</stp>
        <stp>PX_CLOSE_YTD</stp>
        <stp>[CARTERAS MODELO PERFORMANCE - copia.xlsx]Global Performance!R57C5</stp>
        <tr r="E57" s="6"/>
      </tp>
      <tp>
        <v>73.53</v>
        <stp/>
        <stp>##V3_BDPV12</stp>
        <stp>PRX NA Equity</stp>
        <stp>PX_CLOSE_YTD</stp>
        <stp>[CARTERAS MODELO PERFORMANCE - copia.xlsx]Global Performance!R57C4</stp>
        <tr r="D57" s="6"/>
      </tp>
      <tp t="s">
        <v>BOOKING HOLDINGS INC</v>
        <stp/>
        <stp>##V3_BDPV12</stp>
        <stp>BKNG US Equity</stp>
        <stp>NAME</stp>
        <stp>[CARTERAS MODELO PERFORMANCE - copia.xlsx]GLOBAL!R45C3</stp>
        <tr r="C45" s="5"/>
      </tp>
      <tp t="s">
        <v>#N/A Invalid Security</v>
        <stp/>
        <stp>##V3_BDPV12</stp>
        <stp xml:space="preserve"> Equity</stp>
        <stp>PX_LAST</stp>
        <stp>[CARTERAS MODELO PERFORMANCE - copia.xlsx]Challenge Performance!R56C4</stp>
        <tr r="D56" s="9"/>
      </tp>
      <tp t="s">
        <v>#N/A Invalid Security</v>
        <stp/>
        <stp>##V3_BDPV12</stp>
        <stp xml:space="preserve"> Equity</stp>
        <stp>PX_LAST</stp>
        <stp>[CARTERAS MODELO PERFORMANCE - copia.xlsx]Challenge Performance!R56C5</stp>
        <tr r="E56" s="9"/>
      </tp>
      <tp>
        <v>20.18</v>
        <stp/>
        <stp>##V3_BDPV12</stp>
        <stp>CIE SM Equity</stp>
        <stp>PX_LAST</stp>
        <stp>[CARTERAS MODELO PERFORMANCE - copia.xlsx]Spain Performance!R6C4</stp>
        <tr r="D6" s="8"/>
      </tp>
      <tp>
        <v>20.18</v>
        <stp/>
        <stp>##V3_BDPV12</stp>
        <stp>CIE SM Equity</stp>
        <stp>PX_LAST</stp>
        <stp>[CARTERAS MODELO PERFORMANCE - copia.xlsx]Spain Performance!R6C5</stp>
        <tr r="E6" s="8"/>
      </tp>
      <tp t="s">
        <v>ELECNOR  SA</v>
        <stp/>
        <stp>##V3_BDPV12</stp>
        <stp>ENO SM Equity</stp>
        <stp>NAME</stp>
        <stp>[CARTERAS MODELO PERFORMANCE - copia.xlsx]SMALL&amp;MID!R35C3</stp>
        <tr r="C35" s="3"/>
      </tp>
      <tp t="s">
        <v>DISTRIBUIDORA INTERNACIONAL</v>
        <stp/>
        <stp>##V3_BDPV12</stp>
        <stp>DIA SM Equity</stp>
        <stp>NAME</stp>
        <stp>[CARTERAS MODELO PERFORMANCE - copia.xlsx]SMALL&amp;MID!R32C3</stp>
        <tr r="C32" s="3"/>
      </tp>
      <tp t="s">
        <v>CORTICEIRA AMORIM SA</v>
        <stp/>
        <stp>##V3_BDPV12</stp>
        <stp>COR PL Equity</stp>
        <stp>NAME</stp>
        <stp>[CARTERAS MODELO PERFORMANCE - copia.xlsx]SMALL&amp;MID!R65C3</stp>
        <tr r="C65" s="3"/>
      </tp>
      <tp>
        <v>120.31</v>
        <stp/>
        <stp>##V3_BDPV12</stp>
        <stp>TSM US Equity</stp>
        <stp>PX_CLOSE_YTD</stp>
        <stp>[CARTERAS MODELO PERFORMANCE - copia.xlsx]Hoja1 (2)!R62C6</stp>
        <tr r="F62" s="7"/>
      </tp>
      <tp>
        <v>120.31</v>
        <stp/>
        <stp>##V3_BDPV12</stp>
        <stp>TSM US Equity</stp>
        <stp>PX_CLOSE_YTD</stp>
        <stp>[CARTERAS MODELO PERFORMANCE - copia.xlsx]Hoja1 (2)!R62C7</stp>
        <tr r="G62" s="7"/>
      </tp>
      <tp>
        <v>76.64</v>
        <stp/>
        <stp>##V3_BDPV12</stp>
        <stp>MRK US Equity</stp>
        <stp>PX_CLOSE_YTD</stp>
        <stp>[CARTERAS MODELO PERFORMANCE - copia.xlsx]Hoja1 (2)!R33C6</stp>
        <tr r="F33" s="7"/>
      </tp>
      <tp>
        <v>76.64</v>
        <stp/>
        <stp>##V3_BDPV12</stp>
        <stp>MRK US Equity</stp>
        <stp>PX_CLOSE_YTD</stp>
        <stp>[CARTERAS MODELO PERFORMANCE - copia.xlsx]Hoja1 (2)!R33C7</stp>
        <tr r="G33" s="7"/>
      </tp>
      <tp t="s">
        <v>LABORATORIOS FARMACEUTICOS R</v>
        <stp/>
        <stp>##V3_BDPV12</stp>
        <stp>ROVI SM Equity</stp>
        <stp>NAME</stp>
        <stp>[CARTERAS MODELO PERFORMANCE - copia.xlsx]SPAIN!R17C3</stp>
        <tr r="C17" s="1"/>
      </tp>
      <tp t="s">
        <v>GESTAMP AUTOMOCION SA</v>
        <stp/>
        <stp>##V3_BDPV12</stp>
        <stp>GEST SM Equity</stp>
        <stp>NAME</stp>
        <stp>[CARTERAS MODELO PERFORMANCE - copia.xlsx]SPAIN!R12C3</stp>
        <tr r="C12" s="1"/>
      </tp>
      <tp t="s">
        <v>#N/A Invalid Security</v>
        <stp/>
        <stp>##V3_BDPV12</stp>
        <stp xml:space="preserve"> Equity</stp>
        <stp>PX_LAST</stp>
        <stp>[CARTERAS MODELO PERFORMANCE - copia.xlsx]Challenge Performance!R57C4</stp>
        <tr r="D57" s="9"/>
      </tp>
      <tp t="s">
        <v>#N/A Invalid Security</v>
        <stp/>
        <stp>##V3_BDPV12</stp>
        <stp xml:space="preserve"> Equity</stp>
        <stp>PX_LAST</stp>
        <stp>[CARTERAS MODELO PERFORMANCE - copia.xlsx]Challenge Performance!R57C5</stp>
        <tr r="E57" s="9"/>
      </tp>
      <tp t="s">
        <v>GRENERGY RENOVABLES</v>
        <stp/>
        <stp>##V3_BDPV12</stp>
        <stp>GRE SM Equity</stp>
        <stp>NAME</stp>
        <stp>[CARTERAS MODELO PERFORMANCE - copia.xlsx]CHALLENGE!R19C3</stp>
        <tr r="C19" s="2"/>
      </tp>
      <tp>
        <v>19.98</v>
        <stp/>
        <stp>##V3_BDPV12</stp>
        <stp>ITX SM Equity</stp>
        <stp>PX_LAST</stp>
        <stp>[CARTERAS MODELO PERFORMANCE - copia.xlsx]Spain Performance!R7C5</stp>
        <tr r="E7" s="8"/>
      </tp>
      <tp>
        <v>19.98</v>
        <stp/>
        <stp>##V3_BDPV12</stp>
        <stp>ITX SM Equity</stp>
        <stp>PX_LAST</stp>
        <stp>[CARTERAS MODELO PERFORMANCE - copia.xlsx]Spain Performance!R7C4</stp>
        <tr r="D7" s="8"/>
      </tp>
      <tp>
        <v>201.32</v>
        <stp/>
        <stp>##V3_BDPV12</stp>
        <stp>BA US Equity</stp>
        <stp>PX_CLOSE_YTD</stp>
        <stp>[CARTERAS MODELO PERFORMANCE - copia.xlsx]Hoja1 (2)!R40C7</stp>
        <tr r="G40" s="7"/>
      </tp>
      <tp>
        <v>201.32</v>
        <stp/>
        <stp>##V3_BDPV12</stp>
        <stp>BA US Equity</stp>
        <stp>PX_CLOSE_YTD</stp>
        <stp>[CARTERAS MODELO PERFORMANCE - copia.xlsx]Hoja1 (2)!R40C6</stp>
        <tr r="F40" s="7"/>
      </tp>
      <tp t="s">
        <v>UNICAJA BANCO SA</v>
        <stp/>
        <stp>##V3_BDPV12</stp>
        <stp>UNI SM Equity</stp>
        <stp>NAME</stp>
        <stp>[CARTERAS MODELO PERFORMANCE - copia.xlsx]SMALL&amp;MID!R24C3</stp>
        <tr r="C24" s="3"/>
      </tp>
      <tp t="s">
        <v>DEOLEO SA</v>
        <stp/>
        <stp>##V3_BDPV12</stp>
        <stp>OLE SM Equity</stp>
        <stp>NAME</stp>
        <stp>[CARTERAS MODELO PERFORMANCE - copia.xlsx]SMALL&amp;MID!R46C3</stp>
        <tr r="C46" s="3"/>
      </tp>
      <tp t="s">
        <v>VOCENTO SA</v>
        <stp/>
        <stp>##V3_BDPV12</stp>
        <stp>VOC SM Equity</stp>
        <stp>NAME</stp>
        <stp>[CARTERAS MODELO PERFORMANCE - copia.xlsx]SMALL&amp;MID!R55C3</stp>
        <tr r="C55" s="3"/>
      </tp>
      <tp t="s">
        <v>ZARDOYA OTIS SA</v>
        <stp/>
        <stp>##V3_BDPV12</stp>
        <stp>ZOT SM Equity</stp>
        <stp>NAME</stp>
        <stp>[CARTERAS MODELO PERFORMANCE - copia.xlsx]SMALL&amp;MID!R25C3</stp>
        <tr r="C25" s="3"/>
      </tp>
      <tp>
        <v>15.85</v>
        <stp/>
        <stp>##V3_BDPV12</stp>
        <stp>GRN SM Equity</stp>
        <stp>PX_CLOSE_YTD</stp>
        <stp>[CARTERAS MODELO PERFORMANCE - copia.xlsx]Spain Performance!R44C4</stp>
        <tr r="D44" s="8"/>
      </tp>
      <tp>
        <v>15.85</v>
        <stp/>
        <stp>##V3_BDPV12</stp>
        <stp>GRN SM Equity</stp>
        <stp>PX_CLOSE_YTD</stp>
        <stp>[CARTERAS MODELO PERFORMANCE - copia.xlsx]Spain Performance!R44C5</stp>
        <tr r="E44" s="8"/>
      </tp>
      <tp t="s">
        <v>#N/A Invalid Security</v>
        <stp/>
        <stp>##V3_BDPV12</stp>
        <stp xml:space="preserve"> Equity</stp>
        <stp>PX_LAST</stp>
        <stp>[CARTERAS MODELO PERFORMANCE - copia.xlsx]Challenge Performance!R58C4</stp>
        <tr r="D58" s="9"/>
      </tp>
      <tp t="s">
        <v>#N/A Invalid Security</v>
        <stp/>
        <stp>##V3_BDPV12</stp>
        <stp xml:space="preserve"> Equity</stp>
        <stp>PX_LAST</stp>
        <stp>[CARTERAS MODELO PERFORMANCE - copia.xlsx]Challenge Performance!R58C5</stp>
        <tr r="E58" s="9"/>
      </tp>
      <tp t="s">
        <v>KERING</v>
        <stp/>
        <stp>##V3_BDPV12</stp>
        <stp>KER FP Equity</stp>
        <stp>NAME</stp>
        <stp>[CARTERAS MODELO PERFORMANCE - copia.xlsx]GLOBAL!R33C3</stp>
        <tr r="C33" s="5"/>
      </tp>
      <tp t="s">
        <v>AMAZON.COM INC</v>
        <stp/>
        <stp>##V3_BDPV12</stp>
        <stp>AMZN US Equity</stp>
        <stp>NAME</stp>
        <stp>[CARTERAS MODELO PERFORMANCE - copia.xlsx]GLOBAL!R11C3</stp>
        <tr r="C11" s="5"/>
      </tp>
      <tp t="s">
        <v>#N/A Invalid Security</v>
        <stp/>
        <stp>##V3_BDPV12</stp>
        <stp xml:space="preserve"> Equity</stp>
        <stp>PX_LAST</stp>
        <stp>[CARTERAS MODELO PERFORMANCE - copia.xlsx]Challenge Performance!R59C4</stp>
        <tr r="D59" s="9"/>
      </tp>
      <tp t="s">
        <v>#N/A Invalid Security</v>
        <stp/>
        <stp>##V3_BDPV12</stp>
        <stp xml:space="preserve"> Equity</stp>
        <stp>PX_LAST</stp>
        <stp>[CARTERAS MODELO PERFORMANCE - copia.xlsx]Challenge Performance!R49C4</stp>
        <tr r="D49" s="9"/>
      </tp>
      <tp t="s">
        <v>#N/A Invalid Security</v>
        <stp/>
        <stp>##V3_BDPV12</stp>
        <stp xml:space="preserve"> Equity</stp>
        <stp>PX_LAST</stp>
        <stp>[CARTERAS MODELO PERFORMANCE - copia.xlsx]Challenge Performance!R59C5</stp>
        <tr r="E59" s="9"/>
      </tp>
      <tp t="s">
        <v>#N/A Invalid Security</v>
        <stp/>
        <stp>##V3_BDPV12</stp>
        <stp xml:space="preserve"> Equity</stp>
        <stp>PX_LAST</stp>
        <stp>[CARTERAS MODELO PERFORMANCE - copia.xlsx]Challenge Performance!R49C5</stp>
        <tr r="E49" s="9"/>
      </tp>
      <tp t="s">
        <v>Real Estate</v>
        <stp/>
        <stp>##V3_BDPV12</stp>
        <stp>YAC1 SM Equity</stp>
        <stp>ICB_INDUSTRY_NAME</stp>
        <stp>[CARTERAS MODELO PERFORMANCE - copia.xlsx]SPAIN!R28C4</stp>
        <tr r="D28" s="1"/>
      </tp>
      <tp t="s">
        <v>NBI BEARINGS EUROPE SA</v>
        <stp/>
        <stp>##V3_BDPV12</stp>
        <stp>NBI SM Equity</stp>
        <stp>NAME</stp>
        <stp>[CARTERAS MODELO PERFORMANCE - copia.xlsx]SMALL&amp;MID!R56C3</stp>
        <tr r="C56" s="3"/>
      </tp>
      <tp t="s">
        <v>CONSTELLATION SOFTWARE INC</v>
        <stp/>
        <stp>##V3_BDPV12</stp>
        <stp>CSU CN Equity</stp>
        <stp>NAME</stp>
        <stp>[CARTERAS MODELO PERFORMANCE - copia.xlsx]GLOBAL!R25C3</stp>
        <tr r="C25" s="5"/>
      </tp>
      <tp t="s">
        <v>S&amp;P GLOBAL INC</v>
        <stp/>
        <stp>##V3_BDPV12</stp>
        <stp>SPGI US Equity</stp>
        <stp>NAME</stp>
        <stp>[CARTERAS MODELO PERFORMANCE - copia.xlsx]GLOBAL!R37C3</stp>
        <tr r="C37" s="5"/>
      </tp>
      <tp t="s">
        <v>PROSUS NV</v>
        <stp/>
        <stp>##V3_BDPV12</stp>
        <stp>PRX NA Equity</stp>
        <stp>NAME</stp>
        <stp>[CARTERAS MODELO PERFORMANCE - copia.xlsx]GLOBAL!R28C3</stp>
        <tr r="C28" s="5"/>
      </tp>
      <tp t="s">
        <v>GOLAR LNG LTD</v>
        <stp/>
        <stp>##V3_BDPV12</stp>
        <stp>GLNG US Equity</stp>
        <stp>NAME</stp>
        <stp>[CARTERAS MODELO PERFORMANCE - copia.xlsx]GLOBAL!R39C3</stp>
        <tr r="C39" s="5"/>
      </tp>
      <tp t="s">
        <v>INTERNATIONAL PETROLEUM CORP</v>
        <stp/>
        <stp>##V3_BDPV12</stp>
        <stp>IPCO SS Equity</stp>
        <stp>NAME</stp>
        <stp>[CARTERAS MODELO PERFORMANCE - copia.xlsx]GLOBAL!R41C3</stp>
        <tr r="C41" s="5"/>
      </tp>
      <tp>
        <v>1.502</v>
        <stp/>
        <stp>##V3_BDPV12</stp>
        <stp>TUB SM Equity</stp>
        <stp>PX_CLOSE_YTD</stp>
        <stp>[CARTERAS MODELO PERFORMANCE - copia.xlsx]Spain Performance!R31C4</stp>
        <tr r="D31" s="8"/>
      </tp>
      <tp>
        <v>1.502</v>
        <stp/>
        <stp>##V3_BDPV12</stp>
        <stp>TUB SM Equity</stp>
        <stp>PX_CLOSE_YTD</stp>
        <stp>[CARTERAS MODELO PERFORMANCE - copia.xlsx]Spain Performance!R31C5</stp>
        <tr r="E31" s="8"/>
      </tp>
      <tp t="s">
        <v>GREENALIA SA</v>
        <stp/>
        <stp>##V3_BDPV12</stp>
        <stp>GRN SM Equity</stp>
        <stp>NAME</stp>
        <stp>[CARTERAS MODELO PERFORMANCE - copia.xlsx]CHALLENGE!R44C3</stp>
        <tr r="C44" s="2"/>
      </tp>
      <tp t="s">
        <v>VAA VISTA ALEGRE ATLANTIS</v>
        <stp/>
        <stp>##V3_BDPV12</stp>
        <stp>VAF PL Equity</stp>
        <stp>NAME</stp>
        <stp>[CARTERAS MODELO PERFORMANCE - copia.xlsx]SMALL&amp;MID!R67C3</stp>
        <tr r="C67" s="3"/>
      </tp>
      <tp t="s">
        <v>FOMENTO DE CONSTRUC Y CONTRA</v>
        <stp/>
        <stp>##V3_BDPV12</stp>
        <stp>FCC SM Equity</stp>
        <stp>NAME</stp>
        <stp>[CARTERAS MODELO PERFORMANCE - copia.xlsx]SMALL&amp;MID!R14C3</stp>
        <tr r="C14" s="3"/>
      </tp>
      <tp>
        <v>116</v>
        <stp/>
        <stp>##V3_BDPV12</stp>
        <stp>KSPI LI Equity</stp>
        <stp>PX_CLOSE_YTD</stp>
        <stp>[CARTERAS MODELO PERFORMANCE - copia.xlsx]Global Performance!R27C4</stp>
        <tr r="D27" s="6"/>
      </tp>
      <tp>
        <v>116</v>
        <stp/>
        <stp>##V3_BDPV12</stp>
        <stp>KSPI LI Equity</stp>
        <stp>PX_CLOSE_YTD</stp>
        <stp>[CARTERAS MODELO PERFORMANCE - copia.xlsx]Global Performance!R27C5</stp>
        <tr r="E27" s="6"/>
      </tp>
      <tp t="s">
        <v>JSC KASPI.KZ GDR-REG S</v>
        <stp/>
        <stp>##V3_BDPV12</stp>
        <stp>KSPI LI Equity</stp>
        <stp>NAME</stp>
        <stp>[CARTERAS MODELO PERFORMANCE - copia.xlsx]GLOBAL!R44C3</stp>
        <tr r="C44" s="5"/>
      </tp>
      <tp t="s">
        <v>TUBACEX SA</v>
        <stp/>
        <stp>##V3_BDPV12</stp>
        <stp>TUB SM Equity</stp>
        <stp>NAME</stp>
        <stp>[CARTERAS MODELO PERFORMANCE - copia.xlsx]CHALLENGE!R32C3</stp>
        <tr r="C32" s="2"/>
      </tp>
      <tp t="s">
        <v>SPAIN</v>
        <stp/>
        <stp>##V3_BDPV12</stp>
        <stp>YAC1 SM Equity</stp>
        <stp>COUNTRY_FULL_NAME</stp>
        <stp>[CARTERAS MODELO PERFORMANCE - copia.xlsx]SPAIN!R28C5</stp>
        <tr r="E28" s="1"/>
      </tp>
      <tp t="s">
        <v>GRUPO CATALANA OCCIDENTE SA</v>
        <stp/>
        <stp>##V3_BDPV12</stp>
        <stp>GCO SM Equity</stp>
        <stp>NAME</stp>
        <stp>[CARTERAS MODELO PERFORMANCE - copia.xlsx]SMALL&amp;MID!R15C3</stp>
        <tr r="C15" s="3"/>
      </tp>
      <tp t="s">
        <v>AMADEUS IT GROUP SA</v>
        <stp/>
        <stp>##V3_BDPV12</stp>
        <stp>AMS SM Equity</stp>
        <stp>NAME</stp>
        <stp>[CARTERAS MODELO PERFORMANCE - copia.xlsx]GLOBAL!R31C3</stp>
        <tr r="C31" s="5"/>
      </tp>
      <tp t="s">
        <v>SAP SE</v>
        <stp/>
        <stp>##V3_BDPV12</stp>
        <stp>SAP GY Equity</stp>
        <stp>NAME</stp>
        <stp>[CARTERAS MODELO PERFORMANCE - copia.xlsx]GLOBAL!R52C3</stp>
        <tr r="C52" s="5"/>
      </tp>
      <tp t="s">
        <v>CIA DE DISTRIBUCION INTEGRAL</v>
        <stp/>
        <stp>##V3_BDPV12</stp>
        <stp>LOG SM Equity</stp>
        <stp>NAME</stp>
        <stp>[CARTERAS MODELO PERFORMANCE - copia.xlsx]SMALL&amp;MID!R19C3</stp>
        <tr r="C19" s="3"/>
      </tp>
      <tp t="s">
        <v>DURO FELGUERA SA</v>
        <stp/>
        <stp>##V3_BDPV12</stp>
        <stp>MDF SM Equity</stp>
        <stp>NAME</stp>
        <stp>[CARTERAS MODELO PERFORMANCE - copia.xlsx]SMALL&amp;MID!R42C3</stp>
        <tr r="C42" s="3"/>
      </tp>
      <tp>
        <v>45.26</v>
        <stp/>
        <stp>##V3_BDPV12</stp>
        <stp>KR US Equity</stp>
        <stp>PX_CLOSE_YTD</stp>
        <stp>[CARTERAS MODELO PERFORMANCE - copia.xlsx]Hoja1 (2)!R22C7</stp>
        <tr r="G22" s="7"/>
      </tp>
      <tp>
        <v>45.26</v>
        <stp/>
        <stp>##V3_BDPV12</stp>
        <stp>KR US Equity</stp>
        <stp>PX_CLOSE_YTD</stp>
        <stp>[CARTERAS MODELO PERFORMANCE - copia.xlsx]Hoja1 (2)!R22C6</stp>
        <tr r="F22" s="7"/>
      </tp>
      <tp t="s">
        <v>INDUSTRIA DE DISENO TEXTIL</v>
        <stp/>
        <stp>##V3_BDPV12</stp>
        <stp>ITX SM Equity</stp>
        <stp>NAME</stp>
        <stp>[CARTERAS MODELO PERFORMANCE - copia.xlsx]CHALLENGE!R14C3</stp>
        <tr r="C14" s="2"/>
      </tp>
      <tp>
        <v>70.069999999999993</v>
        <stp/>
        <stp>##V3_BDPV12</stp>
        <stp>JD US Equity</stp>
        <stp>PX_CLOSE_YTD</stp>
        <stp>[CARTERAS MODELO PERFORMANCE - copia.xlsx]Hoja1 (2)!R13C7</stp>
        <tr r="G13" s="7"/>
      </tp>
      <tp>
        <v>70.069999999999993</v>
        <stp/>
        <stp>##V3_BDPV12</stp>
        <stp>JD US Equity</stp>
        <stp>PX_CLOSE_YTD</stp>
        <stp>[CARTERAS MODELO PERFORMANCE - copia.xlsx]Hoja1 (2)!R13C6</stp>
        <tr r="F13" s="7"/>
      </tp>
      <tp t="s">
        <v>IBERPAPEL GESTION SA</v>
        <stp/>
        <stp>##V3_BDPV12</stp>
        <stp>IBG SM Equity</stp>
        <stp>NAME</stp>
        <stp>[CARTERAS MODELO PERFORMANCE - copia.xlsx]SMALL&amp;MID!R63C3</stp>
        <tr r="C63" s="3"/>
      </tp>
      <tp>
        <v>188.58</v>
        <stp/>
        <stp>##V3_BDPV12</stp>
        <stp>PYPL US Equity</stp>
        <stp>PX_CLOSE_YTD</stp>
        <stp>[CARTERAS MODELO PERFORMANCE - copia.xlsx]Global Performance!R44C5</stp>
        <tr r="E44" s="6"/>
      </tp>
      <tp>
        <v>188.58</v>
        <stp/>
        <stp>##V3_BDPV12</stp>
        <stp>PYPL US Equity</stp>
        <stp>PX_CLOSE_YTD</stp>
        <stp>[CARTERAS MODELO PERFORMANCE - copia.xlsx]Global Performance!R44C4</stp>
        <tr r="D44" s="6"/>
      </tp>
      <tp t="s">
        <v>ACERINOX SA</v>
        <stp/>
        <stp>##V3_BDPV12</stp>
        <stp>ACX SM Equity</stp>
        <stp>NAME</stp>
        <stp>[CARTERAS MODELO PERFORMANCE - copia.xlsx]SMALL&amp;MID!R62C3</stp>
        <tr r="C62" s="3"/>
      </tp>
      <tp>
        <v>59.64</v>
        <stp/>
        <stp>##V3_BDPV12</stp>
        <stp>AMS SM Equity</stp>
        <stp>PX_CLOSE_YTD</stp>
        <stp>[CARTERAS MODELO PERFORMANCE - copia.xlsx]Hoja1 (2)!R48C6</stp>
        <tr r="F48" s="7"/>
      </tp>
      <tp>
        <v>59.64</v>
        <stp/>
        <stp>##V3_BDPV12</stp>
        <stp>AMS SM Equity</stp>
        <stp>PX_CLOSE_YTD</stp>
        <stp>[CARTERAS MODELO PERFORMANCE - copia.xlsx]Hoja1 (2)!R48C7</stp>
        <tr r="G48" s="7"/>
      </tp>
      <tp>
        <v>3.61</v>
        <stp/>
        <stp>##V3_BDPV12</stp>
        <stp>ART SM Equity</stp>
        <stp>PX_CLOSE_YTD</stp>
        <stp>[CARTERAS MODELO PERFORMANCE - copia.xlsx]Spain Performance!R41C4</stp>
        <tr r="D41" s="8"/>
      </tp>
      <tp>
        <v>3.61</v>
        <stp/>
        <stp>##V3_BDPV12</stp>
        <stp>ART SM Equity</stp>
        <stp>PX_CLOSE_YTD</stp>
        <stp>[CARTERAS MODELO PERFORMANCE - copia.xlsx]Spain Performance!R41C5</stp>
        <tr r="E41" s="8"/>
      </tp>
      <tp t="s">
        <v>CONSTRUCC Y AUX DE FERROCARR</v>
        <stp/>
        <stp>##V3_BDPV12</stp>
        <stp>CAF SM Equity</stp>
        <stp>NAME</stp>
        <stp>[CARTERAS MODELO PERFORMANCE - copia.xlsx]SMALL&amp;MID!R9C3</stp>
        <tr r="C9" s="3"/>
      </tp>
      <tp t="s">
        <v>PAYPAL HOLDINGS INC</v>
        <stp/>
        <stp>##V3_BDPV12</stp>
        <stp>PYPL US Equity</stp>
        <stp>NAME</stp>
        <stp>[CARTERAS MODELO PERFORMANCE - copia.xlsx]GLOBAL!R36C3</stp>
        <tr r="C36" s="5"/>
      </tp>
      <tp>
        <v>87.21</v>
        <stp/>
        <stp>##V3_BDPV12</stp>
        <stp>ORCL US Equity</stp>
        <stp>PX_CLOSE_YTD</stp>
        <stp>[CARTERAS MODELO PERFORMANCE - copia.xlsx]Global Performance!R55C4</stp>
        <tr r="D55" s="6"/>
      </tp>
      <tp>
        <v>87.21</v>
        <stp/>
        <stp>##V3_BDPV12</stp>
        <stp>ORCL US Equity</stp>
        <stp>PX_CLOSE_YTD</stp>
        <stp>[CARTERAS MODELO PERFORMANCE - copia.xlsx]Global Performance!R55C5</stp>
        <tr r="E55" s="6"/>
      </tp>
      <tp t="s">
        <v>APPLUS SERVICES SA</v>
        <stp/>
        <stp>##V3_BDPV12</stp>
        <stp>APPS SM Equity</stp>
        <stp>NAME</stp>
        <stp>[CARTERAS MODELO PERFORMANCE - copia.xlsx]SMALL&amp;MID!R8C3</stp>
        <tr r="C8" s="3"/>
      </tp>
      <tp t="s">
        <v>ERCROS SA</v>
        <stp/>
        <stp>##V3_BDPV12</stp>
        <stp>ECR SM Equity</stp>
        <stp>NAME</stp>
        <stp>[CARTERAS MODELO PERFORMANCE - copia.xlsx]SMALL&amp;MID!R33C3</stp>
        <tr r="C33" s="3"/>
      </tp>
      <tp t="s">
        <v>EDREAMS ODIGEO SL</v>
        <stp/>
        <stp>##V3_BDPV12</stp>
        <stp>EDR SM Equity</stp>
        <stp>NAME</stp>
        <stp>[CARTERAS MODELO PERFORMANCE - copia.xlsx]SMALL&amp;MID!R34C3</stp>
        <tr r="C34" s="3"/>
      </tp>
      <tp>
        <v>35.4</v>
        <stp/>
        <stp>##V3_BDPV12</stp>
        <stp>FRE GY Equity</stp>
        <stp>PX_CLOSE_YTD</stp>
        <stp>[CARTERAS MODELO PERFORMANCE - copia.xlsx]Hoja1 (2)!R32C6</stp>
        <tr r="F32" s="7"/>
      </tp>
      <tp>
        <v>35.4</v>
        <stp/>
        <stp>##V3_BDPV12</stp>
        <stp>FRE GY Equity</stp>
        <stp>PX_CLOSE_YTD</stp>
        <stp>[CARTERAS MODELO PERFORMANCE - copia.xlsx]Hoja1 (2)!R32C7</stp>
        <tr r="G32" s="7"/>
      </tp>
      <tp>
        <v>59.64</v>
        <stp/>
        <stp>##V3_BDPV12</stp>
        <stp>AMS SM Equity</stp>
        <stp>PX_CLOSE_YTD</stp>
        <stp>[CARTERAS MODELO PERFORMANCE - copia.xlsx]Spain Performance!R5C5</stp>
        <tr r="E5" s="8"/>
      </tp>
      <tp>
        <v>59.64</v>
        <stp/>
        <stp>##V3_BDPV12</stp>
        <stp>AMS SM Equity</stp>
        <stp>PX_CLOSE_YTD</stp>
        <stp>[CARTERAS MODELO PERFORMANCE - copia.xlsx]Spain Performance!R5C4</stp>
        <tr r="D5" s="8"/>
      </tp>
      <tp>
        <v>95</v>
        <stp/>
        <stp>##V3_BDPV12</stp>
        <stp>AM FP Equity</stp>
        <stp>PX_CLOSE_YTD</stp>
        <stp>[CARTERAS MODELO PERFORMANCE - copia.xlsx]Hoja1 (2)!R39C7</stp>
        <tr r="G39" s="7"/>
      </tp>
      <tp>
        <v>95</v>
        <stp/>
        <stp>##V3_BDPV12</stp>
        <stp>AM FP Equity</stp>
        <stp>PX_CLOSE_YTD</stp>
        <stp>[CARTERAS MODELO PERFORMANCE - copia.xlsx]Hoja1 (2)!R39C6</stp>
        <tr r="F39" s="7"/>
      </tp>
      <tp t="s">
        <v>LABORATORIO REIG JOFRE SA</v>
        <stp/>
        <stp>##V3_BDPV12</stp>
        <stp>RJF SM Equity</stp>
        <stp>NAME</stp>
        <stp>[CARTERAS MODELO PERFORMANCE - copia.xlsx]SMALL&amp;MID!R49C3</stp>
        <tr r="C49" s="3"/>
      </tp>
      <tp>
        <v>706.9</v>
        <stp/>
        <stp>##V3_BDPV12</stp>
        <stp>KER FP Equity</stp>
        <stp>PX_CLOSE_YTD</stp>
        <stp>[CARTERAS MODELO PERFORMANCE - copia.xlsx]Global Performance!R16C4</stp>
        <tr r="D16" s="6"/>
      </tp>
      <tp>
        <v>706.9</v>
        <stp/>
        <stp>##V3_BDPV12</stp>
        <stp>KER FP Equity</stp>
        <stp>PX_CLOSE_YTD</stp>
        <stp>[CARTERAS MODELO PERFORMANCE - copia.xlsx]Global Performance!R16C5</stp>
        <tr r="E16" s="6"/>
      </tp>
      <tp>
        <v>59.64</v>
        <stp/>
        <stp>##V3_BDPV12</stp>
        <stp>AMS SM Equity</stp>
        <stp>PX_CLOSE_YTD</stp>
        <stp>[CARTERAS MODELO PERFORMANCE - copia.xlsx]Global Performance!R47C5</stp>
        <tr r="E47" s="6"/>
      </tp>
      <tp>
        <v>59.64</v>
        <stp/>
        <stp>##V3_BDPV12</stp>
        <stp>AMS SM Equity</stp>
        <stp>PX_CLOSE_YTD</stp>
        <stp>[CARTERAS MODELO PERFORMANCE - copia.xlsx]Global Performance!R47C4</stp>
        <tr r="D47" s="6"/>
      </tp>
      <tp t="s">
        <v>AUDAX RENOVABLES SA</v>
        <stp/>
        <stp>##V3_BDPV12</stp>
        <stp>ADX SM Equity</stp>
        <stp>NAME</stp>
        <stp>[CARTERAS MODELO PERFORMANCE - copia.xlsx]SMALL&amp;MID!R27C3</stp>
        <tr r="C27" s="3"/>
      </tp>
      <tp>
        <v>177.57</v>
        <stp/>
        <stp>##V3_BDPV12</stp>
        <stp>AAPL US Equity</stp>
        <stp>PX_CLOSE_YTD</stp>
        <stp>[CARTERAS MODELO PERFORMANCE - copia.xlsx]Global Performance!R46C5</stp>
        <tr r="E46" s="6"/>
      </tp>
      <tp>
        <v>177.57</v>
        <stp/>
        <stp>##V3_BDPV12</stp>
        <stp>AAPL US Equity</stp>
        <stp>PX_CLOSE_YTD</stp>
        <stp>[CARTERAS MODELO PERFORMANCE - copia.xlsx]Global Performance!R46C4</stp>
        <tr r="D46" s="6"/>
      </tp>
      <tp>
        <v>27.36</v>
        <stp/>
        <stp>##V3_BDPV12</stp>
        <stp>CIE SM Equity</stp>
        <stp>PX_CLOSE_YTD</stp>
        <stp>[CARTERAS MODELO PERFORMANCE - copia.xlsx]Spain Performance!R6C5</stp>
        <tr r="E6" s="8"/>
      </tp>
      <tp>
        <v>27.36</v>
        <stp/>
        <stp>##V3_BDPV12</stp>
        <stp>CIE SM Equity</stp>
        <stp>PX_CLOSE_YTD</stp>
        <stp>[CARTERAS MODELO PERFORMANCE - copia.xlsx]Spain Performance!R6C4</stp>
        <tr r="D6" s="8"/>
      </tp>
      <tp>
        <v>59.21</v>
        <stp/>
        <stp>##V3_BDPV12</stp>
        <stp>KO US Equity</stp>
        <stp>PX_CLOSE_YTD</stp>
        <stp>[CARTERAS MODELO PERFORMANCE - copia.xlsx]Hoja1 (2)!R21C7</stp>
        <tr r="G21" s="7"/>
      </tp>
      <tp>
        <v>59.21</v>
        <stp/>
        <stp>##V3_BDPV12</stp>
        <stp>KO US Equity</stp>
        <stp>PX_CLOSE_YTD</stp>
        <stp>[CARTERAS MODELO PERFORMANCE - copia.xlsx]Hoja1 (2)!R21C6</stp>
        <tr r="F21" s="7"/>
      </tp>
      <tp t="s">
        <v>ARTECHE LANTEGI ELKARTEA SA</v>
        <stp/>
        <stp>##V3_BDPV12</stp>
        <stp>ART SM Equity</stp>
        <stp>NAME</stp>
        <stp>[CARTERAS MODELO PERFORMANCE - copia.xlsx]CHALLENGE!R41C3</stp>
        <tr r="C41" s="2"/>
      </tp>
      <tp t="s">
        <v>MIQUEL Y COSTAS</v>
        <stp/>
        <stp>##V3_BDPV12</stp>
        <stp>MCM SM Equity</stp>
        <stp>NAME</stp>
        <stp>[CARTERAS MODELO PERFORMANCE - copia.xlsx]SMALL&amp;MID!R41C3</stp>
        <tr r="C41" s="3"/>
      </tp>
      <tp t="s">
        <v>FAES FARMA SA</v>
        <stp/>
        <stp>##V3_BDPV12</stp>
        <stp>FAE SM Equity</stp>
        <stp>NAME</stp>
        <stp>[CARTERAS MODELO PERFORMANCE - copia.xlsx]SMALL&amp;MID!R13C3</stp>
        <tr r="C13" s="3"/>
      </tp>
      <tp>
        <v>2346.94</v>
        <stp/>
        <stp>##V3_BDPV12</stp>
        <stp>CSU CN Equity</stp>
        <stp>PX_CLOSE_YTD</stp>
        <stp>[CARTERAS MODELO PERFORMANCE - copia.xlsx]Global Performance!R50C5</stp>
        <tr r="E50" s="6"/>
      </tp>
      <tp>
        <v>2346.94</v>
        <stp/>
        <stp>##V3_BDPV12</stp>
        <stp>CSU CN Equity</stp>
        <stp>PX_CLOSE_YTD</stp>
        <stp>[CARTERAS MODELO PERFORMANCE - copia.xlsx]Global Performance!R50C4</stp>
        <tr r="D50" s="6"/>
      </tp>
      <tp>
        <v>50</v>
        <stp/>
        <stp>##V3_BDPV12</stp>
        <stp>IPCO SS Equity</stp>
        <stp>PX_CLOSE_YTD</stp>
        <stp>[CARTERAS MODELO PERFORMANCE - copia.xlsx]Global Performance!R24C4</stp>
        <tr r="D24" s="6"/>
      </tp>
      <tp>
        <v>50</v>
        <stp/>
        <stp>##V3_BDPV12</stp>
        <stp>IPCO SS Equity</stp>
        <stp>PX_CLOSE_YTD</stp>
        <stp>[CARTERAS MODELO PERFORMANCE - copia.xlsx]Global Performance!R24C5</stp>
        <tr r="E24" s="6"/>
      </tp>
      <tp t="s">
        <v>APPLE INC</v>
        <stp/>
        <stp>##V3_BDPV12</stp>
        <stp>AAPL US Equity</stp>
        <stp>NAME</stp>
        <stp>[CARTERAS MODELO PERFORMANCE - copia.xlsx]GLOBAL!R14C3</stp>
        <tr r="C14" s="5"/>
      </tp>
      <tp t="s">
        <v>ORACLE CORP</v>
        <stp/>
        <stp>##V3_BDPV12</stp>
        <stp>ORCL US Equity</stp>
        <stp>NAME</stp>
        <stp>[CARTERAS MODELO PERFORMANCE - copia.xlsx]GLOBAL!R24C3</stp>
        <tr r="C24" s="5"/>
      </tp>
      <tp>
        <v>657.18</v>
        <stp/>
        <stp>##V3_BDPV12</stp>
        <stp>ALGN US Equity</stp>
        <stp>PX_CLOSE_YTD</stp>
        <stp>[CARTERAS MODELO PERFORMANCE - copia.xlsx]Global Performance!R35C4</stp>
        <tr r="D35" s="6"/>
      </tp>
      <tp>
        <v>657.18</v>
        <stp/>
        <stp>##V3_BDPV12</stp>
        <stp>ALGN US Equity</stp>
        <stp>PX_CLOSE_YTD</stp>
        <stp>[CARTERAS MODELO PERFORMANCE - copia.xlsx]Global Performance!R35C5</stp>
        <tr r="E35" s="6"/>
      </tp>
      <tp t="s">
        <v>APPLUS SERVICES SA</v>
        <stp/>
        <stp>##V3_BDPV12</stp>
        <stp>APPS SM Equity</stp>
        <stp>NAME</stp>
        <stp>[CARTERAS MODELO PERFORMANCE - copia.xlsx]SPAIN!R18C3</stp>
        <tr r="C18" s="1"/>
      </tp>
      <tp t="s">
        <v>#N/A Invalid Security</v>
        <stp/>
        <stp>##V3_BDPV12</stp>
        <stp>Total general Equity</stp>
        <stp>PX_LAST</stp>
        <stp>[CARTERAS MODELO PERFORMANCE - copia.xlsx]Spain Performance!R46C4</stp>
        <tr r="D46" s="8"/>
      </tp>
      <tp t="s">
        <v>#N/A Invalid Security</v>
        <stp/>
        <stp>##V3_BDPV12</stp>
        <stp>Total general Equity</stp>
        <stp>PX_LAST</stp>
        <stp>[CARTERAS MODELO PERFORMANCE - copia.xlsx]Spain Performance!R46C5</stp>
        <tr r="E46" s="8"/>
      </tp>
      <tp t="s">
        <v>VIDRALA SA</v>
        <stp/>
        <stp>##V3_BDPV12</stp>
        <stp>VID SM Equity</stp>
        <stp>NAME</stp>
        <stp>[CARTERAS MODELO PERFORMANCE - copia.xlsx]CHALLENGE!R45C3</stp>
        <tr r="C45" s="2"/>
      </tp>
      <tp t="s">
        <v>#N/A Invalid Security</v>
        <stp/>
        <stp>##V3_BDPV12</stp>
        <stp xml:space="preserve"> Equity</stp>
        <stp>PX_CLOSE_YTD</stp>
        <stp>[CARTERAS MODELO PERFORMANCE - copia.xlsx]Global Performance!R64C5</stp>
        <tr r="E64" s="6"/>
      </tp>
      <tp t="s">
        <v>#N/A Invalid Security</v>
        <stp/>
        <stp>##V3_BDPV12</stp>
        <stp xml:space="preserve"> Equity</stp>
        <stp>PX_CLOSE_YTD</stp>
        <stp>[CARTERAS MODELO PERFORMANCE - copia.xlsx]Global Performance!R64C4</stp>
        <tr r="D64" s="6"/>
      </tp>
      <tp t="s">
        <v>CANCOM SE</v>
        <stp/>
        <stp>##V3_BDPV12</stp>
        <stp>COK GY Equity</stp>
        <stp>NAME</stp>
        <stp>[CARTERAS MODELO PERFORMANCE - copia.xlsx]GLOBAL!R22C3</stp>
        <tr r="C22" s="5"/>
      </tp>
      <tp>
        <v>88.099900000000005</v>
        <stp/>
        <stp>##V3_BDPV12</stp>
        <stp>SAN FP Equity</stp>
        <stp>PX_CLOSE_YTD</stp>
        <stp>[CARTERAS MODELO PERFORMANCE - copia.xlsx]Global Performance!R34C4</stp>
        <tr r="D34" s="6"/>
      </tp>
      <tp>
        <v>88.099900000000005</v>
        <stp/>
        <stp>##V3_BDPV12</stp>
        <stp>SAN FP Equity</stp>
        <stp>PX_CLOSE_YTD</stp>
        <stp>[CARTERAS MODELO PERFORMANCE - copia.xlsx]Global Performance!R34C5</stp>
        <tr r="E34" s="6"/>
      </tp>
      <tp t="s">
        <v>FISERV INC</v>
        <stp/>
        <stp>##V3_BDPV12</stp>
        <stp>FISV US Equity</stp>
        <stp>NAME</stp>
        <stp>[CARTERAS MODELO PERFORMANCE - copia.xlsx]GLOBAL!R51C3</stp>
        <tr r="C51" s="5"/>
      </tp>
      <tp t="s">
        <v>MICROSOFT CORP</v>
        <stp/>
        <stp>##V3_BDPV12</stp>
        <stp>MSFT US Equity</stp>
        <stp>NAME</stp>
        <stp>[CARTERAS MODELO PERFORMANCE - copia.xlsx]GLOBAL!R13C3</stp>
        <tr r="C13" s="5"/>
      </tp>
      <tp>
        <v>103.79</v>
        <stp/>
        <stp>##V3_BDPV12</stp>
        <stp>FISV US Equity</stp>
        <stp>PX_CLOSE_YTD</stp>
        <stp>[CARTERAS MODELO PERFORMANCE - copia.xlsx]Global Performance!R42C5</stp>
        <tr r="E42" s="6"/>
      </tp>
      <tp>
        <v>103.79</v>
        <stp/>
        <stp>##V3_BDPV12</stp>
        <stp>FISV US Equity</stp>
        <stp>PX_CLOSE_YTD</stp>
        <stp>[CARTERAS MODELO PERFORMANCE - copia.xlsx]Global Performance!R42C4</stp>
        <tr r="D42" s="6"/>
      </tp>
      <tp t="s">
        <v>ALANTRA PARTNERS SA</v>
        <stp/>
        <stp>##V3_BDPV12</stp>
        <stp>ALNT SM Equity</stp>
        <stp>NAME</stp>
        <stp>[CARTERAS MODELO PERFORMANCE - copia.xlsx]SPAIN!R29C3</stp>
        <tr r="C29" s="1"/>
      </tp>
      <tp>
        <v>299</v>
        <stp/>
        <stp>##V3_BDPV12</stp>
        <stp>BRK/B Equity</stp>
        <stp>PX_CLOSE_YTD</stp>
        <stp>[CARTERAS MODELO PERFORMANCE - copia.xlsx]Hoja1 (2)!R27C6</stp>
        <tr r="F27" s="7"/>
      </tp>
      <tp>
        <v>299</v>
        <stp/>
        <stp>##V3_BDPV12</stp>
        <stp>BRK/B Equity</stp>
        <stp>PX_CLOSE_YTD</stp>
        <stp>[CARTERAS MODELO PERFORMANCE - copia.xlsx]Hoja1 (2)!R27C7</stp>
        <tr r="G27" s="7"/>
      </tp>
      <tp t="s">
        <v>AMADEUS IT GROUP SA</v>
        <stp/>
        <stp>##V3_BDPV12</stp>
        <stp>AMS SM Equity</stp>
        <stp>NAME</stp>
        <stp>[CARTERAS MODELO PERFORMANCE - copia.xlsx]CHALLENGE!R40C3</stp>
        <tr r="C40" s="2"/>
      </tp>
      <tp t="s">
        <v>VIPSHOP HOLDINGS LTD - ADR</v>
        <stp/>
        <stp>##V3_BDPV12</stp>
        <stp>VIPS US Equity</stp>
        <stp>NAME</stp>
        <stp>[CARTERAS MODELO PERFORMANCE - copia.xlsx]GLOBAL!R55C3</stp>
        <tr r="C55" s="5"/>
      </tp>
      <tp t="s">
        <v>GRUPO EZENTIS SA</v>
        <stp/>
        <stp>##V3_BDPV12</stp>
        <stp>EZE SM Equity</stp>
        <stp>NAME</stp>
        <stp>[CARTERAS MODELO PERFORMANCE - copia.xlsx]SMALL&amp;MID!R36C3</stp>
        <tr r="C36" s="3"/>
      </tp>
      <tp t="s">
        <v>NUEVA EXPRESION TEXTIL SA</v>
        <stp/>
        <stp>##V3_BDPV12</stp>
        <stp>NXT SM Equity</stp>
        <stp>NAME</stp>
        <stp>[CARTERAS MODELO PERFORMANCE - copia.xlsx]SMALL&amp;MID!R44C3</stp>
        <tr r="C44" s="3"/>
      </tp>
      <tp>
        <v>144.22</v>
        <stp/>
        <stp>##V3_BDPV12</stp>
        <stp>HEI US Equity</stp>
        <stp>PX_CLOSE_YTD</stp>
        <stp>[CARTERAS MODELO PERFORMANCE - copia.xlsx]Hoja1 (2)!R43C6</stp>
        <tr r="F43" s="7"/>
      </tp>
      <tp>
        <v>144.22</v>
        <stp/>
        <stp>##V3_BDPV12</stp>
        <stp>HEI US Equity</stp>
        <stp>PX_CLOSE_YTD</stp>
        <stp>[CARTERAS MODELO PERFORMANCE - copia.xlsx]Hoja1 (2)!R43C7</stp>
        <tr r="G43" s="7"/>
      </tp>
      <tp>
        <v>208</v>
        <stp/>
        <stp>##V3_BDPV12</stp>
        <stp>9618 HK Equity</stp>
        <stp>PX_LAST</stp>
        <stp>[CARTERAS MODELO PERFORMANCE - copia.xlsx]Global Performance!R15C4</stp>
        <tr r="D15" s="6"/>
      </tp>
      <tp>
        <v>208</v>
        <stp/>
        <stp>##V3_BDPV12</stp>
        <stp>9618 HK Equity</stp>
        <stp>PX_LAST</stp>
        <stp>[CARTERAS MODELO PERFORMANCE - copia.xlsx]Global Performance!R15C5</stp>
        <tr r="E15" s="6"/>
      </tp>
      <tp>
        <v>86.6</v>
        <stp/>
        <stp>##V3_BDPV12</stp>
        <stp>VID SM Equity</stp>
        <stp>PX_CLOSE_YTD</stp>
        <stp>[CARTERAS MODELO PERFORMANCE - copia.xlsx]Spain Performance!R35C4</stp>
        <tr r="D35" s="8"/>
      </tp>
      <tp>
        <v>86.6</v>
        <stp/>
        <stp>##V3_BDPV12</stp>
        <stp>VID SM Equity</stp>
        <stp>PX_CLOSE_YTD</stp>
        <stp>[CARTERAS MODELO PERFORMANCE - copia.xlsx]Spain Performance!R35C5</stp>
        <tr r="E35" s="8"/>
      </tp>
      <tp>
        <v>56.9</v>
        <stp/>
        <stp>##V3_BDPV12</stp>
        <stp>VIS SM Equity</stp>
        <stp>PX_CLOSE_YTD</stp>
        <stp>[CARTERAS MODELO PERFORMANCE - copia.xlsx]Spain Performance!R45C4</stp>
        <tr r="D45" s="8"/>
      </tp>
      <tp>
        <v>56.9</v>
        <stp/>
        <stp>##V3_BDPV12</stp>
        <stp>VIS SM Equity</stp>
        <stp>PX_CLOSE_YTD</stp>
        <stp>[CARTERAS MODELO PERFORMANCE - copia.xlsx]Spain Performance!R45C5</stp>
        <tr r="E45" s="8"/>
      </tp>
      <tp>
        <v>4.16</v>
        <stp/>
        <stp>##V3_BDPV12</stp>
        <stp>MT IM Equity</stp>
        <stp>PX_CLOSE_YTD</stp>
        <stp>[CARTERAS MODELO PERFORMANCE - copia.xlsx]Hoja1 (2)!R44C7</stp>
        <tr r="G44" s="7"/>
      </tp>
      <tp>
        <v>4.16</v>
        <stp/>
        <stp>##V3_BDPV12</stp>
        <stp>MT IM Equity</stp>
        <stp>PX_CLOSE_YTD</stp>
        <stp>[CARTERAS MODELO PERFORMANCE - copia.xlsx]Hoja1 (2)!R44C6</stp>
        <tr r="F44" s="7"/>
      </tp>
      <tp t="s">
        <v>NEINOR HOMES SA</v>
        <stp/>
        <stp>##V3_BDPV12</stp>
        <stp>HOME SM Equity</stp>
        <stp>NAME</stp>
        <stp>[CARTERAS MODELO PERFORMANCE - copia.xlsx]SPAIN!R38C3</stp>
        <tr r="C38" s="1"/>
      </tp>
      <tp>
        <v>59.22</v>
        <stp/>
        <stp>##V3_BDPV12</stp>
        <stp>COK GY Equity</stp>
        <stp>PX_CLOSE_YTD</stp>
        <stp>[CARTERAS MODELO PERFORMANCE - copia.xlsx]Hoja1 (2)!R50C6</stp>
        <tr r="F50" s="7"/>
      </tp>
      <tp>
        <v>59.22</v>
        <stp/>
        <stp>##V3_BDPV12</stp>
        <stp>COK GY Equity</stp>
        <stp>PX_CLOSE_YTD</stp>
        <stp>[CARTERAS MODELO PERFORMANCE - copia.xlsx]Hoja1 (2)!R50C7</stp>
        <tr r="G50" s="7"/>
      </tp>
      <tp>
        <v>1.0029999999999999</v>
        <stp/>
        <stp>##V3_BDPV12</stp>
        <stp>SON PL Equity</stp>
        <stp>PX_CLOSE_YTD</stp>
        <stp>[CARTERAS MODELO PERFORMANCE - copia.xlsx]Spain Performance!R13C4</stp>
        <tr r="D13" s="8"/>
      </tp>
      <tp>
        <v>1.0029999999999999</v>
        <stp/>
        <stp>##V3_BDPV12</stp>
        <stp>SON PL Equity</stp>
        <stp>PX_CLOSE_YTD</stp>
        <stp>[CARTERAS MODELO PERFORMANCE - copia.xlsx]Spain Performance!R13C5</stp>
        <tr r="E13" s="8"/>
      </tp>
      <tp t="s">
        <v>MOODY'S CORP</v>
        <stp/>
        <stp>##V3_BDPV12</stp>
        <stp>MCO US Equity</stp>
        <stp>NAME</stp>
        <stp>[CARTERAS MODELO PERFORMANCE - copia.xlsx]GLOBAL!R35C3</stp>
        <tr r="C35" s="5"/>
      </tp>
      <tp>
        <v>76.64</v>
        <stp/>
        <stp>##V3_BDPV12</stp>
        <stp>MRK US Equity</stp>
        <stp>PX_CLOSE_YTD</stp>
        <stp>[CARTERAS MODELO PERFORMANCE - copia.xlsx]Global Performance!R32C5</stp>
        <tr r="E32" s="6"/>
      </tp>
      <tp>
        <v>76.64</v>
        <stp/>
        <stp>##V3_BDPV12</stp>
        <stp>MRK US Equity</stp>
        <stp>PX_CLOSE_YTD</stp>
        <stp>[CARTERAS MODELO PERFORMANCE - copia.xlsx]Global Performance!R32C4</stp>
        <tr r="D32" s="6"/>
      </tp>
      <tp>
        <v>88.099900000000005</v>
        <stp/>
        <stp>##V3_BDPV12</stp>
        <stp>SAN FP Equity</stp>
        <stp>PX_CLOSE_YTD</stp>
        <stp>[CARTERAS MODELO PERFORMANCE - copia.xlsx]Hoja1 (2)!R36C6</stp>
        <tr r="F36" s="7"/>
      </tp>
      <tp>
        <v>88.099900000000005</v>
        <stp/>
        <stp>##V3_BDPV12</stp>
        <stp>SAN FP Equity</stp>
        <stp>PX_CLOSE_YTD</stp>
        <stp>[CARTERAS MODELO PERFORMANCE - copia.xlsx]Hoja1 (2)!R36C7</stp>
        <tr r="G36" s="7"/>
      </tp>
      <tp>
        <v>4.5090000000000003</v>
        <stp/>
        <stp>##V3_BDPV12</stp>
        <stp>BKT SM Equity</stp>
        <stp>PX_CLOSE_YTD</stp>
        <stp>[CARTERAS MODELO PERFORMANCE - copia.xlsx]Spain Performance!R21C4</stp>
        <tr r="D21" s="8"/>
      </tp>
      <tp>
        <v>4.5090000000000003</v>
        <stp/>
        <stp>##V3_BDPV12</stp>
        <stp>BKT SM Equity</stp>
        <stp>PX_CLOSE_YTD</stp>
        <stp>[CARTERAS MODELO PERFORMANCE - copia.xlsx]Spain Performance!R21C5</stp>
        <tr r="E21" s="8"/>
      </tp>
      <tp t="s">
        <v>CIE AUTOMOTIVE SA</v>
        <stp/>
        <stp>##V3_BDPV12</stp>
        <stp>CIE SM Equity</stp>
        <stp>NAME</stp>
        <stp>[CARTERAS MODELO PERFORMANCE - copia.xlsx]CHALLENGE!R11C3</stp>
        <tr r="C11" s="2"/>
      </tp>
      <tp t="s">
        <v>JENOPTIK AG</v>
        <stp/>
        <stp>##V3_BDPV12</stp>
        <stp>JEN GY Equity</stp>
        <stp>NAME</stp>
        <stp>[CARTERAS MODELO PERFORMANCE - copia.xlsx]GLOBAL!R23C3</stp>
        <tr r="C23" s="5"/>
      </tp>
      <tp>
        <v>8.4</v>
        <stp/>
        <stp>##V3_BDPV12</stp>
        <stp>VIPS US Equity</stp>
        <stp>PX_CLOSE_YTD</stp>
        <stp>[CARTERAS MODELO PERFORMANCE - copia.xlsx]Global Performance!R13C5</stp>
        <tr r="E13" s="6"/>
      </tp>
      <tp>
        <v>8.4</v>
        <stp/>
        <stp>##V3_BDPV12</stp>
        <stp>VIPS US Equity</stp>
        <stp>PX_CLOSE_YTD</stp>
        <stp>[CARTERAS MODELO PERFORMANCE - copia.xlsx]Global Performance!R13C4</stp>
        <tr r="D13" s="6"/>
      </tp>
      <tp>
        <v>336.32</v>
        <stp/>
        <stp>##V3_BDPV12</stp>
        <stp>MSFT US Equity</stp>
        <stp>PX_CLOSE_YTD</stp>
        <stp>[CARTERAS MODELO PERFORMANCE - copia.xlsx]Global Performance!R54C5</stp>
        <tr r="E54" s="6"/>
      </tp>
      <tp>
        <v>336.32</v>
        <stp/>
        <stp>##V3_BDPV12</stp>
        <stp>MSFT US Equity</stp>
        <stp>PX_CLOSE_YTD</stp>
        <stp>[CARTERAS MODELO PERFORMANCE - copia.xlsx]Global Performance!R54C4</stp>
        <tr r="D54" s="6"/>
      </tp>
      <tp t="s">
        <v>#N/A Invalid Security</v>
        <stp/>
        <stp>##V3_BDPV12</stp>
        <stp xml:space="preserve"> Equity</stp>
        <stp>PX_CLOSE_YTD</stp>
        <stp>[CARTERAS MODELO PERFORMANCE - copia.xlsx]Global Performance!R61C5</stp>
        <tr r="E61" s="6"/>
      </tp>
      <tp t="s">
        <v>#N/A Invalid Security</v>
        <stp/>
        <stp>##V3_BDPV12</stp>
        <stp xml:space="preserve"> Equity</stp>
        <stp>PX_CLOSE_YTD</stp>
        <stp>[CARTERAS MODELO PERFORMANCE - copia.xlsx]Global Performance!R61C4</stp>
        <tr r="D61" s="6"/>
      </tp>
      <tp t="s">
        <v>BANKINTER SA</v>
        <stp/>
        <stp>##V3_BDPV12</stp>
        <stp>BKT SM Equity</stp>
        <stp>NAME</stp>
        <stp>[CARTERAS MODELO PERFORMANCE - copia.xlsx]CHALLENGE!R22C3</stp>
        <tr r="C22" s="2"/>
      </tp>
      <tp t="s">
        <v>FRESENIUS SE &amp; CO KGAA</v>
        <stp/>
        <stp>##V3_BDPV12</stp>
        <stp>FRE GY Equity</stp>
        <stp>NAME</stp>
        <stp>[CARTERAS MODELO PERFORMANCE - copia.xlsx]GLOBAL!R49C3</stp>
        <tr r="C49" s="5"/>
      </tp>
      <tp t="s">
        <v>S&amp;T AG</v>
        <stp/>
        <stp>##V3_BDPV12</stp>
        <stp>SANT GY Equity</stp>
        <stp>NAME</stp>
        <stp>[CARTERAS MODELO PERFORMANCE - copia.xlsx]GLOBAL!R26C3</stp>
        <tr r="C26" s="5"/>
      </tp>
      <tp t="s">
        <v>MERCK &amp; CO. INC.</v>
        <stp/>
        <stp>##V3_BDPV12</stp>
        <stp>MRK US Equity</stp>
        <stp>NAME</stp>
        <stp>[CARTERAS MODELO PERFORMANCE - copia.xlsx]GLOBAL!R47C3</stp>
        <tr r="C47" s="5"/>
      </tp>
      <tp>
        <v>556.76</v>
        <stp/>
        <stp>##V3_BDPV12</stp>
        <stp>PANW US Equity</stp>
        <stp>PX_CLOSE_YTD</stp>
        <stp>[CARTERAS MODELO PERFORMANCE - copia.xlsx]Global Performance!R56C5</stp>
        <tr r="E56" s="6"/>
      </tp>
      <tp>
        <v>556.76</v>
        <stp/>
        <stp>##V3_BDPV12</stp>
        <stp>PANW US Equity</stp>
        <stp>PX_CLOSE_YTD</stp>
        <stp>[CARTERAS MODELO PERFORMANCE - copia.xlsx]Global Performance!R56C4</stp>
        <tr r="D56" s="6"/>
      </tp>
      <tp t="s">
        <v>Financials</v>
        <stp/>
        <stp>##V3_BDPV12</stp>
        <stp>R4 SM Equity</stp>
        <stp>ICB_INDUSTRY_NAME</stp>
        <stp>[CARTERAS MODELO PERFORMANCE - copia.xlsx]CHALLENGE!R24C4</stp>
        <tr r="D24" s="2"/>
      </tp>
      <tp>
        <v>112.36</v>
        <stp/>
        <stp>##V3_BDPV12</stp>
        <stp>AIR FP Equity</stp>
        <stp>PX_CLOSE_YTD</stp>
        <stp>[CARTERAS MODELO PERFORMANCE - copia.xlsx]Hoja1 (2)!R38C6</stp>
        <tr r="F38" s="7"/>
      </tp>
      <tp>
        <v>112.36</v>
        <stp/>
        <stp>##V3_BDPV12</stp>
        <stp>AIR FP Equity</stp>
        <stp>PX_CLOSE_YTD</stp>
        <stp>[CARTERAS MODELO PERFORMANCE - copia.xlsx]Hoja1 (2)!R38C7</stp>
        <tr r="G38" s="7"/>
      </tp>
      <tp>
        <v>4.6849999999999996</v>
        <stp/>
        <stp>##V3_BDPV12</stp>
        <stp>DOM SM Equity</stp>
        <stp>PX_CLOSE_YTD</stp>
        <stp>[CARTERAS MODELO PERFORMANCE - copia.xlsx]Spain Performance!R17C4</stp>
        <tr r="D17" s="8"/>
      </tp>
      <tp>
        <v>4.6849999999999996</v>
        <stp/>
        <stp>##V3_BDPV12</stp>
        <stp>DOM SM Equity</stp>
        <stp>PX_CLOSE_YTD</stp>
        <stp>[CARTERAS MODELO PERFORMANCE - copia.xlsx]Spain Performance!R17C5</stp>
        <tr r="E17" s="8"/>
      </tp>
      <tp t="s">
        <v>#N/A Invalid Security</v>
        <stp/>
        <stp>##V3_BDPV12</stp>
        <stp xml:space="preserve"> Equity</stp>
        <stp>PX_CLOSE_YTD</stp>
        <stp>[CARTERAS MODELO PERFORMANCE - copia.xlsx]Global Performance!R62C5</stp>
        <tr r="E62" s="6"/>
      </tp>
      <tp t="s">
        <v>#N/A Invalid Security</v>
        <stp/>
        <stp>##V3_BDPV12</stp>
        <stp xml:space="preserve"> Equity</stp>
        <stp>PX_CLOSE_YTD</stp>
        <stp>[CARTERAS MODELO PERFORMANCE - copia.xlsx]Global Performance!R62C4</stp>
        <tr r="D62" s="6"/>
      </tp>
      <tp t="s">
        <v>VISCOFAN SA</v>
        <stp/>
        <stp>##V3_BDPV12</stp>
        <stp>VIS SM Equity</stp>
        <stp>NAME</stp>
        <stp>[CARTERAS MODELO PERFORMANCE - copia.xlsx]CHALLENGE!R43C3</stp>
        <tr r="C43" s="2"/>
      </tp>
      <tp>
        <v>30.135000000000002</v>
        <stp/>
        <stp>##V3_BDPV12</stp>
        <stp>AD NA Equity</stp>
        <stp>PX_CLOSE_YTD</stp>
        <stp>[CARTERAS MODELO PERFORMANCE - copia.xlsx]Hoja1 (2)!R20C7</stp>
        <tr r="G20" s="7"/>
      </tp>
      <tp>
        <v>30.135000000000002</v>
        <stp/>
        <stp>##V3_BDPV12</stp>
        <stp>AD NA Equity</stp>
        <stp>PX_CLOSE_YTD</stp>
        <stp>[CARTERAS MODELO PERFORMANCE - copia.xlsx]Hoja1 (2)!R20C6</stp>
        <tr r="F20" s="7"/>
      </tp>
      <tp t="s">
        <v>GRUPO EMPRESARIAL SAN JOSE</v>
        <stp/>
        <stp>##V3_BDPV12</stp>
        <stp>GSJ SM Equity</stp>
        <stp>NAME</stp>
        <stp>[CARTERAS MODELO PERFORMANCE - copia.xlsx]SMALL&amp;MID!R38C3</stp>
        <tr r="C38" s="3"/>
      </tp>
      <tp t="s">
        <v>CHECK POINT SOFTWARE TECH</v>
        <stp/>
        <stp>##V3_BDPV12</stp>
        <stp>CHKP US Equity</stp>
        <stp>NAME</stp>
        <stp>[CARTERAS MODELO PERFORMANCE - copia.xlsx]GLOBAL!R21C3</stp>
        <tr r="C21" s="5"/>
      </tp>
      <tp t="s">
        <v>ARTECHE LANTEGI ELKARTEA SA</v>
        <stp/>
        <stp>##V3_BDPV12</stp>
        <stp>ART SM Equity</stp>
        <stp>NAME</stp>
        <stp>[CARTERAS MODELO PERFORMANCE - copia.xlsx]SMALL&amp;MID!R59C3</stp>
        <tr r="C59" s="3"/>
      </tp>
      <tp>
        <v>58.3</v>
        <stp/>
        <stp>##V3_BDPV12</stp>
        <stp>PDD US Equity</stp>
        <stp>PX_CLOSE_YTD</stp>
        <stp>[CARTERAS MODELO PERFORMANCE - copia.xlsx]Hoja1 (2)!R15C6</stp>
        <tr r="F15" s="7"/>
      </tp>
      <tp>
        <v>58.3</v>
        <stp/>
        <stp>##V3_BDPV12</stp>
        <stp>PDD US Equity</stp>
        <stp>PX_CLOSE_YTD</stp>
        <stp>[CARTERAS MODELO PERFORMANCE - copia.xlsx]Hoja1 (2)!R15C7</stp>
        <tr r="G15" s="7"/>
      </tp>
      <tp t="s">
        <v>AIRTIFICIAL INTELLIGENCE STR</v>
        <stp/>
        <stp>##V3_BDPV12</stp>
        <stp>AI SM Equity</stp>
        <stp>NAME</stp>
        <stp>[CARTERAS MODELO PERFORMANCE - copia.xlsx]SMALL&amp;MID!R29C3</stp>
        <tr r="C29" s="3"/>
      </tp>
      <tp t="s">
        <v>PALO ALTO NETWORKS INC</v>
        <stp/>
        <stp>##V3_BDPV12</stp>
        <stp>PANW US Equity</stp>
        <stp>NAME</stp>
        <stp>[CARTERAS MODELO PERFORMANCE - copia.xlsx]GLOBAL!R17C3</stp>
        <tr r="C17" s="5"/>
      </tp>
      <tp>
        <v>37.14</v>
        <stp/>
        <stp>##V3_BDPV12</stp>
        <stp>JEN GY Equity</stp>
        <stp>PX_CLOSE_YTD</stp>
        <stp>[CARTERAS MODELO PERFORMANCE - copia.xlsx]Global Performance!R53C4</stp>
        <tr r="D53" s="6"/>
      </tp>
      <tp>
        <v>37.14</v>
        <stp/>
        <stp>##V3_BDPV12</stp>
        <stp>JEN GY Equity</stp>
        <stp>PX_CLOSE_YTD</stp>
        <stp>[CARTERAS MODELO PERFORMANCE - copia.xlsx]Global Performance!R53C5</stp>
        <tr r="E53" s="6"/>
      </tp>
      <tp t="s">
        <v>PROMOTORA DE INFORMACIONES-A</v>
        <stp/>
        <stp>##V3_BDPV12</stp>
        <stp>PRS SM Equity</stp>
        <stp>NAME</stp>
        <stp>[CARTERAS MODELO PERFORMANCE - copia.xlsx]SMALL&amp;MID!R48C3</stp>
        <tr r="C48" s="3"/>
      </tp>
      <tp t="s">
        <v>SPAIN</v>
        <stp/>
        <stp>##V3_BDPV12</stp>
        <stp>R4 SM Equity</stp>
        <stp>COUNTRY_FULL_NAME</stp>
        <stp>[CARTERAS MODELO PERFORMANCE - copia.xlsx]CHALLENGE!R24C5</stp>
        <tr r="E24" s="2"/>
      </tp>
      <tp t="s">
        <v>RENTA 4 BANCO SA</v>
        <stp/>
        <stp>##V3_BDPV12</stp>
        <stp>R4 SM Equity</stp>
        <stp>NAME</stp>
        <stp>[CARTERAS MODELO PERFORMANCE - copia.xlsx]CHALLENGE!R24C3</stp>
        <tr r="C24" s="2"/>
      </tp>
      <tp>
        <v>10.5</v>
        <stp/>
        <stp>##V3_BDPV12</stp>
        <stp>ENO SM Equity</stp>
        <stp>PX_CLOSE_YTD</stp>
        <stp>[CARTERAS MODELO PERFORMANCE - copia.xlsx]Spain Performance!R28C4</stp>
        <tr r="D28" s="8"/>
      </tp>
      <tp>
        <v>10.5</v>
        <stp/>
        <stp>##V3_BDPV12</stp>
        <stp>ENO SM Equity</stp>
        <stp>PX_CLOSE_YTD</stp>
        <stp>[CARTERAS MODELO PERFORMANCE - copia.xlsx]Spain Performance!R28C5</stp>
        <tr r="E28" s="8"/>
      </tp>
      <tp t="s">
        <v>GRENERGY RENOVABLES</v>
        <stp/>
        <stp>##V3_BDPV12</stp>
        <stp>GRE SM Equity</stp>
        <stp>NAME</stp>
        <stp>[CARTERAS MODELO PERFORMANCE - copia.xlsx]SMALL&amp;MID!R37C3</stp>
        <tr r="C37" s="3"/>
      </tp>
      <tp t="s">
        <v>METROVACESA SA</v>
        <stp/>
        <stp>##V3_BDPV12</stp>
        <stp>MVC SM Equity</stp>
        <stp>NAME</stp>
        <stp>[CARTERAS MODELO PERFORMANCE - copia.xlsx]SMALL&amp;MID!R43C3</stp>
        <tr r="C43" s="3"/>
      </tp>
      <tp>
        <v>59.22</v>
        <stp/>
        <stp>##V3_BDPV12</stp>
        <stp>COK GY Equity</stp>
        <stp>PX_CLOSE_YTD</stp>
        <stp>[CARTERAS MODELO PERFORMANCE - copia.xlsx]Global Performance!R49C5</stp>
        <tr r="E49" s="6"/>
      </tp>
      <tp>
        <v>59.22</v>
        <stp/>
        <stp>##V3_BDPV12</stp>
        <stp>COK GY Equity</stp>
        <stp>PX_CLOSE_YTD</stp>
        <stp>[CARTERAS MODELO PERFORMANCE - copia.xlsx]Global Performance!R49C4</stp>
        <tr r="D49" s="6"/>
      </tp>
      <tp>
        <v>14.66</v>
        <stp/>
        <stp>##V3_BDPV12</stp>
        <stp>SANT GY Equity</stp>
        <stp>PX_CLOSE_YTD</stp>
        <stp>[CARTERAS MODELO PERFORMANCE - copia.xlsx]Global Performance!R58C5</stp>
        <tr r="E58" s="6"/>
      </tp>
      <tp>
        <v>14.66</v>
        <stp/>
        <stp>##V3_BDPV12</stp>
        <stp>SANT GY Equity</stp>
        <stp>PX_CLOSE_YTD</stp>
        <stp>[CARTERAS MODELO PERFORMANCE - copia.xlsx]Global Performance!R58C4</stp>
        <tr r="D58" s="6"/>
      </tp>
      <tp t="s">
        <v>ORYZON GENOMICS</v>
        <stp/>
        <stp>##V3_BDPV12</stp>
        <stp>ORY SM Equity</stp>
        <stp>NAME</stp>
        <stp>[CARTERAS MODELO PERFORMANCE - copia.xlsx]SMALL&amp;MID!R47C3</stp>
        <tr r="C47" s="3"/>
      </tp>
      <tp>
        <v>2346.94</v>
        <stp/>
        <stp>##V3_BDPV12</stp>
        <stp>CSU CN Equity</stp>
        <stp>PX_CLOSE_YTD</stp>
        <stp>[CARTERAS MODELO PERFORMANCE - copia.xlsx]Hoja1 (2)!R51C6</stp>
        <tr r="F51" s="7"/>
      </tp>
      <tp>
        <v>2346.94</v>
        <stp/>
        <stp>##V3_BDPV12</stp>
        <stp>CSU CN Equity</stp>
        <stp>PX_CLOSE_YTD</stp>
        <stp>[CARTERAS MODELO PERFORMANCE - copia.xlsx]Hoja1 (2)!R51C7</stp>
        <tr r="G51" s="7"/>
      </tp>
      <tp>
        <v>11.08</v>
        <stp/>
        <stp>##V3_BDPV12</stp>
        <stp>FCC SM Equity</stp>
        <stp>PX_CLOSE_YTD</stp>
        <stp>[CARTERAS MODELO PERFORMANCE - copia.xlsx]Spain Performance!R34C4</stp>
        <tr r="D34" s="8"/>
      </tp>
      <tp>
        <v>11.08</v>
        <stp/>
        <stp>##V3_BDPV12</stp>
        <stp>FCC SM Equity</stp>
        <stp>PX_CLOSE_YTD</stp>
        <stp>[CARTERAS MODELO PERFORMANCE - copia.xlsx]Spain Performance!R34C5</stp>
        <tr r="E34" s="8"/>
      </tp>
      <tp>
        <v>30</v>
        <stp/>
        <stp>##V3_BDPV12</stp>
        <stp>GCO SM Equity</stp>
        <stp>PX_CLOSE_YTD</stp>
        <stp>[CARTERAS MODELO PERFORMANCE - copia.xlsx]Spain Performance!R24C4</stp>
        <tr r="D24" s="8"/>
      </tp>
      <tp>
        <v>30</v>
        <stp/>
        <stp>##V3_BDPV12</stp>
        <stp>GCO SM Equity</stp>
        <stp>PX_CLOSE_YTD</stp>
        <stp>[CARTERAS MODELO PERFORMANCE - copia.xlsx]Spain Performance!R24C5</stp>
        <tr r="E24" s="8"/>
      </tp>
      <tp>
        <v>11.28</v>
        <stp/>
        <stp>##V3_BDPV12</stp>
        <stp>COR PL Equity</stp>
        <stp>PX_CLOSE_YTD</stp>
        <stp>[CARTERAS MODELO PERFORMANCE - copia.xlsx]Spain Performance!R39C4</stp>
        <tr r="D39" s="8"/>
      </tp>
      <tp>
        <v>11.28</v>
        <stp/>
        <stp>##V3_BDPV12</stp>
        <stp>COR PL Equity</stp>
        <stp>PX_CLOSE_YTD</stp>
        <stp>[CARTERAS MODELO PERFORMANCE - copia.xlsx]Spain Performance!R39C5</stp>
        <tr r="E39" s="8"/>
      </tp>
      <tp>
        <v>41.17</v>
        <stp/>
        <stp>##V3_BDPV12</stp>
        <stp>CLNX SM Equity</stp>
        <stp>PX_LAST</stp>
        <stp>[CARTERAS MODELO PERFORMANCE - copia.xlsx]Spain Performance!R9C5</stp>
        <tr r="E9" s="8"/>
      </tp>
      <tp>
        <v>41.17</v>
        <stp/>
        <stp>##V3_BDPV12</stp>
        <stp>CLNX SM Equity</stp>
        <stp>PX_LAST</stp>
        <stp>[CARTERAS MODELO PERFORMANCE - copia.xlsx]Spain Performance!R9C4</stp>
        <tr r="D9" s="8"/>
      </tp>
      <tp t="s">
        <v>TELEFONICA SA</v>
        <stp/>
        <stp>##V3_BDPV12</stp>
        <stp>TEF SM Equity</stp>
        <stp>NAME</stp>
        <stp>[CARTERAS MODELO PERFORMANCE - copia.xlsx]CHALLENGE!R10C3</stp>
        <tr r="C10" s="2"/>
      </tp>
      <tp t="s">
        <v>ACERINOX SA</v>
        <stp/>
        <stp>##V3_BDPV12</stp>
        <stp>ACX SM Equity</stp>
        <stp>NAME</stp>
        <stp>[CARTERAS MODELO PERFORMANCE - copia.xlsx]CHALLENGE!R36C3</stp>
        <tr r="C36" s="2"/>
      </tp>
      <tp t="s">
        <v>REPSOL SA</v>
        <stp/>
        <stp>##V3_BDPV12</stp>
        <stp>REP SM Equity</stp>
        <stp>NAME</stp>
        <stp>[CARTERAS MODELO PERFORMANCE - copia.xlsx]CHALLENGE!R20C3</stp>
        <tr r="C20" s="2"/>
      </tp>
      <tp t="s">
        <v>PINDUODUO INC-ADR</v>
        <stp/>
        <stp>##V3_BDPV12</stp>
        <stp>PDD US Equity</stp>
        <stp>NAME</stp>
        <stp>[CARTERAS MODELO PERFORMANCE - copia.xlsx]GLOBAL!R54C3</stp>
        <tr r="C54" s="5"/>
      </tp>
      <tp>
        <v>10.75</v>
        <stp/>
        <stp>##V3_BDPV12</stp>
        <stp>GIGA SM Equity</stp>
        <stp>PX_CLOSE_YTD</stp>
        <stp>[CARTERAS MODELO PERFORMANCE - copia.xlsx]Spain Performance!R8C5</stp>
        <tr r="E8" s="8"/>
      </tp>
      <tp>
        <v>10.75</v>
        <stp/>
        <stp>##V3_BDPV12</stp>
        <stp>GIGA SM Equity</stp>
        <stp>PX_CLOSE_YTD</stp>
        <stp>[CARTERAS MODELO PERFORMANCE - copia.xlsx]Spain Performance!R8C4</stp>
        <tr r="D8" s="8"/>
      </tp>
      <tp>
        <v>379.1</v>
        <stp/>
        <stp>##V3_BDPV12</stp>
        <stp>ROG SW Equity</stp>
        <stp>PX_CLOSE_YTD</stp>
        <stp>[CARTERAS MODELO PERFORMANCE - copia.xlsx]Hoja1 (2)!R35C6</stp>
        <tr r="F35" s="7"/>
      </tp>
      <tp>
        <v>379.1</v>
        <stp/>
        <stp>##V3_BDPV12</stp>
        <stp>ROG SW Equity</stp>
        <stp>PX_CLOSE_YTD</stp>
        <stp>[CARTERAS MODELO PERFORMANCE - copia.xlsx]Hoja1 (2)!R35C7</stp>
        <tr r="G35" s="7"/>
      </tp>
      <tp>
        <v>86</v>
        <stp/>
        <stp>##V3_BDPV12</stp>
        <stp>9988 HK Equity</stp>
        <stp>PX_LAST</stp>
        <stp>[CARTERAS MODELO PERFORMANCE - copia.xlsx]Global Performance!R14C4</stp>
        <tr r="D14" s="6"/>
      </tp>
      <tp>
        <v>86</v>
        <stp/>
        <stp>##V3_BDPV12</stp>
        <stp>9988 HK Equity</stp>
        <stp>PX_LAST</stp>
        <stp>[CARTERAS MODELO PERFORMANCE - copia.xlsx]Global Performance!R14C5</stp>
        <tr r="E14" s="6"/>
      </tp>
      <tp>
        <v>1.8055000000000001</v>
        <stp/>
        <stp>##V3_BDPV12</stp>
        <stp>MAP SM Equity</stp>
        <stp>PX_CLOSE_YTD</stp>
        <stp>[CARTERAS MODELO PERFORMANCE - copia.xlsx]Spain Performance!R25C4</stp>
        <tr r="D25" s="8"/>
      </tp>
      <tp>
        <v>1.8055000000000001</v>
        <stp/>
        <stp>##V3_BDPV12</stp>
        <stp>MAP SM Equity</stp>
        <stp>PX_CLOSE_YTD</stp>
        <stp>[CARTERAS MODELO PERFORMANCE - copia.xlsx]Spain Performance!R25C5</stp>
        <tr r="E25" s="8"/>
      </tp>
      <tp>
        <v>11.385</v>
        <stp/>
        <stp>##V3_BDPV12</stp>
        <stp>ACX SM Equity</stp>
        <stp>PX_CLOSE_YTD</stp>
        <stp>[CARTERAS MODELO PERFORMANCE - copia.xlsx]Spain Performance!R37C4</stp>
        <tr r="D37" s="8"/>
      </tp>
      <tp>
        <v>11.385</v>
        <stp/>
        <stp>##V3_BDPV12</stp>
        <stp>ACX SM Equity</stp>
        <stp>PX_CLOSE_YTD</stp>
        <stp>[CARTERAS MODELO PERFORMANCE - copia.xlsx]Spain Performance!R37C5</stp>
        <tr r="E37" s="8"/>
      </tp>
      <tp t="s">
        <v>#N/A Invalid Security</v>
        <stp/>
        <stp>##V3_BDPV12</stp>
        <stp>Total general Equity</stp>
        <stp>PX_LAST</stp>
        <stp>[CARTERAS MODELO PERFORMANCE - copia.xlsx]Global Performance!R60C4</stp>
        <tr r="D60" s="6"/>
      </tp>
      <tp t="s">
        <v>#N/A Invalid Security</v>
        <stp/>
        <stp>##V3_BDPV12</stp>
        <stp>Total general Equity</stp>
        <stp>PX_LAST</stp>
        <stp>[CARTERAS MODELO PERFORMANCE - copia.xlsx]Global Performance!R60C5</stp>
        <tr r="E60" s="6"/>
      </tp>
      <tp t="s">
        <v>GRUPO CATALANA OCCIDENTE SA</v>
        <stp/>
        <stp>##V3_BDPV12</stp>
        <stp>GCO SM Equity</stp>
        <stp>NAME</stp>
        <stp>[CARTERAS MODELO PERFORMANCE - copia.xlsx]CHALLENGE!R25C3</stp>
        <tr r="C25" s="2"/>
      </tp>
      <tp t="s">
        <v>FOMENTO DE CONSTRUC Y CONTRA</v>
        <stp/>
        <stp>##V3_BDPV12</stp>
        <stp>FCC SM Equity</stp>
        <stp>NAME</stp>
        <stp>[CARTERAS MODELO PERFORMANCE - copia.xlsx]CHALLENGE!R35C3</stp>
        <tr r="C35" s="2"/>
      </tp>
      <tp>
        <v>90.98</v>
        <stp/>
        <stp>##V3_BDPV12</stp>
        <stp>CP CN Equity</stp>
        <stp>PX_CLOSE_YTD</stp>
        <stp>[CARTERAS MODELO PERFORMANCE - copia.xlsx]Hoja1 (2)!R41C7</stp>
        <tr r="G41" s="7"/>
      </tp>
      <tp>
        <v>90.98</v>
        <stp/>
        <stp>##V3_BDPV12</stp>
        <stp>CP CN Equity</stp>
        <stp>PX_CLOSE_YTD</stp>
        <stp>[CARTERAS MODELO PERFORMANCE - copia.xlsx]Hoja1 (2)!R41C6</stp>
        <tr r="F41" s="7"/>
      </tp>
      <tp t="s">
        <v>CORTICEIRA AMORIM SA</v>
        <stp/>
        <stp>##V3_BDPV12</stp>
        <stp>COR PL Equity</stp>
        <stp>NAME</stp>
        <stp>[CARTERAS MODELO PERFORMANCE - copia.xlsx]CHALLENGE!R38C3</stp>
        <tr r="C38" s="2"/>
      </tp>
      <tp>
        <v>39.85</v>
        <stp/>
        <stp>##V3_BDPV12</stp>
        <stp>RPRX US Equity</stp>
        <stp>PX_CLOSE_YTD</stp>
        <stp>[CARTERAS MODELO PERFORMANCE - copia.xlsx]Global Performance!R36C4</stp>
        <tr r="D36" s="6"/>
      </tp>
      <tp>
        <v>39.85</v>
        <stp/>
        <stp>##V3_BDPV12</stp>
        <stp>RPRX US Equity</stp>
        <stp>PX_CLOSE_YTD</stp>
        <stp>[CARTERAS MODELO PERFORMANCE - copia.xlsx]Global Performance!R36C5</stp>
        <tr r="E36" s="6"/>
      </tp>
      <tp t="s">
        <v>GIGAS HOSTING SA</v>
        <stp/>
        <stp>##V3_BDPV12</stp>
        <stp>GIGA SM Equity</stp>
        <stp>NAME</stp>
        <stp>[CARTERAS MODELO PERFORMANCE - copia.xlsx]CHALLENGE!R8C3</stp>
        <tr r="C8" s="2"/>
      </tp>
      <tp t="s">
        <v>GLOBAL DOMINION ACCESS SA</v>
        <stp/>
        <stp>##V3_BDPV12</stp>
        <stp>DOM SM Equity</stp>
        <stp>NAME</stp>
        <stp>[CARTERAS MODELO PERFORMANCE - copia.xlsx]CHALLENGE!R18C3</stp>
        <tr r="C18" s="2"/>
      </tp>
      <tp t="s">
        <v>ELECNOR  SA</v>
        <stp/>
        <stp>##V3_BDPV12</stp>
        <stp>ENO SM Equity</stp>
        <stp>NAME</stp>
        <stp>[CARTERAS MODELO PERFORMANCE - copia.xlsx]CHALLENGE!R29C3</stp>
        <tr r="C29" s="2"/>
      </tp>
      <tp t="s">
        <v>MAPFRE SA</v>
        <stp/>
        <stp>##V3_BDPV12</stp>
        <stp>MAP SM Equity</stp>
        <stp>NAME</stp>
        <stp>[CARTERAS MODELO PERFORMANCE - copia.xlsx]CHALLENGE!R26C3</stp>
        <tr r="C26" s="2"/>
      </tp>
      <tp t="s">
        <v>ACS ACTIVIDADES CONS Y SERV</v>
        <stp/>
        <stp>##V3_BDPV12</stp>
        <stp>ACS SM Equity</stp>
        <stp>NAME</stp>
        <stp>[CARTERAS MODELO PERFORMANCE - copia.xlsx]CHALLENGE!R34C3</stp>
        <tr r="C34" s="2"/>
      </tp>
      <tp t="s">
        <v>ROCHE HOLDING AG-GENUSSCHEIN</v>
        <stp/>
        <stp>##V3_BDPV12</stp>
        <stp>ROG SW Equity</stp>
        <stp>NAME</stp>
        <stp>[CARTERAS MODELO PERFORMANCE - copia.xlsx]GLOBAL!R15C3</stp>
        <tr r="C15" s="5"/>
      </tp>
      <tp t="s">
        <v>GALP ENERGIA SGPS SA</v>
        <stp/>
        <stp>##V3_BDPV12</stp>
        <stp>GALP PL Equity</stp>
        <stp>NAME</stp>
        <stp>[CARTERAS MODELO PERFORMANCE - copia.xlsx]SPAIN!R21C3</stp>
        <tr r="C21" s="1"/>
      </tp>
      <tp t="s">
        <v>ALMAGRO CAPITAL SOCIMI</v>
        <stp/>
        <stp>##V3_BDPV12</stp>
        <stp>YAC1 SM Equity</stp>
        <stp>NAME</stp>
        <stp>[CARTERAS MODELO PERFORMANCE - copia.xlsx]SPAIN!R28C3</stp>
        <tr r="C28" s="1"/>
      </tp>
      <tp>
        <v>8.84</v>
        <stp/>
        <stp>##V3_BDPV12</stp>
        <stp>GIGA SM Equity</stp>
        <stp>PX_LAST</stp>
        <stp>[CARTERAS MODELO PERFORMANCE - copia.xlsx]Spain Performance!R8C4</stp>
        <tr r="D8" s="8"/>
      </tp>
      <tp>
        <v>8.84</v>
        <stp/>
        <stp>##V3_BDPV12</stp>
        <stp>GIGA SM Equity</stp>
        <stp>PX_LAST</stp>
        <stp>[CARTERAS MODELO PERFORMANCE - copia.xlsx]Spain Performance!R8C5</stp>
        <tr r="E8" s="8"/>
      </tp>
      <tp t="s">
        <v>IBERDROLA SA</v>
        <stp/>
        <stp>##V3_BDPV12</stp>
        <stp>IBE SM Equity</stp>
        <stp>NAME</stp>
        <stp>[CARTERAS MODELO PERFORMANCE - copia.xlsx]CHALLENGE!R42C3</stp>
        <tr r="C42" s="2"/>
      </tp>
      <tp t="s">
        <v>VAA VISTA ALEGRE ATLANTIS</v>
        <stp/>
        <stp>##V3_BDPV12</stp>
        <stp>VAF PL Equity</stp>
        <stp>NAME</stp>
        <stp>[CARTERAS MODELO PERFORMANCE - copia.xlsx]CHALLENGE!R30C3</stp>
        <tr r="C30" s="2"/>
      </tp>
      <tp t="s">
        <v>SOLARPACK CORP TECNOLOGICA S</v>
        <stp/>
        <stp>##V3_BDPV12</stp>
        <stp>SPK SM Equity</stp>
        <stp>NAME</stp>
        <stp>[CARTERAS MODELO PERFORMANCE - copia.xlsx]SMALL&amp;MID!R51C3</stp>
        <tr r="C51" s="3"/>
      </tp>
      <tp t="s">
        <v>ROYALTY PHARMA PLC- CL A</v>
        <stp/>
        <stp>##V3_BDPV12</stp>
        <stp>RPRX US Equity</stp>
        <stp>NAME</stp>
        <stp>[CARTERAS MODELO PERFORMANCE - copia.xlsx]GLOBAL!R53C3</stp>
        <tr r="C53" s="5"/>
      </tp>
      <tp t="s">
        <v>TECNICAS REUNIDAS SA</v>
        <stp/>
        <stp>##V3_BDPV12</stp>
        <stp>TRE SM Equity</stp>
        <stp>NAME</stp>
        <stp>[CARTERAS MODELO PERFORMANCE - copia.xlsx]SMALL&amp;MID!R53C3</stp>
        <tr r="C53" s="3"/>
      </tp>
      <tp t="s">
        <v>TUBACEX SA</v>
        <stp/>
        <stp>##V3_BDPV12</stp>
        <stp>TUB SM Equity</stp>
        <stp>NAME</stp>
        <stp>[CARTERAS MODELO PERFORMANCE - copia.xlsx]SMALL&amp;MID!R54C3</stp>
        <tr r="C54" s="3"/>
      </tp>
      <tp>
        <v>58.3</v>
        <stp/>
        <stp>##V3_BDPV12</stp>
        <stp>PDD US Equity</stp>
        <stp>PX_CLOSE_YTD</stp>
        <stp>[CARTERAS MODELO PERFORMANCE - copia.xlsx]Global Performance!R12C4</stp>
        <tr r="D12" s="6"/>
      </tp>
      <tp>
        <v>58.3</v>
        <stp/>
        <stp>##V3_BDPV12</stp>
        <stp>PDD US Equity</stp>
        <stp>PX_CLOSE_YTD</stp>
        <stp>[CARTERAS MODELO PERFORMANCE - copia.xlsx]Global Performance!R12C5</stp>
        <tr r="E12" s="6"/>
      </tp>
      <tp>
        <v>116.56</v>
        <stp/>
        <stp>##V3_BDPV12</stp>
        <stp>CHKP US Equity</stp>
        <stp>PX_CLOSE_YTD</stp>
        <stp>[CARTERAS MODELO PERFORMANCE - copia.xlsx]Global Performance!R48C4</stp>
        <tr r="D48" s="6"/>
      </tp>
      <tp>
        <v>116.56</v>
        <stp/>
        <stp>##V3_BDPV12</stp>
        <stp>CHKP US Equity</stp>
        <stp>PX_CLOSE_YTD</stp>
        <stp>[CARTERAS MODELO PERFORMANCE - copia.xlsx]Global Performance!R48C5</stp>
        <tr r="E48" s="6"/>
      </tp>
      <tp>
        <v>37.14</v>
        <stp/>
        <stp>##V3_BDPV12</stp>
        <stp>JEN GY Equity</stp>
        <stp>PX_CLOSE_YTD</stp>
        <stp>[CARTERAS MODELO PERFORMANCE - copia.xlsx]Hoja1 (2)!R54C6</stp>
        <tr r="F54" s="7"/>
      </tp>
      <tp>
        <v>37.14</v>
        <stp/>
        <stp>##V3_BDPV12</stp>
        <stp>JEN GY Equity</stp>
        <stp>PX_CLOSE_YTD</stp>
        <stp>[CARTERAS MODELO PERFORMANCE - copia.xlsx]Hoja1 (2)!R54C7</stp>
        <tr r="G54" s="7"/>
      </tp>
      <tp t="s">
        <v>AGILE CONTENT SA</v>
        <stp/>
        <stp>##V3_BDPV12</stp>
        <stp>AGIL SM Equity</stp>
        <stp>NAME</stp>
        <stp>[CARTERAS MODELO PERFORMANCE - copia.xlsx]SPAIN!R42C3</stp>
        <tr r="C42" s="1"/>
      </tp>
      <tp>
        <v>1.845</v>
        <stp/>
        <stp>##V3_BDPV12</stp>
        <stp>SPM IM Equity</stp>
        <stp>PX_CLOSE_YTD</stp>
        <stp>[CARTERAS MODELO PERFORMANCE - copia.xlsx]Hoja1 (2)!R25C6</stp>
        <tr r="F25" s="7"/>
      </tp>
      <tp>
        <v>1.845</v>
        <stp/>
        <stp>##V3_BDPV12</stp>
        <stp>SPM IM Equity</stp>
        <stp>PX_CLOSE_YTD</stp>
        <stp>[CARTERAS MODELO PERFORMANCE - copia.xlsx]Hoja1 (2)!R25C7</stp>
        <tr r="G25" s="7"/>
      </tp>
      <tp>
        <v>258.48</v>
        <stp/>
        <stp>##V3_BDPV12</stp>
        <stp>LOW US Equity</stp>
        <stp>PX_CLOSE_YTD</stp>
        <stp>[CARTERAS MODELO PERFORMANCE - copia.xlsx]Hoja1 (2)!R14C6</stp>
        <tr r="F14" s="7"/>
      </tp>
      <tp>
        <v>258.48</v>
        <stp/>
        <stp>##V3_BDPV12</stp>
        <stp>LOW US Equity</stp>
        <stp>PX_CLOSE_YTD</stp>
        <stp>[CARTERAS MODELO PERFORMANCE - copia.xlsx]Hoja1 (2)!R14C7</stp>
        <tr r="G14" s="7"/>
      </tp>
      <tp>
        <v>124.9</v>
        <stp/>
        <stp>##V3_BDPV12</stp>
        <stp>SAP GY Equity</stp>
        <stp>PX_CLOSE_YTD</stp>
        <stp>[CARTERAS MODELO PERFORMANCE - copia.xlsx]Hoja1 (2)!R60C6</stp>
        <tr r="F60" s="7"/>
      </tp>
      <tp>
        <v>124.9</v>
        <stp/>
        <stp>##V3_BDPV12</stp>
        <stp>SAP GY Equity</stp>
        <stp>PX_CLOSE_YTD</stp>
        <stp>[CARTERAS MODELO PERFORMANCE - copia.xlsx]Hoja1 (2)!R60C7</stp>
        <tr r="G60" s="7"/>
      </tp>
      <tp>
        <v>36.6</v>
        <stp/>
        <stp>##V3_BDPV12</stp>
        <stp>CAF SM Equity</stp>
        <stp>PX_CLOSE_YTD</stp>
        <stp>[CARTERAS MODELO PERFORMANCE - copia.xlsx]Spain Performance!R32C4</stp>
        <tr r="D32" s="8"/>
      </tp>
      <tp>
        <v>36.6</v>
        <stp/>
        <stp>##V3_BDPV12</stp>
        <stp>CAF SM Equity</stp>
        <stp>PX_CLOSE_YTD</stp>
        <stp>[CARTERAS MODELO PERFORMANCE - copia.xlsx]Spain Performance!R32C5</stp>
        <tr r="E32" s="8"/>
      </tp>
      <tp>
        <v>2.9405000000000001</v>
        <stp/>
        <stp>##V3_BDPV12</stp>
        <stp>SAN SM Equity</stp>
        <stp>PX_CLOSE_YTD</stp>
        <stp>[CARTERAS MODELO PERFORMANCE - copia.xlsx]Spain Performance!R22C4</stp>
        <tr r="D22" s="8"/>
      </tp>
      <tp>
        <v>2.9405000000000001</v>
        <stp/>
        <stp>##V3_BDPV12</stp>
        <stp>SAN SM Equity</stp>
        <stp>PX_CLOSE_YTD</stp>
        <stp>[CARTERAS MODELO PERFORMANCE - copia.xlsx]Spain Performance!R22C5</stp>
        <tr r="E22" s="8"/>
      </tp>
      <tp t="s">
        <v>NBI BEARINGS EUROPE SA</v>
        <stp/>
        <stp>##V3_BDPV12</stp>
        <stp>NBI SM Equity</stp>
        <stp>NAME</stp>
        <stp>[CARTERAS MODELO PERFORMANCE - copia.xlsx]CHALLENGE!R13C3</stp>
        <tr r="C13" s="2"/>
      </tp>
      <tp>
        <v>10.1</v>
        <stp/>
        <stp>##V3_BDPV12</stp>
        <stp>R4 SM Equity</stp>
        <stp>PX_CLOSE_YTD</stp>
        <stp>[CARTERAS MODELO PERFORMANCE - copia.xlsx]Spain Performance!R23C5</stp>
        <tr r="E23" s="8"/>
      </tp>
      <tp>
        <v>10.1</v>
        <stp/>
        <stp>##V3_BDPV12</stp>
        <stp>R4 SM Equity</stp>
        <stp>PX_CLOSE_YTD</stp>
        <stp>[CARTERAS MODELO PERFORMANCE - copia.xlsx]Spain Performance!R23C4</stp>
        <tr r="D23" s="8"/>
      </tp>
      <tp>
        <v>2897.04</v>
        <stp/>
        <stp>##V3_BDPV12</stp>
        <stp>GOOGL US Equity</stp>
        <stp>PX_CLOSE_YTD</stp>
        <stp>[CARTERAS MODELO PERFORMANCE - copia.xlsx]Global Performance!R52C5</stp>
        <tr r="E52" s="6"/>
      </tp>
      <tp>
        <v>2897.04</v>
        <stp/>
        <stp>##V3_BDPV12</stp>
        <stp>GOOGL US Equity</stp>
        <stp>PX_CLOSE_YTD</stp>
        <stp>[CARTERAS MODELO PERFORMANCE - copia.xlsx]Global Performance!R52C4</stp>
        <tr r="D52" s="6"/>
      </tp>
      <tp>
        <v>390.58</v>
        <stp/>
        <stp>##V3_BDPV12</stp>
        <stp>MCO US Equity</stp>
        <stp>PX_CLOSE_YTD</stp>
        <stp>[CARTERAS MODELO PERFORMANCE - copia.xlsx]Global Performance!R28C5</stp>
        <tr r="E28" s="6"/>
      </tp>
      <tp>
        <v>390.58</v>
        <stp/>
        <stp>##V3_BDPV12</stp>
        <stp>MCO US Equity</stp>
        <stp>PX_CLOSE_YTD</stp>
        <stp>[CARTERAS MODELO PERFORMANCE - copia.xlsx]Global Performance!R28C4</stp>
        <tr r="D28" s="6"/>
      </tp>
      <tp>
        <v>51.18</v>
        <stp/>
        <stp>##V3_BDPV12</stp>
        <stp>CLNX SM Equity</stp>
        <stp>PX_CLOSE_YTD</stp>
        <stp>[CARTERAS MODELO PERFORMANCE - copia.xlsx]Spain Performance!R9C4</stp>
        <tr r="D9" s="8"/>
      </tp>
      <tp>
        <v>51.18</v>
        <stp/>
        <stp>##V3_BDPV12</stp>
        <stp>CLNX SM Equity</stp>
        <stp>PX_CLOSE_YTD</stp>
        <stp>[CARTERAS MODELO PERFORMANCE - copia.xlsx]Spain Performance!R9C5</stp>
        <tr r="E9" s="8"/>
      </tp>
      <tp>
        <v>390.58</v>
        <stp/>
        <stp>##V3_BDPV12</stp>
        <stp>MCO US Equity</stp>
        <stp>PX_CLOSE_YTD</stp>
        <stp>[CARTERAS MODELO PERFORMANCE - copia.xlsx]Hoja1 (2)!R29C6</stp>
        <tr r="F29" s="7"/>
      </tp>
      <tp>
        <v>390.58</v>
        <stp/>
        <stp>##V3_BDPV12</stp>
        <stp>MCO US Equity</stp>
        <stp>PX_CLOSE_YTD</stp>
        <stp>[CARTERAS MODELO PERFORMANCE - copia.xlsx]Hoja1 (2)!R29C7</stp>
        <tr r="G29" s="7"/>
      </tp>
      <tp>
        <v>1.1000000000000001</v>
        <stp/>
        <stp>##V3_BDPV12</stp>
        <stp>VAF PL Equity</stp>
        <stp>PX_CLOSE_YTD</stp>
        <stp>[CARTERAS MODELO PERFORMANCE - copia.xlsx]Spain Performance!R30C4</stp>
        <tr r="D30" s="8"/>
      </tp>
      <tp>
        <v>1.1000000000000001</v>
        <stp/>
        <stp>##V3_BDPV12</stp>
        <stp>VAF PL Equity</stp>
        <stp>PX_CLOSE_YTD</stp>
        <stp>[CARTERAS MODELO PERFORMANCE - copia.xlsx]Spain Performance!R30C5</stp>
        <tr r="E30" s="8"/>
      </tp>
      <tp>
        <v>23.57</v>
        <stp/>
        <stp>##V3_BDPV12</stp>
        <stp>ACS SM Equity</stp>
        <stp>PX_CLOSE_YTD</stp>
        <stp>[CARTERAS MODELO PERFORMANCE - copia.xlsx]Spain Performance!R33C4</stp>
        <tr r="D33" s="8"/>
      </tp>
      <tp>
        <v>23.57</v>
        <stp/>
        <stp>##V3_BDPV12</stp>
        <stp>ACS SM Equity</stp>
        <stp>PX_CLOSE_YTD</stp>
        <stp>[CARTERAS MODELO PERFORMANCE - copia.xlsx]Spain Performance!R33C5</stp>
        <tr r="E33" s="8"/>
      </tp>
      <tp t="s">
        <v>BANCO SANTANDER SA</v>
        <stp/>
        <stp>##V3_BDPV12</stp>
        <stp>SAN SM Equity</stp>
        <stp>NAME</stp>
        <stp>[CARTERAS MODELO PERFORMANCE - copia.xlsx]CHALLENGE!R23C3</stp>
        <tr r="C23" s="2"/>
      </tp>
      <tp t="s">
        <v>CONSTRUCC Y AUX DE FERROCARR</v>
        <stp/>
        <stp>##V3_BDPV12</stp>
        <stp>CAF SM Equity</stp>
        <stp>NAME</stp>
        <stp>[CARTERAS MODELO PERFORMANCE - copia.xlsx]CHALLENGE!R33C3</stp>
        <tr r="C33" s="2"/>
      </tp>
      <tp t="s">
        <v>PROSEGUR COMP SEGURIDAD</v>
        <stp/>
        <stp>##V3_BDPV12</stp>
        <stp>PSG SM Equity</stp>
        <stp>NAME</stp>
        <stp>[CARTERAS MODELO PERFORMANCE - copia.xlsx]SMALL&amp;MID!R20C3</stp>
        <tr r="C20" s="3"/>
      </tp>
      <tp>
        <v>35.4</v>
        <stp/>
        <stp>##V3_BDPV12</stp>
        <stp>FRE GY Equity</stp>
        <stp>PX_CLOSE_YTD</stp>
        <stp>[CARTERAS MODELO PERFORMANCE - copia.xlsx]Global Performance!R31C4</stp>
        <tr r="D31" s="6"/>
      </tp>
      <tp>
        <v>379.1</v>
        <stp/>
        <stp>##V3_BDPV12</stp>
        <stp>ROG SW Equity</stp>
        <stp>PX_CLOSE_YTD</stp>
        <stp>[CARTERAS MODELO PERFORMANCE - copia.xlsx]Global Performance!R33C4</stp>
        <tr r="D33" s="6"/>
      </tp>
      <tp>
        <v>35.4</v>
        <stp/>
        <stp>##V3_BDPV12</stp>
        <stp>FRE GY Equity</stp>
        <stp>PX_CLOSE_YTD</stp>
        <stp>[CARTERAS MODELO PERFORMANCE - copia.xlsx]Global Performance!R31C5</stp>
        <tr r="E31" s="6"/>
      </tp>
      <tp>
        <v>379.1</v>
        <stp/>
        <stp>##V3_BDPV12</stp>
        <stp>ROG SW Equity</stp>
        <stp>PX_CLOSE_YTD</stp>
        <stp>[CARTERAS MODELO PERFORMANCE - copia.xlsx]Global Performance!R33C5</stp>
        <tr r="E33" s="6"/>
      </tp>
      <tp t="s">
        <v>CELLNEX TELECOM SA</v>
        <stp/>
        <stp>##V3_BDPV12</stp>
        <stp>CLNX SM Equity</stp>
        <stp>NAME</stp>
        <stp>[CARTERAS MODELO PERFORMANCE - copia.xlsx]CHALLENGE!R9C3</stp>
        <tr r="C9" s="2"/>
      </tp>
      <tp>
        <v>1.704</v>
        <stp/>
        <stp>##V3_BDPV12</stp>
        <stp>IAG SM Equity</stp>
        <stp>PX_CLOSE_YTD</stp>
        <stp>[CARTERAS MODELO PERFORMANCE - copia.xlsx]Spain Performance!R10C4</stp>
        <tr r="D10" s="8"/>
      </tp>
      <tp>
        <v>1.704</v>
        <stp/>
        <stp>##V3_BDPV12</stp>
        <stp>IAG SM Equity</stp>
        <stp>PX_CLOSE_YTD</stp>
        <stp>[CARTERAS MODELO PERFORMANCE - copia.xlsx]Spain Performance!R10C5</stp>
        <tr r="E10" s="8"/>
      </tp>
      <tp>
        <v>10.41</v>
        <stp/>
        <stp>##V3_BDPV12</stp>
        <stp>IBE SM Equity</stp>
        <stp>PX_CLOSE_YTD</stp>
        <stp>[CARTERAS MODELO PERFORMANCE - copia.xlsx]Spain Performance!R43C4</stp>
        <tr r="D43" s="8"/>
      </tp>
      <tp>
        <v>10.41</v>
        <stp/>
        <stp>##V3_BDPV12</stp>
        <stp>IBE SM Equity</stp>
        <stp>PX_CLOSE_YTD</stp>
        <stp>[CARTERAS MODELO PERFORMANCE - copia.xlsx]Spain Performance!R43C5</stp>
        <tr r="E43" s="8"/>
      </tp>
      <tp t="s">
        <v>CIE AUTOMOTIVE SA</v>
        <stp/>
        <stp>##V3_BDPV12</stp>
        <stp>CIE SM Equity</stp>
        <stp>NAME</stp>
        <stp>[CARTERAS MODELO PERFORMANCE - copia.xlsx]GLOBAL!R43C3</stp>
        <tr r="C43" s="5"/>
      </tp>
      <tp t="s">
        <v>SANOFI</v>
        <stp/>
        <stp>##V3_BDPV12</stp>
        <stp>SAN FP Equity</stp>
        <stp>NAME</stp>
        <stp>[CARTERAS MODELO PERFORMANCE - copia.xlsx]GLOBAL!R48C3</stp>
        <tr r="C48" s="5"/>
      </tp>
      <tp t="s">
        <v>LAR ESPANA REAL ESTATE SOCIM</v>
        <stp/>
        <stp>##V3_BDPV12</stp>
        <stp>LRE SM Equity</stp>
        <stp>NAME</stp>
        <stp>[CARTERAS MODELO PERFORMANCE - copia.xlsx]SMALL&amp;MID!R40C3</stp>
        <tr r="C40" s="3"/>
      </tp>
      <tp>
        <v>27.36</v>
        <stp/>
        <stp>##V3_BDPV12</stp>
        <stp>CIE SM Equity</stp>
        <stp>PX_CLOSE_YTD</stp>
        <stp>[CARTERAS MODELO PERFORMANCE - copia.xlsx]Global Performance!R10C5</stp>
        <tr r="E10" s="6"/>
      </tp>
      <tp>
        <v>27.36</v>
        <stp/>
        <stp>##V3_BDPV12</stp>
        <stp>CIE SM Equity</stp>
        <stp>PX_CLOSE_YTD</stp>
        <stp>[CARTERAS MODELO PERFORMANCE - copia.xlsx]Global Performance!R10C4</stp>
        <tr r="D10" s="6"/>
      </tp>
      <tp>
        <v>28.53</v>
        <stp/>
        <stp>##V3_BDPV12</stp>
        <stp>ITX SM Equity</stp>
        <stp>PX_CLOSE_YTD</stp>
        <stp>[CARTERAS MODELO PERFORMANCE - copia.xlsx]Hoja1 (2)!R12C6</stp>
        <tr r="F12" s="7"/>
      </tp>
      <tp>
        <v>73.53</v>
        <stp/>
        <stp>##V3_BDPV12</stp>
        <stp>PRX NA Equity</stp>
        <stp>PX_CLOSE_YTD</stp>
        <stp>[CARTERAS MODELO PERFORMANCE - copia.xlsx]Hoja1 (2)!R58C6</stp>
        <tr r="F58" s="7"/>
      </tp>
      <tp>
        <v>28.53</v>
        <stp/>
        <stp>##V3_BDPV12</stp>
        <stp>ITX SM Equity</stp>
        <stp>PX_CLOSE_YTD</stp>
        <stp>[CARTERAS MODELO PERFORMANCE - copia.xlsx]Hoja1 (2)!R12C7</stp>
        <tr r="G12" s="7"/>
      </tp>
      <tp>
        <v>73.53</v>
        <stp/>
        <stp>##V3_BDPV12</stp>
        <stp>PRX NA Equity</stp>
        <stp>PX_CLOSE_YTD</stp>
        <stp>[CARTERAS MODELO PERFORMANCE - copia.xlsx]Hoja1 (2)!R58C7</stp>
        <tr r="G5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volatileDependencies" Target="volatileDependenci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erico Battaner | Trea Am" refreshedDate="44532.524297685188" createdVersion="7" refreshedVersion="7" minRefreshableVersion="3" recordCount="52" xr:uid="{00000000-000A-0000-FFFF-FFFF00000000}">
  <cacheSource type="worksheet">
    <worksheetSource ref="E7:G55" sheet="GLOBAL"/>
  </cacheSource>
  <cacheFields count="3">
    <cacheField name="COUNTRY_FULL_NAME" numFmtId="0">
      <sharedItems count="16">
        <s v="CHINA"/>
        <s v="UNITED STATES"/>
        <s v="NETHERLANDS"/>
        <s v="DENMARK"/>
        <s v="FRANCE"/>
        <s v="GERMANY"/>
        <s v="SWITZERLAND"/>
        <s v="ITALY"/>
        <s v="BERMUDA"/>
        <s v="CANADA"/>
        <s v="ISRAEL"/>
        <s v="AUSTRIA"/>
        <s v="TAIWAN"/>
        <s v="SPAIN"/>
        <s v="KAZAKHSTAN"/>
        <s v="JAPAN"/>
      </sharedItems>
    </cacheField>
    <cacheField name="RV GLOBAL AGRESIVO" numFmtId="0">
      <sharedItems containsSemiMixedTypes="0" containsString="0" containsNumber="1" minValue="1" maxValue="6"/>
    </cacheField>
    <cacheField name="RV GLOBAL MODERADO" numFmtId="0">
      <sharedItems containsSemiMixedTypes="0" containsString="0" containsNumb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erico Battaner | Trea Am" refreshedDate="44571.761384837962" createdVersion="7" refreshedVersion="7" minRefreshableVersion="3" recordCount="52" xr:uid="{00000000-000A-0000-FFFF-FFFF02000000}">
  <cacheSource type="worksheet">
    <worksheetSource ref="B7:K55" sheet="GLOBAL"/>
  </cacheSource>
  <cacheFields count="10">
    <cacheField name="TICKER" numFmtId="0">
      <sharedItems count="52">
        <s v="BABA US"/>
        <s v="BKNG US"/>
        <s v="GOOGL US"/>
        <s v="JD US"/>
        <s v="PANW US"/>
        <s v="PDD US"/>
        <s v="PRX NA"/>
        <s v="TCEHY US"/>
        <s v="VIPS US"/>
        <s v="AMZN US"/>
        <s v="FB US"/>
        <s v="XPEV US"/>
        <s v="LOW US"/>
        <s v="SBUX US"/>
        <s v="MCO US"/>
        <s v="KR US"/>
        <s v="MRK US"/>
        <s v="NOVOB DC"/>
        <s v="SAN FP"/>
        <s v="PYPL US"/>
        <s v="SPGI US"/>
        <s v="FRE GY"/>
        <s v="AD NA"/>
        <s v="KO US"/>
        <s v="ROG SW"/>
        <s v="MT IM"/>
        <s v="SPM IM"/>
        <s v="BRK/B"/>
        <s v="AIR FP"/>
        <s v="AM FP"/>
        <s v="BA US"/>
        <s v="HEI US"/>
        <s v="GLNG US"/>
        <s v="CP CN"/>
        <s v="GOLD US"/>
        <s v="AI FP"/>
        <s v="CHKP US"/>
        <s v="COK GY"/>
        <s v="JEN GY"/>
        <s v="SANT GY"/>
        <s v="TSM US"/>
        <s v="AMS SM"/>
        <s v="FISV US"/>
        <s v="KSPI LI"/>
        <s v="SAP GY"/>
        <s v="AAPL US"/>
        <s v="MSFT US"/>
        <s v="ORCL US"/>
        <s v="CSU CN"/>
        <s v="CIE SM"/>
        <s v="ITX SM"/>
        <s v="9984 JT"/>
      </sharedItems>
    </cacheField>
    <cacheField name="NAME" numFmtId="0">
      <sharedItems/>
    </cacheField>
    <cacheField name="ICB_INDUSTRY_NAME" numFmtId="0">
      <sharedItems count="9">
        <s v="Consumer Discretionary"/>
        <s v="Technology"/>
        <s v="Financials"/>
        <s v="Consumer Staples"/>
        <s v="Health Care"/>
        <s v="Industrials"/>
        <s v="Energy"/>
        <s v="Basic Materials"/>
        <s v="Telecommunications"/>
      </sharedItems>
    </cacheField>
    <cacheField name="COUNTRY_FULL_NAME" numFmtId="0">
      <sharedItems/>
    </cacheField>
    <cacheField name="RV GLOBAL AGRESIVO" numFmtId="0">
      <sharedItems containsSemiMixedTypes="0" containsString="0" containsNumber="1" minValue="1" maxValue="6"/>
    </cacheField>
    <cacheField name="RV GLOBAL MODERADO" numFmtId="0">
      <sharedItems containsSemiMixedTypes="0" containsString="0" containsNumber="1" minValue="0" maxValue="6"/>
    </cacheField>
    <cacheField name="Return Equity YTD" numFmtId="2">
      <sharedItems containsSemiMixedTypes="0" containsString="0" containsNumber="1" minValue="-25.603449999999999" maxValue="9.6842070000000007"/>
    </cacheField>
    <cacheField name="auxiliar" numFmtId="0">
      <sharedItems containsSemiMixedTypes="0" containsString="0" containsNumber="1" minValue="-67.574725700000002" maxValue="31.273358000000005"/>
    </cacheField>
    <cacheField name="auxiliar 2" numFmtId="0">
      <sharedItems containsSemiMixedTypes="0" containsString="0" containsNumber="1" minValue="-0.512069" maxValue="0.38428079999999998"/>
    </cacheField>
    <cacheField name="Retorno Sectorial" numFmtId="0">
      <sharedItems containsSemiMixedTypes="0" containsString="0" containsNumber="1" minValue="-2.0115057540000003" maxValue="0.503090665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Gil | Trea AM" refreshedDate="44579.387052893515" createdVersion="7" refreshedVersion="7" minRefreshableVersion="3" recordCount="41" xr:uid="{00000000-000A-0000-FFFF-FFFF03000000}">
  <cacheSource type="worksheet">
    <worksheetSource ref="B7:G48" sheet="SPAIN"/>
  </cacheSource>
  <cacheFields count="6">
    <cacheField name="TICKER" numFmtId="0">
      <sharedItems count="41">
        <s v="GIGA SM"/>
        <s v="CLNX SM"/>
        <s v="IAG SM"/>
        <s v="CIE SM"/>
        <s v="GEST SM"/>
        <s v="ITX SM"/>
        <s v="EBRO SM"/>
        <s v="SON PL"/>
        <s v="GRF/P SM"/>
        <s v="ROVI SM"/>
        <s v="APPS SM"/>
        <s v="DOM SM"/>
        <s v="GRE SM"/>
        <s v="GALP PL"/>
        <s v="BBVA SM"/>
        <s v="BKT SM"/>
        <s v="SAN SM"/>
        <s v="R4 SM"/>
        <s v="GCO SM"/>
        <s v="MAP SM"/>
        <s v="YAC1 SM"/>
        <s v="ALNT SM"/>
        <s v="ENO SM"/>
        <s v="VID/D SM"/>
        <s v="VAF PL"/>
        <s v="TUB SM"/>
        <s v="CAF SM"/>
        <s v="ACS SM"/>
        <s v="FCC SM"/>
        <s v="VID SM"/>
        <s v="HOME SM"/>
        <s v="ACX SM"/>
        <s v="ALTR PL"/>
        <s v="COR PL"/>
        <s v="AGIL SM"/>
        <s v="AMS SM"/>
        <s v="ART SM"/>
        <s v="GVOLT PL"/>
        <s v="IBE SM"/>
        <s v="GRN SM"/>
        <s v="VIS SM"/>
      </sharedItems>
    </cacheField>
    <cacheField name="NAME" numFmtId="0">
      <sharedItems/>
    </cacheField>
    <cacheField name="ICB_INDUSTRY_NAME" numFmtId="0">
      <sharedItems count="1">
        <e v="#NAME?"/>
      </sharedItems>
    </cacheField>
    <cacheField name="COUNTRY_FULL_NAME" numFmtId="0">
      <sharedItems/>
    </cacheField>
    <cacheField name="%" numFmtId="0">
      <sharedItems containsString="0" containsBlank="1" containsNumber="1" minValue="4.6156160000000002E-2" maxValue="9.0928855300000002"/>
    </cacheField>
    <cacheField name="100" numFmtId="0">
      <sharedItems containsSemiMixedTypes="0" containsString="0" containsNumber="1" minValue="0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Gil | Trea AM" refreshedDate="44579.38959363426" createdVersion="7" refreshedVersion="7" minRefreshableVersion="3" recordCount="41" xr:uid="{00000000-000A-0000-FFFF-FFFF04000000}">
  <cacheSource type="worksheet">
    <worksheetSource ref="E7:G48" sheet="SPAIN"/>
  </cacheSource>
  <cacheFields count="3">
    <cacheField name="COUNTRY_FULL_NAME" numFmtId="0">
      <sharedItems count="1">
        <e v="#NAME?"/>
      </sharedItems>
    </cacheField>
    <cacheField name="%" numFmtId="0">
      <sharedItems containsString="0" containsBlank="1" containsNumber="1" minValue="4.6156160000000002E-2" maxValue="9.0928855300000002"/>
    </cacheField>
    <cacheField name="100" numFmtId="0">
      <sharedItems containsSemiMixedTypes="0" containsString="0" containsNumber="1" minValue="0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Gil | Trea AM" refreshedDate="44579.390979976852" createdVersion="7" refreshedVersion="7" minRefreshableVersion="3" recordCount="38" xr:uid="{00000000-000A-0000-FFFF-FFFF05000000}">
  <cacheSource type="worksheet">
    <worksheetSource ref="E7:G45" sheet="CHALLENGE"/>
  </cacheSource>
  <cacheFields count="3">
    <cacheField name="COUNTRY_FULL_NAME" numFmtId="0">
      <sharedItems count="1">
        <e v="#NAME?"/>
      </sharedItems>
    </cacheField>
    <cacheField name="%" numFmtId="0">
      <sharedItems containsString="0" containsBlank="1" containsNumber="1" minValue="9.6899699999999991E-3" maxValue="94.927481140000026"/>
    </cacheField>
    <cacheField name="100" numFmtId="0">
      <sharedItems containsSemiMixedTypes="0" containsString="0" containsNumber="1" minValue="0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Gil | Trea AM" refreshedDate="44579.391526851854" createdVersion="7" refreshedVersion="7" minRefreshableVersion="3" recordCount="38" xr:uid="{00000000-000A-0000-FFFF-FFFF06000000}">
  <cacheSource type="worksheet">
    <worksheetSource ref="B7:G45" sheet="CHALLENGE"/>
  </cacheSource>
  <cacheFields count="6">
    <cacheField name="TICKER" numFmtId="0">
      <sharedItems count="38">
        <s v="GIGA SM"/>
        <s v="CLNX SM"/>
        <s v="TEF SM"/>
        <s v="CIE SM"/>
        <s v="GEST SM"/>
        <s v="NBI SM"/>
        <s v="ITX SM"/>
        <s v="GRF/P SM"/>
        <s v="ROVI SM"/>
        <s v="APPS SM"/>
        <s v="DOM SM"/>
        <s v="GRE SM"/>
        <s v="REP SM"/>
        <s v="BBVA SM"/>
        <s v="BKT SM"/>
        <s v="SAN SM"/>
        <s v="R4 SM"/>
        <s v="GCO SM"/>
        <s v="MAP SM"/>
        <s v="ALNT SM"/>
        <s v="EGL PL "/>
        <s v="ENO SM"/>
        <s v="VAF PL"/>
        <s v="TLGO SM"/>
        <s v="TUB SM"/>
        <s v="CAF SM"/>
        <s v="ACS SM"/>
        <s v="FCC SM"/>
        <s v="ACX SM"/>
        <s v="ALTR PL"/>
        <s v="COR PL"/>
        <s v="AGIL SM"/>
        <s v="AMS SM"/>
        <s v="ART SM"/>
        <s v="IBE SM"/>
        <s v="VIS SM"/>
        <s v="GRN SM"/>
        <s v="VID SM"/>
      </sharedItems>
    </cacheField>
    <cacheField name="NAME" numFmtId="0">
      <sharedItems/>
    </cacheField>
    <cacheField name="ICB_INDUSTRY_NAME" numFmtId="0">
      <sharedItems count="1">
        <e v="#NAME?"/>
      </sharedItems>
    </cacheField>
    <cacheField name="COUNTRY_FULL_NAME" numFmtId="0">
      <sharedItems/>
    </cacheField>
    <cacheField name="%" numFmtId="0">
      <sharedItems containsString="0" containsBlank="1" containsNumber="1" minValue="9.6899699999999991E-3" maxValue="94.927481140000026"/>
    </cacheField>
    <cacheField name="100" numFmtId="0">
      <sharedItems containsSemiMixedTypes="0" containsString="0" containsNumber="1" minValue="0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Morales | Trea AM" refreshedDate="44691.635743055558" createdVersion="7" refreshedVersion="7" minRefreshableVersion="3" recordCount="48" xr:uid="{00000000-000A-0000-FFFF-FFFF01000000}">
  <cacheSource type="worksheet">
    <worksheetSource ref="B7:G55" sheet="GLOBAL"/>
  </cacheSource>
  <cacheFields count="6">
    <cacheField name="TICKER" numFmtId="0">
      <sharedItems count="59">
        <s v="BRK/B"/>
        <s v="GOOGL US"/>
        <s v="FB US"/>
        <s v="AMZN US"/>
        <s v="9988 HK"/>
        <s v="MSFT US"/>
        <s v="AAPL US"/>
        <s v="ROG SW"/>
        <s v="AM FP"/>
        <s v="PANW US"/>
        <s v="MT IM"/>
        <s v="AIR FP"/>
        <s v="BA US"/>
        <s v="CHKP US"/>
        <s v="COK GY"/>
        <s v="JEN GY"/>
        <s v="ORCL US"/>
        <s v="CSU CN"/>
        <s v="SANT GY"/>
        <s v="9618 HK"/>
        <s v="PRX NA"/>
        <s v="AI FP"/>
        <s v="KO US"/>
        <s v="AMS SM"/>
        <s v="ITX SM"/>
        <s v="KER FP"/>
        <s v="MC FP"/>
        <s v="MCO US"/>
        <s v="PYPL US"/>
        <s v="SPGI US"/>
        <s v="ALGN US"/>
        <s v="GLNG US"/>
        <s v="GOLD US"/>
        <s v="IPCO SS"/>
        <s v="CP CN"/>
        <s v="CIE SM"/>
        <s v="KSPI LI"/>
        <s v="BKNG US"/>
        <s v="KR US"/>
        <s v="MRK US"/>
        <s v="SAN FP"/>
        <s v="FRE GY"/>
        <s v="AD NA"/>
        <s v="FISV US"/>
        <s v="SAP GY"/>
        <s v="RPRX US"/>
        <s v="PDD US"/>
        <s v="VIPS US"/>
        <s v="BABA US" u="1"/>
        <s v="JD US" u="1"/>
        <s v="SPM IM" u="1"/>
        <s v="LOW US" u="1"/>
        <s v="9984 JT" u="1"/>
        <s v="SBUX US" u="1"/>
        <s v="TCEHY US" u="1"/>
        <s v="XPEV US" u="1"/>
        <s v="NOVOB DC" u="1"/>
        <s v="TSM US" u="1"/>
        <s v="HEI US" u="1"/>
      </sharedItems>
    </cacheField>
    <cacheField name="NAME" numFmtId="0">
      <sharedItems/>
    </cacheField>
    <cacheField name="ICB_INDUSTRY_NAME" numFmtId="0">
      <sharedItems count="9">
        <s v="Financials"/>
        <s v="Technology"/>
        <s v="Consumer Discretionary"/>
        <s v="Health Care"/>
        <s v="Industrials"/>
        <s v="Basic Materials"/>
        <s v="Consumer Staples"/>
        <s v="Energy"/>
        <s v="Telecommunications" u="1"/>
      </sharedItems>
    </cacheField>
    <cacheField name="COUNTRY_FULL_NAME" numFmtId="0">
      <sharedItems/>
    </cacheField>
    <cacheField name="RV GLOBAL AGRESIVO" numFmtId="0">
      <sharedItems containsSemiMixedTypes="0" containsString="0" containsNumber="1" minValue="1" maxValue="6"/>
    </cacheField>
    <cacheField name="RV GLOBAL MODERADO" numFmtId="0">
      <sharedItems containsSemiMixedTypes="0" containsString="0" containsNumber="1" minValue="0.5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n v="5"/>
    <n v="2"/>
  </r>
  <r>
    <x v="1"/>
    <n v="1"/>
    <n v="1"/>
  </r>
  <r>
    <x v="1"/>
    <n v="6"/>
    <n v="6"/>
  </r>
  <r>
    <x v="0"/>
    <n v="2"/>
    <n v="1"/>
  </r>
  <r>
    <x v="1"/>
    <n v="2"/>
    <n v="2"/>
  </r>
  <r>
    <x v="0"/>
    <n v="1"/>
    <n v="0.5"/>
  </r>
  <r>
    <x v="2"/>
    <n v="2"/>
    <n v="1"/>
  </r>
  <r>
    <x v="0"/>
    <n v="1"/>
    <n v="0.5"/>
  </r>
  <r>
    <x v="0"/>
    <n v="1"/>
    <n v="0.5"/>
  </r>
  <r>
    <x v="1"/>
    <n v="5"/>
    <n v="5"/>
  </r>
  <r>
    <x v="1"/>
    <n v="6"/>
    <n v="6"/>
  </r>
  <r>
    <x v="0"/>
    <n v="1"/>
    <n v="0"/>
  </r>
  <r>
    <x v="1"/>
    <n v="1.5"/>
    <n v="1.5"/>
  </r>
  <r>
    <x v="1"/>
    <n v="1.5"/>
    <n v="1.5"/>
  </r>
  <r>
    <x v="1"/>
    <n v="2"/>
    <n v="2"/>
  </r>
  <r>
    <x v="1"/>
    <n v="1"/>
    <n v="1"/>
  </r>
  <r>
    <x v="1"/>
    <n v="1"/>
    <n v="1"/>
  </r>
  <r>
    <x v="3"/>
    <n v="2"/>
    <n v="3"/>
  </r>
  <r>
    <x v="4"/>
    <n v="1"/>
    <n v="1"/>
  </r>
  <r>
    <x v="1"/>
    <n v="1.5"/>
    <n v="1.5"/>
  </r>
  <r>
    <x v="1"/>
    <n v="2"/>
    <n v="2"/>
  </r>
  <r>
    <x v="5"/>
    <n v="1"/>
    <n v="1"/>
  </r>
  <r>
    <x v="2"/>
    <n v="1"/>
    <n v="1"/>
  </r>
  <r>
    <x v="1"/>
    <n v="1.5"/>
    <n v="2"/>
  </r>
  <r>
    <x v="6"/>
    <n v="2"/>
    <n v="3"/>
  </r>
  <r>
    <x v="7"/>
    <n v="2"/>
    <n v="2"/>
  </r>
  <r>
    <x v="7"/>
    <n v="1"/>
    <n v="1"/>
  </r>
  <r>
    <x v="1"/>
    <n v="6"/>
    <n v="6"/>
  </r>
  <r>
    <x v="4"/>
    <n v="2"/>
    <n v="2"/>
  </r>
  <r>
    <x v="4"/>
    <n v="1.5"/>
    <n v="1.5"/>
  </r>
  <r>
    <x v="1"/>
    <n v="2"/>
    <n v="2"/>
  </r>
  <r>
    <x v="1"/>
    <n v="1"/>
    <n v="1.5"/>
  </r>
  <r>
    <x v="8"/>
    <n v="1"/>
    <n v="1"/>
  </r>
  <r>
    <x v="9"/>
    <n v="1"/>
    <n v="1.5"/>
  </r>
  <r>
    <x v="9"/>
    <n v="1"/>
    <n v="2"/>
  </r>
  <r>
    <x v="4"/>
    <n v="1.5"/>
    <n v="3"/>
  </r>
  <r>
    <x v="10"/>
    <n v="2"/>
    <n v="2"/>
  </r>
  <r>
    <x v="5"/>
    <n v="2"/>
    <n v="2"/>
  </r>
  <r>
    <x v="5"/>
    <n v="2"/>
    <n v="2"/>
  </r>
  <r>
    <x v="11"/>
    <n v="1"/>
    <n v="1"/>
  </r>
  <r>
    <x v="12"/>
    <n v="1"/>
    <n v="1"/>
  </r>
  <r>
    <x v="13"/>
    <n v="2"/>
    <n v="2"/>
  </r>
  <r>
    <x v="1"/>
    <n v="1"/>
    <n v="1"/>
  </r>
  <r>
    <x v="14"/>
    <n v="2"/>
    <n v="2"/>
  </r>
  <r>
    <x v="5"/>
    <n v="1"/>
    <n v="1"/>
  </r>
  <r>
    <x v="1"/>
    <n v="3"/>
    <n v="3"/>
  </r>
  <r>
    <x v="1"/>
    <n v="4"/>
    <n v="4"/>
  </r>
  <r>
    <x v="1"/>
    <n v="2"/>
    <n v="2"/>
  </r>
  <r>
    <x v="9"/>
    <n v="2"/>
    <n v="2"/>
  </r>
  <r>
    <x v="13"/>
    <n v="1"/>
    <n v="1.5"/>
  </r>
  <r>
    <x v="13"/>
    <n v="1"/>
    <n v="3"/>
  </r>
  <r>
    <x v="15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ALIBABA GROUP HOLDING-SP ADR"/>
    <x v="0"/>
    <s v="CHINA"/>
    <n v="5"/>
    <n v="2"/>
    <n v="6.7766609999999998"/>
    <n v="-34.424026700000006"/>
    <n v="0.33883305000000002"/>
    <n v="-0.38073259199999998"/>
  </r>
  <r>
    <x v="1"/>
    <s v="BOOKING HOLDINGS INC"/>
    <x v="0"/>
    <s v="UNITED STATES"/>
    <n v="1"/>
    <n v="1"/>
    <n v="-0.72940070000000001"/>
    <n v="-34.424026700000006"/>
    <n v="-7.2940069999999999E-3"/>
    <n v="-0.38073259199999998"/>
  </r>
  <r>
    <x v="2"/>
    <s v="ALPHABET INC-CL A"/>
    <x v="1"/>
    <s v="UNITED STATES"/>
    <n v="6"/>
    <n v="6"/>
    <n v="-6.9567569999999996"/>
    <n v="-67.574725700000002"/>
    <n v="-0.41740541999999997"/>
    <n v="-2.0115057540000003"/>
  </r>
  <r>
    <x v="3"/>
    <s v="JD.COM INC-ADR"/>
    <x v="0"/>
    <s v="CHINA"/>
    <n v="2"/>
    <n v="1"/>
    <n v="-1.398606"/>
    <n v="-34.424026700000006"/>
    <n v="-2.797212E-2"/>
    <n v="-0.38073259199999998"/>
  </r>
  <r>
    <x v="4"/>
    <s v="PALO ALTO NETWORKS INC"/>
    <x v="1"/>
    <s v="UNITED STATES"/>
    <n v="2"/>
    <n v="2"/>
    <n v="-10.735329999999999"/>
    <n v="-67.574725700000002"/>
    <n v="-0.2147066"/>
    <n v="-2.0115057540000003"/>
  </r>
  <r>
    <x v="5"/>
    <s v="PINDUODUO INC-ADR"/>
    <x v="0"/>
    <s v="CHINA"/>
    <n v="1"/>
    <n v="0.5"/>
    <n v="-4.1852460000000002"/>
    <n v="-34.424026700000006"/>
    <n v="-4.1852460000000001E-2"/>
    <n v="-0.38073259199999998"/>
  </r>
  <r>
    <x v="6"/>
    <s v="PROSUS NV"/>
    <x v="1"/>
    <s v="NETHERLANDS"/>
    <n v="2"/>
    <n v="1"/>
    <n v="-3.4135759999999999"/>
    <n v="-67.574725700000002"/>
    <n v="-6.8271520000000002E-2"/>
    <n v="-2.0115057540000003"/>
  </r>
  <r>
    <x v="7"/>
    <s v="TENCENT HOLDINGS LTD-UNS ADR"/>
    <x v="1"/>
    <s v="CHINA"/>
    <n v="1"/>
    <n v="0.5"/>
    <n v="-1.9210959999999999"/>
    <n v="-67.574725700000002"/>
    <n v="-1.9210959999999999E-2"/>
    <n v="-2.0115057540000003"/>
  </r>
  <r>
    <x v="8"/>
    <s v="VIPSHOP HOLDINGS LTD - ADR"/>
    <x v="0"/>
    <s v="CHINA"/>
    <n v="1"/>
    <n v="0.5"/>
    <n v="5.2976270000000003"/>
    <n v="-34.424026700000006"/>
    <n v="5.2976270000000006E-2"/>
    <n v="-0.38073259199999998"/>
  </r>
  <r>
    <x v="9"/>
    <s v="AMAZON.COM INC"/>
    <x v="0"/>
    <s v="UNITED STATES"/>
    <n v="5"/>
    <n v="5"/>
    <n v="-5.2779879999999997"/>
    <n v="-34.424026700000006"/>
    <n v="-0.26389940000000001"/>
    <n v="-0.38073259199999998"/>
  </r>
  <r>
    <x v="10"/>
    <s v="META PLATFORMS INC-CLASS A"/>
    <x v="1"/>
    <s v="UNITED STATES"/>
    <n v="6"/>
    <n v="6"/>
    <n v="-5.4615710000000002"/>
    <n v="-67.574725700000002"/>
    <n v="-0.32769426000000001"/>
    <n v="-2.0115057540000003"/>
  </r>
  <r>
    <x v="11"/>
    <s v="XPENG INC - ADR"/>
    <x v="0"/>
    <s v="CHINA"/>
    <n v="1"/>
    <n v="0"/>
    <n v="-18.021070000000002"/>
    <n v="-34.424026700000006"/>
    <n v="-0.18021070000000003"/>
    <n v="-0.38073259199999998"/>
  </r>
  <r>
    <x v="12"/>
    <s v="LOWE'S COS INC"/>
    <x v="0"/>
    <s v="UNITED STATES"/>
    <n v="1.5"/>
    <n v="1.5"/>
    <n v="-6.2828869999999997"/>
    <n v="-34.424026700000006"/>
    <n v="-9.4243304999999986E-2"/>
    <n v="-0.38073259199999998"/>
  </r>
  <r>
    <x v="13"/>
    <s v="STARBUCKS CORP"/>
    <x v="0"/>
    <s v="UNITED STATES"/>
    <n v="1.5"/>
    <n v="1.5"/>
    <n v="-10.207750000000001"/>
    <n v="-34.424026700000006"/>
    <n v="-0.15311625000000001"/>
    <n v="-0.38073259199999998"/>
  </r>
  <r>
    <x v="14"/>
    <s v="MOODY'S CORP"/>
    <x v="2"/>
    <s v="UNITED STATES"/>
    <n v="2"/>
    <n v="2"/>
    <n v="-7.7640900000000004"/>
    <n v="-35.392076000000003"/>
    <n v="-0.1552818"/>
    <n v="-0.45165432000000005"/>
  </r>
  <r>
    <x v="15"/>
    <s v="KROGER CO"/>
    <x v="3"/>
    <s v="UNITED STATES"/>
    <n v="1"/>
    <n v="1"/>
    <n v="8.9041160000000001"/>
    <n v="12.946154999999999"/>
    <n v="8.9041160000000008E-2"/>
    <n v="0.14179054000000002"/>
  </r>
  <r>
    <x v="16"/>
    <s v="MERCK &amp; CO. INC."/>
    <x v="4"/>
    <s v="UNITED STATES"/>
    <n v="1"/>
    <n v="1"/>
    <n v="5.2163399999999998"/>
    <n v="-2.9207473000000004"/>
    <n v="5.2163399999999999E-2"/>
    <n v="-0.15729471300000003"/>
  </r>
  <r>
    <x v="17"/>
    <s v="NOVO NORDISK A/S-B"/>
    <x v="4"/>
    <s v="DENMARK"/>
    <n v="2"/>
    <n v="3"/>
    <n v="-10.843540000000001"/>
    <n v="-2.9207473000000004"/>
    <n v="-0.21687080000000003"/>
    <n v="-0.15729471300000003"/>
  </r>
  <r>
    <x v="18"/>
    <s v="SANOFI"/>
    <x v="4"/>
    <s v="FRANCE"/>
    <n v="1"/>
    <n v="1"/>
    <n v="0.74508470000000004"/>
    <n v="-2.9207473000000004"/>
    <n v="7.4508470000000009E-3"/>
    <n v="-0.15729471300000003"/>
  </r>
  <r>
    <x v="19"/>
    <s v="PAYPAL HOLDINGS INC"/>
    <x v="5"/>
    <s v="UNITED STATES"/>
    <n v="1.5"/>
    <n v="1.5"/>
    <n v="-4.7937260000000004"/>
    <n v="31.273358000000005"/>
    <n v="-7.190589E-2"/>
    <n v="0.5030906650000001"/>
  </r>
  <r>
    <x v="20"/>
    <s v="S&amp;P GLOBAL INC"/>
    <x v="2"/>
    <s v="UNITED STATES"/>
    <n v="2"/>
    <n v="2"/>
    <n v="-8.4292160000000003"/>
    <n v="-35.392076000000003"/>
    <n v="-0.16858432000000001"/>
    <n v="-0.45165432000000005"/>
  </r>
  <r>
    <x v="21"/>
    <s v="FRESENIUS SE &amp; CO KGAA"/>
    <x v="4"/>
    <s v="GERMANY"/>
    <n v="1"/>
    <n v="1"/>
    <n v="3.926552"/>
    <n v="-2.9207473000000004"/>
    <n v="3.9265519999999998E-2"/>
    <n v="-0.15729471300000003"/>
  </r>
  <r>
    <x v="22"/>
    <s v="KONINKLIJKE AHOLD DELHAIZE N"/>
    <x v="3"/>
    <s v="NETHERLANDS"/>
    <n v="1"/>
    <n v="1"/>
    <n v="1.576241"/>
    <n v="12.946154999999999"/>
    <n v="1.5762410000000001E-2"/>
    <n v="0.14179054000000002"/>
  </r>
  <r>
    <x v="23"/>
    <s v="COCA-COLA CO/THE"/>
    <x v="3"/>
    <s v="UNITED STATES"/>
    <n v="1.5"/>
    <n v="2"/>
    <n v="2.4657979999999999"/>
    <n v="12.946154999999999"/>
    <n v="3.6986970000000001E-2"/>
    <n v="0.14179054000000002"/>
  </r>
  <r>
    <x v="24"/>
    <s v="ROCHE HOLDING AG-GENUSSCHEIN"/>
    <x v="4"/>
    <s v="SWITZERLAND"/>
    <n v="2"/>
    <n v="3"/>
    <n v="-1.965184"/>
    <n v="-2.9207473000000004"/>
    <n v="-3.9303680000000001E-2"/>
    <n v="-0.15729471300000003"/>
  </r>
  <r>
    <x v="25"/>
    <s v="MAIRE TECNIMONT SPA"/>
    <x v="5"/>
    <s v="ITALY"/>
    <n v="2"/>
    <n v="2"/>
    <n v="7.3557750000000004"/>
    <n v="31.273358000000005"/>
    <n v="0.14711550000000001"/>
    <n v="0.5030906650000001"/>
  </r>
  <r>
    <x v="26"/>
    <s v="SAIPEM SPA"/>
    <x v="6"/>
    <s v="ITALY"/>
    <n v="1"/>
    <n v="1"/>
    <n v="5.1761509999999999"/>
    <n v="12.561138"/>
    <n v="5.1761510000000004E-2"/>
    <n v="0.12561137999999999"/>
  </r>
  <r>
    <x v="27"/>
    <s v="BERKSHIRE HATHAWAY INC-CL B"/>
    <x v="2"/>
    <s v="UNITED STATES"/>
    <n v="6"/>
    <n v="6"/>
    <n v="6.4046799999999999"/>
    <n v="-35.392076000000003"/>
    <n v="0.38428079999999998"/>
    <n v="-0.45165432000000005"/>
  </r>
  <r>
    <x v="28"/>
    <s v="AIRBUS SE"/>
    <x v="5"/>
    <s v="FRANCE"/>
    <n v="2"/>
    <n v="2"/>
    <n v="5.4645780000000004"/>
    <n v="31.273358000000005"/>
    <n v="0.10929156000000001"/>
    <n v="0.5030906650000001"/>
  </r>
  <r>
    <x v="29"/>
    <s v="DASSAULT AVIATION SA"/>
    <x v="5"/>
    <s v="FRANCE"/>
    <n v="1.5"/>
    <n v="1.5"/>
    <n v="9.6842070000000007"/>
    <n v="31.273358000000005"/>
    <n v="0.145263105"/>
    <n v="0.5030906650000001"/>
  </r>
  <r>
    <x v="30"/>
    <s v="BOEING CO/THE"/>
    <x v="5"/>
    <s v="UNITED STATES"/>
    <n v="2"/>
    <n v="2"/>
    <n v="3.7701150000000001"/>
    <n v="31.273358000000005"/>
    <n v="7.5402300000000005E-2"/>
    <n v="0.5030906650000001"/>
  </r>
  <r>
    <x v="31"/>
    <s v="HEICO CORP"/>
    <x v="5"/>
    <s v="UNITED STATES"/>
    <n v="1"/>
    <n v="1.5"/>
    <n v="2.5316139999999998"/>
    <n v="31.273358000000005"/>
    <n v="2.5316139999999997E-2"/>
    <n v="0.5030906650000001"/>
  </r>
  <r>
    <x v="32"/>
    <s v="GOLAR LNG LTD"/>
    <x v="6"/>
    <s v="BERMUDA"/>
    <n v="1"/>
    <n v="1"/>
    <n v="7.3849869999999997"/>
    <n v="12.561138"/>
    <n v="7.3849869999999998E-2"/>
    <n v="0.12561137999999999"/>
  </r>
  <r>
    <x v="33"/>
    <s v="CANADIAN PACIFIC RAILWAY LTD"/>
    <x v="5"/>
    <s v="CANADA"/>
    <n v="1"/>
    <n v="1.5"/>
    <n v="5.1989400000000003"/>
    <n v="31.273358000000005"/>
    <n v="5.1989400000000005E-2"/>
    <n v="0.5030906650000001"/>
  </r>
  <r>
    <x v="34"/>
    <s v="BARRICK GOLD CORP"/>
    <x v="7"/>
    <s v="CANADA"/>
    <n v="1"/>
    <n v="2"/>
    <n v="-4.3226339999999999"/>
    <n v="-2.3137719999999997"/>
    <n v="-4.3226340000000002E-2"/>
    <n v="-1.309341E-2"/>
  </r>
  <r>
    <x v="35"/>
    <s v="AIR LIQUIDE SA"/>
    <x v="7"/>
    <s v="FRANCE"/>
    <n v="1.5"/>
    <n v="3"/>
    <n v="2.0088620000000001"/>
    <n v="-2.3137719999999997"/>
    <n v="3.0132930000000002E-2"/>
    <n v="-1.309341E-2"/>
  </r>
  <r>
    <x v="36"/>
    <s v="CHECK POINT SOFTWARE TECH"/>
    <x v="1"/>
    <s v="ISRAEL"/>
    <n v="2"/>
    <n v="2"/>
    <n v="2.275223"/>
    <n v="-67.574725700000002"/>
    <n v="4.5504460000000004E-2"/>
    <n v="-2.0115057540000003"/>
  </r>
  <r>
    <x v="37"/>
    <s v="CANCOM SE"/>
    <x v="1"/>
    <s v="GERMANY"/>
    <n v="2"/>
    <n v="2"/>
    <n v="-8.9159109999999995"/>
    <n v="-67.574725700000002"/>
    <n v="-0.17831822"/>
    <n v="-2.0115057540000003"/>
  </r>
  <r>
    <x v="38"/>
    <s v="JENOPTIK AG"/>
    <x v="1"/>
    <s v="GERMANY"/>
    <n v="2"/>
    <n v="2"/>
    <n v="-9.9623069999999991"/>
    <n v="-67.574725700000002"/>
    <n v="-0.19924613999999999"/>
    <n v="-2.0115057540000003"/>
  </r>
  <r>
    <x v="39"/>
    <s v="S&amp;T AG"/>
    <x v="1"/>
    <s v="AUSTRIA"/>
    <n v="1"/>
    <n v="1"/>
    <n v="-3.8199149999999999"/>
    <n v="-67.574725700000002"/>
    <n v="-3.8199150000000001E-2"/>
    <n v="-2.0115057540000003"/>
  </r>
  <r>
    <x v="40"/>
    <s v="TAIWAN SEMICONDUCTOR-SP ADR"/>
    <x v="1"/>
    <s v="TAIWAN"/>
    <n v="1"/>
    <n v="1"/>
    <n v="3.449424"/>
    <n v="-67.574725700000002"/>
    <n v="3.4494240000000002E-2"/>
    <n v="-2.0115057540000003"/>
  </r>
  <r>
    <x v="41"/>
    <s v="AMADEUS IT GROUP SA"/>
    <x v="1"/>
    <s v="SPAIN"/>
    <n v="2"/>
    <n v="2"/>
    <n v="3.8229359999999999"/>
    <n v="-67.574725700000002"/>
    <n v="7.6458719999999994E-2"/>
    <n v="-2.0115057540000003"/>
  </r>
  <r>
    <x v="42"/>
    <s v="FISERV INC"/>
    <x v="5"/>
    <s v="UNITED STATES"/>
    <n v="1"/>
    <n v="1"/>
    <n v="2.061855"/>
    <n v="31.273358000000005"/>
    <n v="2.0618549999999999E-2"/>
    <n v="0.5030906650000001"/>
  </r>
  <r>
    <x v="43"/>
    <s v="JSC KASPI.KZ GDR-REG S"/>
    <x v="2"/>
    <s v="KAZAKHSTAN"/>
    <n v="2"/>
    <n v="2"/>
    <n v="-25.603449999999999"/>
    <n v="-35.392076000000003"/>
    <n v="-0.512069"/>
    <n v="-0.45165432000000005"/>
  </r>
  <r>
    <x v="44"/>
    <s v="SAP SE"/>
    <x v="1"/>
    <s v="GERMANY"/>
    <n v="1"/>
    <n v="1"/>
    <n v="-2.8342679999999998"/>
    <n v="-67.574725700000002"/>
    <n v="-2.8342679999999999E-2"/>
    <n v="-2.0115057540000003"/>
  </r>
  <r>
    <x v="45"/>
    <s v="APPLE INC"/>
    <x v="1"/>
    <s v="UNITED STATES"/>
    <n v="3"/>
    <n v="3"/>
    <n v="-4.5953730000000004"/>
    <n v="-67.574725700000002"/>
    <n v="-0.13786118999999999"/>
    <n v="-2.0115057540000003"/>
  </r>
  <r>
    <x v="46"/>
    <s v="MICROSOFT CORP"/>
    <x v="1"/>
    <s v="UNITED STATES"/>
    <n v="4"/>
    <n v="4"/>
    <n v="-8.4291470000000004"/>
    <n v="-67.574725700000002"/>
    <n v="-0.33716588000000003"/>
    <n v="-2.0115057540000003"/>
  </r>
  <r>
    <x v="47"/>
    <s v="ORACLE CORP"/>
    <x v="1"/>
    <s v="UNITED STATES"/>
    <n v="2"/>
    <n v="2"/>
    <n v="0.79071230000000003"/>
    <n v="-67.574725700000002"/>
    <n v="1.5814246000000001E-2"/>
    <n v="-2.0115057540000003"/>
  </r>
  <r>
    <x v="48"/>
    <s v="CONSTELLATION SOFTWARE INC"/>
    <x v="1"/>
    <s v="CANADA"/>
    <n v="2"/>
    <n v="2"/>
    <n v="-10.86777"/>
    <n v="-67.574725700000002"/>
    <n v="-0.2173554"/>
    <n v="-2.0115057540000003"/>
  </r>
  <r>
    <x v="49"/>
    <s v="CIE AUTOMOTIVE SA"/>
    <x v="0"/>
    <s v="SPAIN"/>
    <n v="1"/>
    <n v="1.5"/>
    <n v="2.093245"/>
    <n v="-34.424026700000006"/>
    <n v="2.0932450000000002E-2"/>
    <n v="-0.38073259199999998"/>
  </r>
  <r>
    <x v="50"/>
    <s v="INDUSTRIA DE DISENO TEXTIL"/>
    <x v="0"/>
    <s v="SPAIN"/>
    <n v="1"/>
    <n v="3"/>
    <n v="-2.4886119999999998"/>
    <n v="-34.424026700000006"/>
    <n v="-2.4886119999999998E-2"/>
    <n v="-0.38073259199999998"/>
  </r>
  <r>
    <x v="51"/>
    <s v="SOFTBANK GROUP CORP"/>
    <x v="8"/>
    <s v="JAPAN"/>
    <n v="1"/>
    <n v="0"/>
    <n v="1.012146"/>
    <n v="1.012146"/>
    <n v="1.0121460000000001E-2"/>
    <n v="1.0121460000000001E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e v="#NAME?"/>
    <x v="0"/>
    <e v="#NAME?"/>
    <n v="1.0055594400000001"/>
    <n v="1"/>
  </r>
  <r>
    <x v="1"/>
    <e v="#NAME?"/>
    <x v="0"/>
    <e v="#NAME?"/>
    <n v="2.8744145200000002"/>
    <n v="3"/>
  </r>
  <r>
    <x v="2"/>
    <e v="#NAME?"/>
    <x v="0"/>
    <e v="#NAME?"/>
    <n v="1.80451805"/>
    <n v="1.5"/>
  </r>
  <r>
    <x v="3"/>
    <e v="#NAME?"/>
    <x v="0"/>
    <e v="#NAME?"/>
    <n v="4.2344499899999999"/>
    <n v="4.5"/>
  </r>
  <r>
    <x v="4"/>
    <e v="#NAME?"/>
    <x v="0"/>
    <e v="#NAME?"/>
    <n v="2.00785408"/>
    <n v="2"/>
  </r>
  <r>
    <x v="5"/>
    <e v="#NAME?"/>
    <x v="0"/>
    <e v="#NAME?"/>
    <n v="9.0928855300000002"/>
    <n v="9.5"/>
  </r>
  <r>
    <x v="6"/>
    <e v="#NAME?"/>
    <x v="0"/>
    <e v="#NAME?"/>
    <n v="0.96785096000000004"/>
    <n v="1"/>
  </r>
  <r>
    <x v="7"/>
    <e v="#NAME?"/>
    <x v="0"/>
    <e v="#NAME?"/>
    <n v="2.5710326700000001"/>
    <n v="2.5"/>
  </r>
  <r>
    <x v="8"/>
    <e v="#NAME?"/>
    <x v="0"/>
    <e v="#NAME?"/>
    <n v="1.9246015999999999"/>
    <n v="2"/>
  </r>
  <r>
    <x v="9"/>
    <e v="#NAME?"/>
    <x v="0"/>
    <e v="#NAME?"/>
    <n v="3.1407408600000002"/>
    <n v="3"/>
  </r>
  <r>
    <x v="10"/>
    <e v="#NAME?"/>
    <x v="0"/>
    <e v="#NAME?"/>
    <n v="2.7005025300000001"/>
    <n v="3"/>
  </r>
  <r>
    <x v="11"/>
    <e v="#NAME?"/>
    <x v="0"/>
    <e v="#NAME?"/>
    <n v="3.26480339"/>
    <n v="3"/>
  </r>
  <r>
    <x v="12"/>
    <e v="#NAME?"/>
    <x v="0"/>
    <e v="#NAME?"/>
    <n v="1.0431046799999999"/>
    <n v="1"/>
  </r>
  <r>
    <x v="13"/>
    <e v="#NAME?"/>
    <x v="0"/>
    <e v="#NAME?"/>
    <n v="1.90770624"/>
    <n v="2"/>
  </r>
  <r>
    <x v="14"/>
    <e v="#NAME?"/>
    <x v="0"/>
    <e v="#NAME?"/>
    <n v="4.0689652699999996"/>
    <n v="3"/>
  </r>
  <r>
    <x v="15"/>
    <e v="#NAME?"/>
    <x v="0"/>
    <e v="#NAME?"/>
    <n v="2.0290753000000001"/>
    <n v="2"/>
  </r>
  <r>
    <x v="16"/>
    <e v="#NAME?"/>
    <x v="0"/>
    <e v="#NAME?"/>
    <n v="4.3250278800000004"/>
    <n v="6"/>
  </r>
  <r>
    <x v="17"/>
    <e v="#NAME?"/>
    <x v="0"/>
    <e v="#NAME?"/>
    <n v="1.2789854199999999"/>
    <n v="1"/>
  </r>
  <r>
    <x v="18"/>
    <e v="#NAME?"/>
    <x v="0"/>
    <e v="#NAME?"/>
    <n v="2.48533158"/>
    <n v="3"/>
  </r>
  <r>
    <x v="19"/>
    <e v="#NAME?"/>
    <x v="0"/>
    <e v="#NAME?"/>
    <n v="2.58572428"/>
    <n v="3"/>
  </r>
  <r>
    <x v="20"/>
    <e v="#NAME?"/>
    <x v="0"/>
    <e v="#NAME?"/>
    <n v="1.03657508"/>
    <n v="1"/>
  </r>
  <r>
    <x v="21"/>
    <e v="#NAME?"/>
    <x v="0"/>
    <e v="#NAME?"/>
    <n v="1.9099099799999999"/>
    <n v="2"/>
  </r>
  <r>
    <x v="22"/>
    <e v="#NAME?"/>
    <x v="0"/>
    <e v="#NAME?"/>
    <n v="2.09151467"/>
    <n v="2"/>
  </r>
  <r>
    <x v="23"/>
    <e v="#NAME?"/>
    <x v="0"/>
    <e v="#NAME?"/>
    <n v="4.6156160000000002E-2"/>
    <n v="0"/>
  </r>
  <r>
    <x v="24"/>
    <e v="#NAME?"/>
    <x v="0"/>
    <e v="#NAME?"/>
    <n v="1.1423608300000001"/>
    <n v="0"/>
  </r>
  <r>
    <x v="25"/>
    <e v="#NAME?"/>
    <x v="0"/>
    <e v="#NAME?"/>
    <n v="1.73453148"/>
    <n v="0"/>
  </r>
  <r>
    <x v="26"/>
    <e v="#NAME?"/>
    <x v="0"/>
    <e v="#NAME?"/>
    <n v="3.71371385"/>
    <n v="4"/>
  </r>
  <r>
    <x v="27"/>
    <e v="#NAME?"/>
    <x v="0"/>
    <e v="#NAME?"/>
    <n v="2.2020282600000001"/>
    <n v="2"/>
  </r>
  <r>
    <x v="28"/>
    <e v="#NAME?"/>
    <x v="0"/>
    <e v="#NAME?"/>
    <n v="4.5462387199999998"/>
    <n v="4"/>
  </r>
  <r>
    <x v="29"/>
    <e v="#NAME?"/>
    <x v="0"/>
    <e v="#NAME?"/>
    <n v="0.94434437999999998"/>
    <n v="1.5"/>
  </r>
  <r>
    <x v="30"/>
    <e v="#NAME?"/>
    <x v="0"/>
    <e v="#NAME?"/>
    <n v="1.0147008900000001"/>
    <n v="1"/>
  </r>
  <r>
    <x v="31"/>
    <e v="#NAME?"/>
    <x v="0"/>
    <e v="#NAME?"/>
    <n v="3.9961193499999998"/>
    <n v="4"/>
  </r>
  <r>
    <x v="32"/>
    <e v="#NAME?"/>
    <x v="0"/>
    <e v="#NAME?"/>
    <n v="0.967198"/>
    <n v="1"/>
  </r>
  <r>
    <x v="33"/>
    <e v="#NAME?"/>
    <x v="0"/>
    <e v="#NAME?"/>
    <n v="1.93929321"/>
    <n v="2"/>
  </r>
  <r>
    <x v="34"/>
    <e v="#NAME?"/>
    <x v="0"/>
    <e v="#NAME?"/>
    <n v="0.88149690999999997"/>
    <n v="1"/>
  </r>
  <r>
    <x v="35"/>
    <e v="#NAME?"/>
    <x v="0"/>
    <e v="#NAME?"/>
    <n v="6.2214093300000002"/>
    <n v="6"/>
  </r>
  <r>
    <x v="36"/>
    <e v="#NAME?"/>
    <x v="0"/>
    <e v="#NAME?"/>
    <n v="0.80541541000000005"/>
    <n v="0"/>
  </r>
  <r>
    <x v="37"/>
    <e v="#NAME?"/>
    <x v="0"/>
    <e v="#NAME?"/>
    <n v="0.38745922999999999"/>
    <n v="0"/>
  </r>
  <r>
    <x v="38"/>
    <e v="#NAME?"/>
    <x v="0"/>
    <e v="#NAME?"/>
    <n v="6.4489049100000004"/>
    <n v="9"/>
  </r>
  <r>
    <x v="39"/>
    <e v="#NAME?"/>
    <x v="0"/>
    <e v="#NAME?"/>
    <m/>
    <n v="1"/>
  </r>
  <r>
    <x v="40"/>
    <e v="#NAME?"/>
    <x v="0"/>
    <e v="#NAME?"/>
    <m/>
    <n v="1.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n v="1.0055594400000001"/>
    <n v="1"/>
  </r>
  <r>
    <x v="0"/>
    <n v="2.8744145200000002"/>
    <n v="3"/>
  </r>
  <r>
    <x v="0"/>
    <n v="1.80451805"/>
    <n v="1.5"/>
  </r>
  <r>
    <x v="0"/>
    <n v="4.2344499899999999"/>
    <n v="4.5"/>
  </r>
  <r>
    <x v="0"/>
    <n v="2.00785408"/>
    <n v="2"/>
  </r>
  <r>
    <x v="0"/>
    <n v="9.0928855300000002"/>
    <n v="9.5"/>
  </r>
  <r>
    <x v="0"/>
    <n v="0.96785096000000004"/>
    <n v="1"/>
  </r>
  <r>
    <x v="0"/>
    <n v="2.5710326700000001"/>
    <n v="2.5"/>
  </r>
  <r>
    <x v="0"/>
    <n v="1.9246015999999999"/>
    <n v="2"/>
  </r>
  <r>
    <x v="0"/>
    <n v="3.1407408600000002"/>
    <n v="3"/>
  </r>
  <r>
    <x v="0"/>
    <n v="2.7005025300000001"/>
    <n v="3"/>
  </r>
  <r>
    <x v="0"/>
    <n v="3.26480339"/>
    <n v="3"/>
  </r>
  <r>
    <x v="0"/>
    <n v="1.0431046799999999"/>
    <n v="1"/>
  </r>
  <r>
    <x v="0"/>
    <n v="1.90770624"/>
    <n v="2"/>
  </r>
  <r>
    <x v="0"/>
    <n v="4.0689652699999996"/>
    <n v="3"/>
  </r>
  <r>
    <x v="0"/>
    <n v="2.0290753000000001"/>
    <n v="2"/>
  </r>
  <r>
    <x v="0"/>
    <n v="4.3250278800000004"/>
    <n v="6"/>
  </r>
  <r>
    <x v="0"/>
    <n v="1.2789854199999999"/>
    <n v="1"/>
  </r>
  <r>
    <x v="0"/>
    <n v="2.48533158"/>
    <n v="3"/>
  </r>
  <r>
    <x v="0"/>
    <n v="2.58572428"/>
    <n v="3"/>
  </r>
  <r>
    <x v="0"/>
    <n v="1.03657508"/>
    <n v="1"/>
  </r>
  <r>
    <x v="0"/>
    <n v="1.9099099799999999"/>
    <n v="2"/>
  </r>
  <r>
    <x v="0"/>
    <n v="2.09151467"/>
    <n v="2"/>
  </r>
  <r>
    <x v="0"/>
    <n v="4.6156160000000002E-2"/>
    <n v="0"/>
  </r>
  <r>
    <x v="0"/>
    <n v="1.1423608300000001"/>
    <n v="0"/>
  </r>
  <r>
    <x v="0"/>
    <n v="1.73453148"/>
    <n v="0"/>
  </r>
  <r>
    <x v="0"/>
    <n v="3.71371385"/>
    <n v="4"/>
  </r>
  <r>
    <x v="0"/>
    <n v="2.2020282600000001"/>
    <n v="2"/>
  </r>
  <r>
    <x v="0"/>
    <n v="4.5462387199999998"/>
    <n v="4"/>
  </r>
  <r>
    <x v="0"/>
    <n v="0.94434437999999998"/>
    <n v="1.5"/>
  </r>
  <r>
    <x v="0"/>
    <n v="1.0147008900000001"/>
    <n v="1"/>
  </r>
  <r>
    <x v="0"/>
    <n v="3.9961193499999998"/>
    <n v="4"/>
  </r>
  <r>
    <x v="0"/>
    <n v="0.967198"/>
    <n v="1"/>
  </r>
  <r>
    <x v="0"/>
    <n v="1.93929321"/>
    <n v="2"/>
  </r>
  <r>
    <x v="0"/>
    <n v="0.88149690999999997"/>
    <n v="1"/>
  </r>
  <r>
    <x v="0"/>
    <n v="6.2214093300000002"/>
    <n v="6"/>
  </r>
  <r>
    <x v="0"/>
    <n v="0.80541541000000005"/>
    <n v="0"/>
  </r>
  <r>
    <x v="0"/>
    <n v="0.38745922999999999"/>
    <n v="0"/>
  </r>
  <r>
    <x v="0"/>
    <n v="6.4489049100000004"/>
    <n v="9"/>
  </r>
  <r>
    <x v="0"/>
    <m/>
    <n v="1"/>
  </r>
  <r>
    <x v="0"/>
    <m/>
    <n v="1.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n v="94.927481140000026"/>
    <n v="1"/>
  </r>
  <r>
    <x v="0"/>
    <n v="0.69941827999999995"/>
    <n v="4"/>
  </r>
  <r>
    <x v="0"/>
    <n v="4.0410614799999998"/>
    <n v="3"/>
  </r>
  <r>
    <x v="0"/>
    <n v="3.1486487900000002"/>
    <n v="4"/>
  </r>
  <r>
    <x v="0"/>
    <n v="4.1980576599999999"/>
    <n v="2"/>
  </r>
  <r>
    <x v="0"/>
    <n v="2.07714562"/>
    <n v="0"/>
  </r>
  <r>
    <x v="0"/>
    <n v="9.6899699999999991E-3"/>
    <n v="9.5"/>
  </r>
  <r>
    <x v="0"/>
    <n v="8.9587459599999999"/>
    <n v="1"/>
  </r>
  <r>
    <x v="0"/>
    <n v="1.0028841799999999"/>
    <n v="3"/>
  </r>
  <r>
    <x v="0"/>
    <n v="2.99919563"/>
    <n v="3"/>
  </r>
  <r>
    <x v="0"/>
    <n v="2.9580326800000001"/>
    <n v="3"/>
  </r>
  <r>
    <x v="0"/>
    <n v="3.1663805200000001"/>
    <n v="0.5"/>
  </r>
  <r>
    <x v="0"/>
    <n v="0.47210733999999999"/>
    <n v="3.5"/>
  </r>
  <r>
    <x v="0"/>
    <n v="3.5222254"/>
    <n v="5"/>
  </r>
  <r>
    <x v="0"/>
    <n v="5.7775889899999999"/>
    <n v="2"/>
  </r>
  <r>
    <x v="0"/>
    <n v="2.0291292200000002"/>
    <n v="9"/>
  </r>
  <r>
    <x v="0"/>
    <n v="9.03896093"/>
    <n v="0"/>
  </r>
  <r>
    <x v="0"/>
    <n v="0.75604722999999996"/>
    <n v="2"/>
  </r>
  <r>
    <x v="0"/>
    <n v="1.92832574"/>
    <n v="3"/>
  </r>
  <r>
    <x v="0"/>
    <n v="2.7864148599999998"/>
    <n v="2"/>
  </r>
  <r>
    <x v="0"/>
    <n v="1.97582145"/>
    <n v="0"/>
  </r>
  <r>
    <x v="0"/>
    <n v="0.68664016999999999"/>
    <n v="1"/>
  </r>
  <r>
    <x v="0"/>
    <n v="1.00972357"/>
    <n v="0"/>
  </r>
  <r>
    <x v="0"/>
    <n v="1.0214582000000001"/>
    <n v="0"/>
  </r>
  <r>
    <x v="0"/>
    <n v="1.4132449199999999"/>
    <n v="0"/>
  </r>
  <r>
    <x v="0"/>
    <n v="1.18467766"/>
    <n v="4"/>
  </r>
  <r>
    <x v="0"/>
    <n v="3.73942503"/>
    <n v="2"/>
  </r>
  <r>
    <x v="0"/>
    <n v="1.9808876500000001"/>
    <n v="4"/>
  </r>
  <r>
    <x v="0"/>
    <n v="4.25700725"/>
    <n v="4"/>
  </r>
  <r>
    <x v="0"/>
    <n v="4.0926861499999996"/>
    <n v="1"/>
  </r>
  <r>
    <x v="0"/>
    <n v="1.0005762499999999"/>
    <n v="2"/>
  </r>
  <r>
    <x v="0"/>
    <n v="2.0062186999999998"/>
    <n v="1"/>
  </r>
  <r>
    <x v="0"/>
    <n v="0.77514008000000001"/>
    <n v="9"/>
  </r>
  <r>
    <x v="0"/>
    <n v="6.25733082"/>
    <n v="0"/>
  </r>
  <r>
    <x v="0"/>
    <n v="0.29246008000000001"/>
    <n v="9"/>
  </r>
  <r>
    <x v="0"/>
    <n v="3.6641226800000002"/>
    <n v="1"/>
  </r>
  <r>
    <x v="0"/>
    <m/>
    <n v="0.5"/>
  </r>
  <r>
    <x v="0"/>
    <m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e v="#NAME?"/>
    <x v="0"/>
    <e v="#NAME?"/>
    <n v="94.927481140000026"/>
    <n v="1"/>
  </r>
  <r>
    <x v="1"/>
    <e v="#NAME?"/>
    <x v="0"/>
    <e v="#NAME?"/>
    <n v="0.69941827999999995"/>
    <n v="4"/>
  </r>
  <r>
    <x v="2"/>
    <e v="#NAME?"/>
    <x v="0"/>
    <e v="#NAME?"/>
    <n v="4.0410614799999998"/>
    <n v="3"/>
  </r>
  <r>
    <x v="3"/>
    <e v="#NAME?"/>
    <x v="0"/>
    <e v="#NAME?"/>
    <n v="3.1486487900000002"/>
    <n v="4"/>
  </r>
  <r>
    <x v="4"/>
    <e v="#NAME?"/>
    <x v="0"/>
    <e v="#NAME?"/>
    <n v="4.1980576599999999"/>
    <n v="2"/>
  </r>
  <r>
    <x v="5"/>
    <e v="#NAME?"/>
    <x v="0"/>
    <e v="#NAME?"/>
    <n v="2.07714562"/>
    <n v="0"/>
  </r>
  <r>
    <x v="6"/>
    <e v="#NAME?"/>
    <x v="0"/>
    <e v="#NAME?"/>
    <n v="9.6899699999999991E-3"/>
    <n v="9.5"/>
  </r>
  <r>
    <x v="7"/>
    <e v="#NAME?"/>
    <x v="0"/>
    <e v="#NAME?"/>
    <n v="8.9587459599999999"/>
    <n v="1"/>
  </r>
  <r>
    <x v="8"/>
    <e v="#NAME?"/>
    <x v="0"/>
    <e v="#NAME?"/>
    <n v="1.0028841799999999"/>
    <n v="3"/>
  </r>
  <r>
    <x v="9"/>
    <e v="#NAME?"/>
    <x v="0"/>
    <e v="#NAME?"/>
    <n v="2.99919563"/>
    <n v="3"/>
  </r>
  <r>
    <x v="10"/>
    <e v="#NAME?"/>
    <x v="0"/>
    <e v="#NAME?"/>
    <n v="2.9580326800000001"/>
    <n v="3"/>
  </r>
  <r>
    <x v="11"/>
    <e v="#NAME?"/>
    <x v="0"/>
    <e v="#NAME?"/>
    <n v="3.1663805200000001"/>
    <n v="0.5"/>
  </r>
  <r>
    <x v="12"/>
    <e v="#NAME?"/>
    <x v="0"/>
    <e v="#NAME?"/>
    <n v="0.47210733999999999"/>
    <n v="3.5"/>
  </r>
  <r>
    <x v="13"/>
    <e v="#NAME?"/>
    <x v="0"/>
    <e v="#NAME?"/>
    <n v="3.5222254"/>
    <n v="5"/>
  </r>
  <r>
    <x v="14"/>
    <e v="#NAME?"/>
    <x v="0"/>
    <e v="#NAME?"/>
    <n v="5.7775889899999999"/>
    <n v="2"/>
  </r>
  <r>
    <x v="15"/>
    <e v="#NAME?"/>
    <x v="0"/>
    <e v="#NAME?"/>
    <n v="2.0291292200000002"/>
    <n v="9"/>
  </r>
  <r>
    <x v="16"/>
    <e v="#NAME?"/>
    <x v="0"/>
    <e v="#NAME?"/>
    <n v="9.03896093"/>
    <n v="0"/>
  </r>
  <r>
    <x v="17"/>
    <e v="#NAME?"/>
    <x v="0"/>
    <e v="#NAME?"/>
    <n v="0.75604722999999996"/>
    <n v="2"/>
  </r>
  <r>
    <x v="18"/>
    <e v="#NAME?"/>
    <x v="0"/>
    <e v="#NAME?"/>
    <n v="1.92832574"/>
    <n v="3"/>
  </r>
  <r>
    <x v="19"/>
    <e v="#NAME?"/>
    <x v="0"/>
    <e v="#NAME?"/>
    <n v="2.7864148599999998"/>
    <n v="2"/>
  </r>
  <r>
    <x v="20"/>
    <e v="#NAME?"/>
    <x v="0"/>
    <e v="#NAME?"/>
    <n v="1.97582145"/>
    <n v="0"/>
  </r>
  <r>
    <x v="21"/>
    <e v="#NAME?"/>
    <x v="0"/>
    <e v="#NAME?"/>
    <n v="0.68664016999999999"/>
    <n v="1"/>
  </r>
  <r>
    <x v="22"/>
    <e v="#NAME?"/>
    <x v="0"/>
    <e v="#NAME?"/>
    <n v="1.00972357"/>
    <n v="0"/>
  </r>
  <r>
    <x v="23"/>
    <e v="#NAME?"/>
    <x v="0"/>
    <e v="#NAME?"/>
    <n v="1.0214582000000001"/>
    <n v="0"/>
  </r>
  <r>
    <x v="24"/>
    <e v="#NAME?"/>
    <x v="0"/>
    <e v="#NAME?"/>
    <n v="1.4132449199999999"/>
    <n v="0"/>
  </r>
  <r>
    <x v="25"/>
    <e v="#NAME?"/>
    <x v="0"/>
    <e v="#NAME?"/>
    <n v="1.18467766"/>
    <n v="4"/>
  </r>
  <r>
    <x v="26"/>
    <e v="#NAME?"/>
    <x v="0"/>
    <e v="#NAME?"/>
    <n v="3.73942503"/>
    <n v="2"/>
  </r>
  <r>
    <x v="27"/>
    <e v="#NAME?"/>
    <x v="0"/>
    <e v="#NAME?"/>
    <n v="1.9808876500000001"/>
    <n v="4"/>
  </r>
  <r>
    <x v="28"/>
    <e v="#NAME?"/>
    <x v="0"/>
    <e v="#NAME?"/>
    <n v="4.25700725"/>
    <n v="4"/>
  </r>
  <r>
    <x v="29"/>
    <e v="#NAME?"/>
    <x v="0"/>
    <e v="#NAME?"/>
    <n v="4.0926861499999996"/>
    <n v="1"/>
  </r>
  <r>
    <x v="30"/>
    <e v="#NAME?"/>
    <x v="0"/>
    <e v="#NAME?"/>
    <n v="1.0005762499999999"/>
    <n v="2"/>
  </r>
  <r>
    <x v="31"/>
    <e v="#NAME?"/>
    <x v="0"/>
    <e v="#NAME?"/>
    <n v="2.0062186999999998"/>
    <n v="1"/>
  </r>
  <r>
    <x v="32"/>
    <e v="#NAME?"/>
    <x v="0"/>
    <e v="#NAME?"/>
    <n v="0.77514008000000001"/>
    <n v="9"/>
  </r>
  <r>
    <x v="33"/>
    <e v="#NAME?"/>
    <x v="0"/>
    <e v="#NAME?"/>
    <n v="6.25733082"/>
    <n v="0"/>
  </r>
  <r>
    <x v="34"/>
    <e v="#NAME?"/>
    <x v="0"/>
    <e v="#NAME?"/>
    <n v="0.29246008000000001"/>
    <n v="9"/>
  </r>
  <r>
    <x v="35"/>
    <e v="#NAME?"/>
    <x v="0"/>
    <e v="#NAME?"/>
    <n v="3.6641226800000002"/>
    <n v="1"/>
  </r>
  <r>
    <x v="36"/>
    <e v="#NAME?"/>
    <x v="0"/>
    <e v="#NAME?"/>
    <m/>
    <n v="0.5"/>
  </r>
  <r>
    <x v="37"/>
    <e v="#NAME?"/>
    <x v="0"/>
    <e v="#NAME?"/>
    <m/>
    <n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s v="BERKSHIRE HATHAWAY INC-CL B"/>
    <x v="0"/>
    <s v="UNITED STATES"/>
    <n v="6"/>
    <n v="7"/>
  </r>
  <r>
    <x v="1"/>
    <s v="ALPHABET INC-CL A"/>
    <x v="1"/>
    <s v="UNITED STATES"/>
    <n v="6"/>
    <n v="6"/>
  </r>
  <r>
    <x v="2"/>
    <s v="META PLATFORMS INC-CLASS A"/>
    <x v="1"/>
    <s v="UNITED STATES"/>
    <n v="6"/>
    <n v="6"/>
  </r>
  <r>
    <x v="3"/>
    <s v="AMAZON.COM INC"/>
    <x v="2"/>
    <s v="UNITED STATES"/>
    <n v="6"/>
    <n v="6"/>
  </r>
  <r>
    <x v="4"/>
    <s v="ALIBABA GROUP HOLDING LTD"/>
    <x v="2"/>
    <s v="CHINA"/>
    <n v="5"/>
    <n v="3"/>
  </r>
  <r>
    <x v="5"/>
    <s v="MICROSOFT CORP"/>
    <x v="1"/>
    <s v="UNITED STATES"/>
    <n v="4"/>
    <n v="4"/>
  </r>
  <r>
    <x v="6"/>
    <s v="APPLE INC"/>
    <x v="1"/>
    <s v="UNITED STATES"/>
    <n v="3"/>
    <n v="3"/>
  </r>
  <r>
    <x v="7"/>
    <s v="ROCHE HOLDING AG-GENUSSCHEIN"/>
    <x v="3"/>
    <s v="SWITZERLAND"/>
    <n v="2"/>
    <n v="3"/>
  </r>
  <r>
    <x v="8"/>
    <s v="DASSAULT AVIATION SA"/>
    <x v="4"/>
    <s v="FRANCE"/>
    <n v="2"/>
    <n v="2"/>
  </r>
  <r>
    <x v="9"/>
    <s v="PALO ALTO NETWORKS INC"/>
    <x v="1"/>
    <s v="UNITED STATES"/>
    <n v="2"/>
    <n v="2"/>
  </r>
  <r>
    <x v="10"/>
    <s v="MAIRE TECNIMONT SPA"/>
    <x v="4"/>
    <s v="ITALY"/>
    <n v="2"/>
    <n v="2"/>
  </r>
  <r>
    <x v="11"/>
    <s v="AIRBUS SE"/>
    <x v="4"/>
    <s v="FRANCE"/>
    <n v="2"/>
    <n v="2"/>
  </r>
  <r>
    <x v="12"/>
    <s v="BOEING CO/THE"/>
    <x v="4"/>
    <s v="UNITED STATES"/>
    <n v="2"/>
    <n v="2"/>
  </r>
  <r>
    <x v="13"/>
    <s v="CHECK POINT SOFTWARE TECH"/>
    <x v="1"/>
    <s v="ISRAEL"/>
    <n v="2"/>
    <n v="2"/>
  </r>
  <r>
    <x v="14"/>
    <s v="CANCOM SE"/>
    <x v="1"/>
    <s v="GERMANY"/>
    <n v="2"/>
    <n v="2"/>
  </r>
  <r>
    <x v="15"/>
    <s v="JENOPTIK AG"/>
    <x v="1"/>
    <s v="GERMANY"/>
    <n v="2"/>
    <n v="2"/>
  </r>
  <r>
    <x v="16"/>
    <s v="ORACLE CORP"/>
    <x v="1"/>
    <s v="UNITED STATES"/>
    <n v="2"/>
    <n v="2"/>
  </r>
  <r>
    <x v="17"/>
    <s v="CONSTELLATION SOFTWARE INC"/>
    <x v="1"/>
    <s v="CANADA"/>
    <n v="2"/>
    <n v="2"/>
  </r>
  <r>
    <x v="18"/>
    <s v="S&amp;T AG"/>
    <x v="1"/>
    <s v="AUSTRIA"/>
    <n v="2"/>
    <n v="2"/>
  </r>
  <r>
    <x v="19"/>
    <s v="JD.COM INC - CL A"/>
    <x v="2"/>
    <s v="CHINA"/>
    <n v="2"/>
    <n v="1"/>
  </r>
  <r>
    <x v="20"/>
    <s v="PROSUS NV"/>
    <x v="1"/>
    <s v="NETHERLANDS"/>
    <n v="2"/>
    <n v="1.5"/>
  </r>
  <r>
    <x v="21"/>
    <s v="AIR LIQUIDE SA"/>
    <x v="5"/>
    <s v="FRANCE"/>
    <n v="1.5"/>
    <n v="3"/>
  </r>
  <r>
    <x v="22"/>
    <s v="COCA-COLA CO/THE"/>
    <x v="6"/>
    <s v="UNITED STATES"/>
    <n v="1.5"/>
    <n v="2"/>
  </r>
  <r>
    <x v="23"/>
    <s v="AMADEUS IT GROUP SA"/>
    <x v="1"/>
    <s v="SPAIN"/>
    <n v="1.5"/>
    <n v="2"/>
  </r>
  <r>
    <x v="24"/>
    <s v="INDUSTRIA DE DISENO TEXTIL"/>
    <x v="2"/>
    <s v="SPAIN"/>
    <n v="1.5"/>
    <n v="1.5"/>
  </r>
  <r>
    <x v="25"/>
    <s v="KERING"/>
    <x v="2"/>
    <s v="FRANCE"/>
    <n v="1.5"/>
    <n v="1.5"/>
  </r>
  <r>
    <x v="26"/>
    <s v="LVMH MOET HENNESSY LOUIS VUI"/>
    <x v="2"/>
    <s v="FRANCE"/>
    <n v="1.5"/>
    <n v="1.5"/>
  </r>
  <r>
    <x v="27"/>
    <s v="MOODY'S CORP"/>
    <x v="0"/>
    <s v="UNITED STATES"/>
    <n v="1.5"/>
    <n v="1.5"/>
  </r>
  <r>
    <x v="28"/>
    <s v="PAYPAL HOLDINGS INC"/>
    <x v="4"/>
    <s v="UNITED STATES"/>
    <n v="1.5"/>
    <n v="1.5"/>
  </r>
  <r>
    <x v="29"/>
    <s v="S&amp;P GLOBAL INC"/>
    <x v="0"/>
    <s v="UNITED STATES"/>
    <n v="1.5"/>
    <n v="1.5"/>
  </r>
  <r>
    <x v="30"/>
    <s v="ALIGN TECHNOLOGY INC"/>
    <x v="3"/>
    <s v="UNITED STATES"/>
    <n v="1.5"/>
    <n v="1"/>
  </r>
  <r>
    <x v="31"/>
    <s v="GOLAR LNG LTD"/>
    <x v="7"/>
    <s v="BERMUDA"/>
    <n v="1.5"/>
    <n v="1"/>
  </r>
  <r>
    <x v="32"/>
    <s v="BARRICK GOLD CORP"/>
    <x v="5"/>
    <s v="CANADA"/>
    <n v="1"/>
    <n v="2"/>
  </r>
  <r>
    <x v="33"/>
    <s v="INTERNATIONAL PETROLEUM CORP"/>
    <x v="7"/>
    <s v="CANADA"/>
    <n v="1"/>
    <n v="1"/>
  </r>
  <r>
    <x v="34"/>
    <s v="CANADIAN PACIFIC RAILWAY LTD"/>
    <x v="4"/>
    <s v="CANADA"/>
    <n v="1"/>
    <n v="1.5"/>
  </r>
  <r>
    <x v="35"/>
    <s v="CIE AUTOMOTIVE SA"/>
    <x v="2"/>
    <s v="SPAIN"/>
    <n v="1"/>
    <n v="1"/>
  </r>
  <r>
    <x v="36"/>
    <s v="JSC KASPI.KZ GDR-REG S"/>
    <x v="0"/>
    <s v="KAZAKHSTAN"/>
    <n v="1"/>
    <n v="1"/>
  </r>
  <r>
    <x v="37"/>
    <s v="BOOKING HOLDINGS INC"/>
    <x v="2"/>
    <s v="UNITED STATES"/>
    <n v="1"/>
    <n v="1"/>
  </r>
  <r>
    <x v="38"/>
    <s v="KROGER CO"/>
    <x v="6"/>
    <s v="UNITED STATES"/>
    <n v="1"/>
    <n v="1"/>
  </r>
  <r>
    <x v="39"/>
    <s v="MERCK &amp; CO. INC."/>
    <x v="3"/>
    <s v="UNITED STATES"/>
    <n v="1"/>
    <n v="1"/>
  </r>
  <r>
    <x v="40"/>
    <s v="SANOFI"/>
    <x v="3"/>
    <s v="FRANCE"/>
    <n v="1"/>
    <n v="1"/>
  </r>
  <r>
    <x v="41"/>
    <s v="FRESENIUS SE &amp; CO KGAA"/>
    <x v="3"/>
    <s v="GERMANY"/>
    <n v="1"/>
    <n v="1"/>
  </r>
  <r>
    <x v="42"/>
    <s v="KONINKLIJKE AHOLD DELHAIZE N"/>
    <x v="6"/>
    <s v="NETHERLANDS"/>
    <n v="1"/>
    <n v="1"/>
  </r>
  <r>
    <x v="43"/>
    <s v="FISERV INC"/>
    <x v="4"/>
    <s v="UNITED STATES"/>
    <n v="1"/>
    <n v="1"/>
  </r>
  <r>
    <x v="44"/>
    <s v="SAP SE"/>
    <x v="1"/>
    <s v="GERMANY"/>
    <n v="1"/>
    <n v="1"/>
  </r>
  <r>
    <x v="45"/>
    <s v="ROYALTY PHARMA PLC- CL A"/>
    <x v="3"/>
    <s v="UNITED STATES"/>
    <n v="1"/>
    <n v="1"/>
  </r>
  <r>
    <x v="46"/>
    <s v="PINDUODUO INC-ADR"/>
    <x v="2"/>
    <s v="CHINA"/>
    <n v="1"/>
    <n v="0.5"/>
  </r>
  <r>
    <x v="47"/>
    <s v="VIPSHOP HOLDINGS LTD - ADR"/>
    <x v="2"/>
    <s v="CHINA"/>
    <n v="1"/>
    <n v="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46" firstHeaderRow="0" firstDataRow="1" firstDataCol="1"/>
  <pivotFields count="6">
    <pivotField axis="axisRow" showAll="0">
      <items count="42">
        <item x="35"/>
        <item x="3"/>
        <item x="5"/>
        <item x="0"/>
        <item x="1"/>
        <item x="2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dataField="1" showAll="0"/>
    <pivotField dataField="1" showAll="0"/>
  </pivotFields>
  <rowFields count="2">
    <field x="2"/>
    <field x="0"/>
  </rowFields>
  <rowItems count="4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%" fld="4" baseField="0" baseItem="0"/>
    <dataField name="Suma de 100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Dinámica2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3:I5" firstHeaderRow="0" firstDataRow="1" firstDataCol="1"/>
  <pivotFields count="3">
    <pivotField axis="axisRow" showAll="0">
      <items count="2">
        <item x="0"/>
        <item t="default"/>
      </items>
    </pivotField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%" fld="1" baseField="0" baseItem="0"/>
    <dataField name="Suma de 10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aDinámica2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3:I5" firstHeaderRow="0" firstDataRow="1" firstDataCol="1"/>
  <pivotFields count="3">
    <pivotField axis="axisRow" showAll="0">
      <items count="2">
        <item x="0"/>
        <item t="default"/>
      </items>
    </pivotField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%" fld="1" baseField="0" baseItem="0"/>
    <dataField name="Suma de 10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1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43" firstHeaderRow="0" firstDataRow="1" firstDataCol="1"/>
  <pivotFields count="6">
    <pivotField axis="axisRow" showAll="0">
      <items count="39">
        <item x="26"/>
        <item x="28"/>
        <item x="31"/>
        <item x="19"/>
        <item x="29"/>
        <item x="32"/>
        <item x="9"/>
        <item x="33"/>
        <item x="13"/>
        <item x="14"/>
        <item x="25"/>
        <item x="3"/>
        <item x="1"/>
        <item x="30"/>
        <item x="10"/>
        <item x="20"/>
        <item x="21"/>
        <item x="27"/>
        <item x="17"/>
        <item x="4"/>
        <item x="0"/>
        <item x="11"/>
        <item x="7"/>
        <item x="36"/>
        <item x="34"/>
        <item x="6"/>
        <item x="18"/>
        <item x="5"/>
        <item x="16"/>
        <item x="12"/>
        <item x="8"/>
        <item x="15"/>
        <item x="2"/>
        <item x="23"/>
        <item x="24"/>
        <item x="22"/>
        <item x="37"/>
        <item x="35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dataField="1" showAll="0"/>
    <pivotField dataField="1" showAll="0"/>
  </pivotFields>
  <rowFields count="2">
    <field x="2"/>
    <field x="0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%" fld="4" baseField="0" baseItem="0"/>
    <dataField name="Suma de 100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3:I20" firstHeaderRow="0" firstDataRow="1" firstDataCol="1"/>
  <pivotFields count="3">
    <pivotField axis="axisRow" showAll="0">
      <items count="17">
        <item x="11"/>
        <item x="8"/>
        <item x="9"/>
        <item x="0"/>
        <item x="3"/>
        <item x="4"/>
        <item x="5"/>
        <item x="10"/>
        <item x="7"/>
        <item x="15"/>
        <item x="14"/>
        <item x="2"/>
        <item x="13"/>
        <item x="6"/>
        <item x="12"/>
        <item x="1"/>
        <item t="default"/>
      </items>
    </pivotField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RV  GLOBAL AGRESIVO" fld="1" baseField="0" baseItem="0"/>
    <dataField name=" RV GLOBAL MODERAD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Dinámica1" cacheId="1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60" firstHeaderRow="0" firstDataRow="1" firstDataCol="1"/>
  <pivotFields count="6">
    <pivotField axis="axisRow" showAll="0">
      <items count="60">
        <item m="1" x="52"/>
        <item x="6"/>
        <item x="42"/>
        <item x="21"/>
        <item x="11"/>
        <item x="8"/>
        <item x="23"/>
        <item x="3"/>
        <item x="12"/>
        <item m="1" x="48"/>
        <item x="37"/>
        <item x="0"/>
        <item x="13"/>
        <item x="35"/>
        <item x="14"/>
        <item x="34"/>
        <item x="17"/>
        <item x="2"/>
        <item x="43"/>
        <item x="41"/>
        <item x="31"/>
        <item x="32"/>
        <item x="1"/>
        <item m="1" x="58"/>
        <item x="24"/>
        <item m="1" x="49"/>
        <item x="15"/>
        <item x="22"/>
        <item x="38"/>
        <item x="36"/>
        <item m="1" x="51"/>
        <item x="27"/>
        <item x="39"/>
        <item x="5"/>
        <item x="10"/>
        <item m="1" x="56"/>
        <item x="16"/>
        <item x="9"/>
        <item x="46"/>
        <item x="20"/>
        <item x="28"/>
        <item x="7"/>
        <item x="40"/>
        <item x="18"/>
        <item x="44"/>
        <item m="1" x="53"/>
        <item x="29"/>
        <item m="1" x="50"/>
        <item m="1" x="54"/>
        <item m="1" x="57"/>
        <item x="47"/>
        <item m="1" x="55"/>
        <item x="4"/>
        <item x="19"/>
        <item x="25"/>
        <item x="26"/>
        <item x="30"/>
        <item x="33"/>
        <item x="45"/>
        <item t="default"/>
      </items>
    </pivotField>
    <pivotField showAll="0"/>
    <pivotField axis="axisRow" showAll="0">
      <items count="10">
        <item x="5"/>
        <item x="2"/>
        <item x="6"/>
        <item x="7"/>
        <item x="0"/>
        <item x="3"/>
        <item x="4"/>
        <item x="1"/>
        <item m="1" x="8"/>
        <item t="default"/>
      </items>
    </pivotField>
    <pivotField showAll="0"/>
    <pivotField dataField="1" showAll="0"/>
    <pivotField dataField="1" showAll="0"/>
  </pivotFields>
  <rowFields count="2">
    <field x="2"/>
    <field x="0"/>
  </rowFields>
  <rowItems count="57">
    <i>
      <x/>
    </i>
    <i r="1">
      <x v="3"/>
    </i>
    <i r="1">
      <x v="21"/>
    </i>
    <i>
      <x v="1"/>
    </i>
    <i r="1">
      <x v="7"/>
    </i>
    <i r="1">
      <x v="10"/>
    </i>
    <i r="1">
      <x v="13"/>
    </i>
    <i r="1">
      <x v="24"/>
    </i>
    <i r="1">
      <x v="38"/>
    </i>
    <i r="1">
      <x v="50"/>
    </i>
    <i r="1">
      <x v="52"/>
    </i>
    <i r="1">
      <x v="53"/>
    </i>
    <i r="1">
      <x v="54"/>
    </i>
    <i r="1">
      <x v="55"/>
    </i>
    <i>
      <x v="2"/>
    </i>
    <i r="1">
      <x v="2"/>
    </i>
    <i r="1">
      <x v="27"/>
    </i>
    <i r="1">
      <x v="28"/>
    </i>
    <i>
      <x v="3"/>
    </i>
    <i r="1">
      <x v="20"/>
    </i>
    <i r="1">
      <x v="57"/>
    </i>
    <i>
      <x v="4"/>
    </i>
    <i r="1">
      <x v="11"/>
    </i>
    <i r="1">
      <x v="29"/>
    </i>
    <i r="1">
      <x v="31"/>
    </i>
    <i r="1">
      <x v="46"/>
    </i>
    <i>
      <x v="5"/>
    </i>
    <i r="1">
      <x v="19"/>
    </i>
    <i r="1">
      <x v="32"/>
    </i>
    <i r="1">
      <x v="41"/>
    </i>
    <i r="1">
      <x v="42"/>
    </i>
    <i r="1">
      <x v="56"/>
    </i>
    <i r="1">
      <x v="58"/>
    </i>
    <i>
      <x v="6"/>
    </i>
    <i r="1">
      <x v="4"/>
    </i>
    <i r="1">
      <x v="5"/>
    </i>
    <i r="1">
      <x v="8"/>
    </i>
    <i r="1">
      <x v="15"/>
    </i>
    <i r="1">
      <x v="18"/>
    </i>
    <i r="1">
      <x v="34"/>
    </i>
    <i r="1">
      <x v="40"/>
    </i>
    <i>
      <x v="7"/>
    </i>
    <i r="1">
      <x v="1"/>
    </i>
    <i r="1">
      <x v="6"/>
    </i>
    <i r="1">
      <x v="12"/>
    </i>
    <i r="1">
      <x v="14"/>
    </i>
    <i r="1">
      <x v="16"/>
    </i>
    <i r="1">
      <x v="17"/>
    </i>
    <i r="1">
      <x v="22"/>
    </i>
    <i r="1">
      <x v="26"/>
    </i>
    <i r="1">
      <x v="33"/>
    </i>
    <i r="1">
      <x v="36"/>
    </i>
    <i r="1">
      <x v="37"/>
    </i>
    <i r="1">
      <x v="39"/>
    </i>
    <i r="1">
      <x v="43"/>
    </i>
    <i r="1">
      <x v="44"/>
    </i>
    <i t="grand">
      <x/>
    </i>
  </rowItems>
  <colFields count="1">
    <field x="-2"/>
  </colFields>
  <colItems count="2">
    <i>
      <x/>
    </i>
    <i i="1">
      <x v="1"/>
    </i>
  </colItems>
  <dataFields count="2">
    <dataField name=" RV  GLOBAL AGRESIVO" fld="4" baseField="1" baseItem="0"/>
    <dataField name=" RV GLOBAL MODERADO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3:K20" firstHeaderRow="0" firstDataRow="1" firstDataCol="1"/>
  <pivotFields count="3">
    <pivotField axis="axisRow" showAll="0">
      <items count="17">
        <item x="11"/>
        <item x="8"/>
        <item x="9"/>
        <item x="0"/>
        <item x="3"/>
        <item x="4"/>
        <item x="5"/>
        <item x="10"/>
        <item x="7"/>
        <item x="15"/>
        <item x="14"/>
        <item x="2"/>
        <item x="13"/>
        <item x="6"/>
        <item x="12"/>
        <item x="1"/>
        <item t="default"/>
      </items>
    </pivotField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RV  GLOBAL AGRESIVO" fld="1" baseField="0" baseItem="0"/>
    <dataField name=" RV GLOBAL MODERAD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65" firstHeaderRow="0" firstDataRow="1" firstDataCol="1"/>
  <pivotFields count="10">
    <pivotField axis="axisRow" showAll="0">
      <items count="53">
        <item x="51"/>
        <item x="45"/>
        <item x="22"/>
        <item x="35"/>
        <item x="28"/>
        <item x="29"/>
        <item x="41"/>
        <item x="9"/>
        <item x="30"/>
        <item x="0"/>
        <item x="1"/>
        <item x="27"/>
        <item x="36"/>
        <item x="49"/>
        <item x="37"/>
        <item x="33"/>
        <item x="48"/>
        <item x="10"/>
        <item x="42"/>
        <item x="21"/>
        <item x="32"/>
        <item x="34"/>
        <item x="2"/>
        <item x="31"/>
        <item x="50"/>
        <item x="3"/>
        <item x="38"/>
        <item x="23"/>
        <item x="15"/>
        <item x="43"/>
        <item x="12"/>
        <item x="14"/>
        <item x="16"/>
        <item x="46"/>
        <item x="25"/>
        <item x="17"/>
        <item x="47"/>
        <item x="4"/>
        <item x="5"/>
        <item x="6"/>
        <item x="19"/>
        <item x="24"/>
        <item x="18"/>
        <item x="39"/>
        <item x="44"/>
        <item x="13"/>
        <item x="20"/>
        <item x="26"/>
        <item x="7"/>
        <item x="40"/>
        <item x="8"/>
        <item x="11"/>
        <item t="default"/>
      </items>
    </pivotField>
    <pivotField showAll="0"/>
    <pivotField axis="axisRow" showAll="0">
      <items count="10">
        <item x="7"/>
        <item x="0"/>
        <item x="3"/>
        <item x="6"/>
        <item x="2"/>
        <item x="4"/>
        <item x="5"/>
        <item x="1"/>
        <item x="8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dataField="1" showAll="0"/>
  </pivotFields>
  <rowFields count="2">
    <field x="2"/>
    <field x="0"/>
  </rowFields>
  <rowItems count="62">
    <i>
      <x/>
    </i>
    <i r="1">
      <x v="3"/>
    </i>
    <i r="1">
      <x v="21"/>
    </i>
    <i>
      <x v="1"/>
    </i>
    <i r="1">
      <x v="7"/>
    </i>
    <i r="1">
      <x v="9"/>
    </i>
    <i r="1">
      <x v="10"/>
    </i>
    <i r="1">
      <x v="13"/>
    </i>
    <i r="1">
      <x v="24"/>
    </i>
    <i r="1">
      <x v="25"/>
    </i>
    <i r="1">
      <x v="30"/>
    </i>
    <i r="1">
      <x v="38"/>
    </i>
    <i r="1">
      <x v="45"/>
    </i>
    <i r="1">
      <x v="50"/>
    </i>
    <i r="1">
      <x v="51"/>
    </i>
    <i>
      <x v="2"/>
    </i>
    <i r="1">
      <x v="2"/>
    </i>
    <i r="1">
      <x v="27"/>
    </i>
    <i r="1">
      <x v="28"/>
    </i>
    <i>
      <x v="3"/>
    </i>
    <i r="1">
      <x v="20"/>
    </i>
    <i r="1">
      <x v="47"/>
    </i>
    <i>
      <x v="4"/>
    </i>
    <i r="1">
      <x v="11"/>
    </i>
    <i r="1">
      <x v="29"/>
    </i>
    <i r="1">
      <x v="31"/>
    </i>
    <i r="1">
      <x v="46"/>
    </i>
    <i>
      <x v="5"/>
    </i>
    <i r="1">
      <x v="19"/>
    </i>
    <i r="1">
      <x v="32"/>
    </i>
    <i r="1">
      <x v="35"/>
    </i>
    <i r="1">
      <x v="41"/>
    </i>
    <i r="1">
      <x v="42"/>
    </i>
    <i>
      <x v="6"/>
    </i>
    <i r="1">
      <x v="4"/>
    </i>
    <i r="1">
      <x v="5"/>
    </i>
    <i r="1">
      <x v="8"/>
    </i>
    <i r="1">
      <x v="15"/>
    </i>
    <i r="1">
      <x v="18"/>
    </i>
    <i r="1">
      <x v="23"/>
    </i>
    <i r="1">
      <x v="34"/>
    </i>
    <i r="1">
      <x v="40"/>
    </i>
    <i>
      <x v="7"/>
    </i>
    <i r="1">
      <x v="1"/>
    </i>
    <i r="1">
      <x v="6"/>
    </i>
    <i r="1">
      <x v="12"/>
    </i>
    <i r="1">
      <x v="14"/>
    </i>
    <i r="1">
      <x v="16"/>
    </i>
    <i r="1">
      <x v="17"/>
    </i>
    <i r="1">
      <x v="22"/>
    </i>
    <i r="1">
      <x v="26"/>
    </i>
    <i r="1">
      <x v="33"/>
    </i>
    <i r="1">
      <x v="36"/>
    </i>
    <i r="1">
      <x v="37"/>
    </i>
    <i r="1">
      <x v="39"/>
    </i>
    <i r="1">
      <x v="43"/>
    </i>
    <i r="1">
      <x v="44"/>
    </i>
    <i r="1">
      <x v="48"/>
    </i>
    <i r="1">
      <x v="49"/>
    </i>
    <i>
      <x v="8"/>
    </i>
    <i r="1"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RV  GLOBAL AGRESIVO" fld="4" baseField="1" baseItem="0"/>
    <dataField name=" RV GLOBAL MODERADO" fld="5" baseField="1" baseItem="0"/>
    <dataField name="Suma de Return Equity YTD" fld="6" baseField="0" baseItem="0" numFmtId="2"/>
    <dataField name="Suma de Retorno Sectorial" fld="9" baseField="0" baseItem="0"/>
  </dataFields>
  <formats count="1">
    <format dxfId="1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2:O48"/>
  <sheetViews>
    <sheetView workbookViewId="0">
      <selection activeCell="J10" sqref="J10"/>
    </sheetView>
  </sheetViews>
  <sheetFormatPr baseColWidth="10" defaultRowHeight="16.5" x14ac:dyDescent="0.3"/>
  <cols>
    <col min="2" max="2" width="11.5546875" customWidth="1"/>
    <col min="3" max="3" width="29.21875" bestFit="1" customWidth="1"/>
    <col min="4" max="5" width="29.21875" customWidth="1"/>
    <col min="6" max="6" width="11.5546875" customWidth="1"/>
    <col min="8" max="8" width="11.5546875" customWidth="1"/>
    <col min="10" max="12" width="11.5546875" customWidth="1"/>
  </cols>
  <sheetData>
    <row r="2" spans="1:15" x14ac:dyDescent="0.3">
      <c r="A2">
        <v>442</v>
      </c>
      <c r="B2" t="s">
        <v>9</v>
      </c>
    </row>
    <row r="3" spans="1:15" x14ac:dyDescent="0.3">
      <c r="A3">
        <v>20</v>
      </c>
      <c r="B3" t="s">
        <v>0</v>
      </c>
    </row>
    <row r="4" spans="1:15" x14ac:dyDescent="0.3">
      <c r="A4">
        <v>358821</v>
      </c>
      <c r="B4" t="s">
        <v>10</v>
      </c>
    </row>
    <row r="5" spans="1:15" x14ac:dyDescent="0.3">
      <c r="F5">
        <f>SUM(F8:F48)</f>
        <v>97.34250492000001</v>
      </c>
      <c r="G5">
        <f>SUM(G8:G48)</f>
        <v>100</v>
      </c>
    </row>
    <row r="6" spans="1:15" x14ac:dyDescent="0.3">
      <c r="F6" s="2" t="s">
        <v>51</v>
      </c>
    </row>
    <row r="7" spans="1:15" x14ac:dyDescent="0.3">
      <c r="B7" s="2" t="s">
        <v>201</v>
      </c>
      <c r="C7" s="2" t="s">
        <v>50</v>
      </c>
      <c r="D7" s="2" t="s">
        <v>169</v>
      </c>
      <c r="E7" s="2" t="s">
        <v>181</v>
      </c>
      <c r="F7" s="4" t="s">
        <v>209</v>
      </c>
      <c r="G7">
        <f>SUM(G8:G101)</f>
        <v>100</v>
      </c>
      <c r="H7" s="2"/>
      <c r="I7" s="2"/>
      <c r="J7" s="2"/>
      <c r="K7" s="2"/>
      <c r="L7" s="2"/>
      <c r="M7" s="2"/>
      <c r="N7" s="2"/>
      <c r="O7" s="2"/>
    </row>
    <row r="8" spans="1:15" x14ac:dyDescent="0.3">
      <c r="B8" s="1" t="s">
        <v>11</v>
      </c>
      <c r="C8" t="str">
        <f>IF($B8="","",_xll.BDP($B8&amp;" Equity",C$7))</f>
        <v>GIGAS HOSTING SA</v>
      </c>
      <c r="D8" t="str">
        <f>_xll.BDP($B8&amp;" Equity",D$7)</f>
        <v>Technology</v>
      </c>
      <c r="E8" t="str">
        <f>_xll.BDP($B8&amp;" Equity",E$7)</f>
        <v>SPAIN</v>
      </c>
      <c r="F8" s="3">
        <v>1.0055594400000001</v>
      </c>
      <c r="G8">
        <v>1</v>
      </c>
      <c r="L8" s="39"/>
    </row>
    <row r="9" spans="1:15" x14ac:dyDescent="0.3">
      <c r="B9" s="1" t="s">
        <v>12</v>
      </c>
      <c r="C9" t="str">
        <f>IF($B9="","",_xll.BDP($B9&amp;" Equity",C$7))</f>
        <v>CELLNEX TELECOM SA</v>
      </c>
      <c r="D9" t="str">
        <f>_xll.BDP($B9&amp;" Equity",D$7)</f>
        <v>Telecommunications</v>
      </c>
      <c r="E9" t="str">
        <f>_xll.BDP($B9&amp;" Equity",E$7)</f>
        <v>SPAIN</v>
      </c>
      <c r="F9" s="3">
        <v>2.8744145200000002</v>
      </c>
      <c r="G9">
        <v>3</v>
      </c>
      <c r="L9" s="39"/>
    </row>
    <row r="10" spans="1:15" x14ac:dyDescent="0.3">
      <c r="B10" s="1" t="s">
        <v>13</v>
      </c>
      <c r="C10" t="str">
        <f>IF($B10="","",_xll.BDP($B10&amp;" Equity",C$7))</f>
        <v>INTL CONSOLIDATED AIRLINE-DI</v>
      </c>
      <c r="D10" t="str">
        <f>_xll.BDP($B10&amp;" Equity",D$7)</f>
        <v>Consumer Discretionary</v>
      </c>
      <c r="E10" t="str">
        <f>_xll.BDP($B10&amp;" Equity",E$7)</f>
        <v>BRITAIN</v>
      </c>
      <c r="F10" s="3">
        <v>1.80451805</v>
      </c>
      <c r="G10">
        <v>1.5</v>
      </c>
      <c r="L10" s="39"/>
    </row>
    <row r="11" spans="1:15" x14ac:dyDescent="0.3">
      <c r="B11" s="1" t="s">
        <v>14</v>
      </c>
      <c r="C11" t="str">
        <f>IF($B11="","",_xll.BDP($B11&amp;" Equity",C$7))</f>
        <v>CIE AUTOMOTIVE SA</v>
      </c>
      <c r="D11" t="str">
        <f>_xll.BDP($B11&amp;" Equity",D$7)</f>
        <v>Consumer Discretionary</v>
      </c>
      <c r="E11" t="str">
        <f>_xll.BDP($B11&amp;" Equity",E$7)</f>
        <v>SPAIN</v>
      </c>
      <c r="F11" s="3">
        <v>4.2344499899999999</v>
      </c>
      <c r="G11">
        <v>4.5</v>
      </c>
      <c r="L11" s="39"/>
    </row>
    <row r="12" spans="1:15" x14ac:dyDescent="0.3">
      <c r="B12" s="1" t="s">
        <v>15</v>
      </c>
      <c r="C12" t="str">
        <f>IF($B12="","",_xll.BDP($B12&amp;" Equity",C$7))</f>
        <v>GESTAMP AUTOMOCION SA</v>
      </c>
      <c r="D12" t="str">
        <f>_xll.BDP($B12&amp;" Equity",D$7)</f>
        <v>Consumer Discretionary</v>
      </c>
      <c r="E12" t="str">
        <f>_xll.BDP($B12&amp;" Equity",E$7)</f>
        <v>SPAIN</v>
      </c>
      <c r="F12" s="3">
        <v>2.00785408</v>
      </c>
      <c r="G12">
        <v>2</v>
      </c>
      <c r="L12" s="39"/>
    </row>
    <row r="13" spans="1:15" x14ac:dyDescent="0.3">
      <c r="B13" s="1" t="s">
        <v>16</v>
      </c>
      <c r="C13" t="str">
        <f>IF($B13="","",_xll.BDP($B13&amp;" Equity",C$7))</f>
        <v>INDUSTRIA DE DISENO TEXTIL</v>
      </c>
      <c r="D13" t="str">
        <f>_xll.BDP($B13&amp;" Equity",D$7)</f>
        <v>Consumer Discretionary</v>
      </c>
      <c r="E13" t="str">
        <f>_xll.BDP($B13&amp;" Equity",E$7)</f>
        <v>SPAIN</v>
      </c>
      <c r="F13" s="3">
        <v>9.0928855300000002</v>
      </c>
      <c r="G13">
        <v>9.5</v>
      </c>
      <c r="L13" s="39"/>
    </row>
    <row r="14" spans="1:15" x14ac:dyDescent="0.3">
      <c r="B14" s="1" t="s">
        <v>17</v>
      </c>
      <c r="C14" t="str">
        <f>IF($B14="","",_xll.BDP($B14&amp;" Equity",C$7))</f>
        <v>EBRO FOODS SA</v>
      </c>
      <c r="D14" t="str">
        <f>_xll.BDP($B14&amp;" Equity",D$7)</f>
        <v>Consumer Staples</v>
      </c>
      <c r="E14" t="str">
        <f>_xll.BDP($B14&amp;" Equity",E$7)</f>
        <v>SPAIN</v>
      </c>
      <c r="F14" s="3">
        <v>0.96785096000000004</v>
      </c>
      <c r="G14">
        <v>1</v>
      </c>
      <c r="L14" s="39"/>
    </row>
    <row r="15" spans="1:15" x14ac:dyDescent="0.3">
      <c r="B15" s="1" t="s">
        <v>18</v>
      </c>
      <c r="C15" t="str">
        <f>IF($B15="","",_xll.BDP($B15&amp;" Equity",C$7))</f>
        <v>SONAE</v>
      </c>
      <c r="D15" t="str">
        <f>_xll.BDP($B15&amp;" Equity",D$7)</f>
        <v>Consumer Staples</v>
      </c>
      <c r="E15" t="str">
        <f>_xll.BDP($B15&amp;" Equity",E$7)</f>
        <v>PORTUGAL</v>
      </c>
      <c r="F15" s="3">
        <v>2.5710326700000001</v>
      </c>
      <c r="G15">
        <v>2.5</v>
      </c>
      <c r="L15" s="39"/>
    </row>
    <row r="16" spans="1:15" x14ac:dyDescent="0.3">
      <c r="B16" s="1" t="s">
        <v>19</v>
      </c>
      <c r="C16" t="str">
        <f>IF($B16="","",_xll.BDP($B16&amp;" Equity",C$7))</f>
        <v>GRIFOLS SA - B</v>
      </c>
      <c r="D16" t="str">
        <f>_xll.BDP($B16&amp;" Equity",D$7)</f>
        <v>Health Care</v>
      </c>
      <c r="E16" t="str">
        <f>_xll.BDP($B16&amp;" Equity",E$7)</f>
        <v>SPAIN</v>
      </c>
      <c r="F16" s="3">
        <v>1.9246015999999999</v>
      </c>
      <c r="G16">
        <v>2</v>
      </c>
      <c r="L16" s="39"/>
    </row>
    <row r="17" spans="2:12" x14ac:dyDescent="0.3">
      <c r="B17" s="1" t="s">
        <v>20</v>
      </c>
      <c r="C17" t="str">
        <f>IF($B17="","",_xll.BDP($B17&amp;" Equity",C$7))</f>
        <v>LABORATORIOS FARMACEUTICOS R</v>
      </c>
      <c r="D17" t="str">
        <f>_xll.BDP($B17&amp;" Equity",D$7)</f>
        <v>Health Care</v>
      </c>
      <c r="E17" t="str">
        <f>_xll.BDP($B17&amp;" Equity",E$7)</f>
        <v>SPAIN</v>
      </c>
      <c r="F17" s="3">
        <v>3.1407408600000002</v>
      </c>
      <c r="G17">
        <v>3</v>
      </c>
      <c r="L17" s="39"/>
    </row>
    <row r="18" spans="2:12" x14ac:dyDescent="0.3">
      <c r="B18" s="1" t="s">
        <v>21</v>
      </c>
      <c r="C18" t="str">
        <f>IF($B18="","",_xll.BDP($B18&amp;" Equity",C$7))</f>
        <v>APPLUS SERVICES SA</v>
      </c>
      <c r="D18" t="str">
        <f>_xll.BDP($B18&amp;" Equity",D$7)</f>
        <v>Industrials</v>
      </c>
      <c r="E18" t="str">
        <f>_xll.BDP($B18&amp;" Equity",E$7)</f>
        <v>SPAIN</v>
      </c>
      <c r="F18" s="3">
        <v>2.7005025300000001</v>
      </c>
      <c r="G18">
        <v>3</v>
      </c>
      <c r="L18" s="39"/>
    </row>
    <row r="19" spans="2:12" x14ac:dyDescent="0.3">
      <c r="B19" s="1" t="s">
        <v>22</v>
      </c>
      <c r="C19" t="str">
        <f>IF($B19="","",_xll.BDP($B19&amp;" Equity",C$7))</f>
        <v>GLOBAL DOMINION ACCESS SA</v>
      </c>
      <c r="D19" t="str">
        <f>_xll.BDP($B19&amp;" Equity",D$7)</f>
        <v>Industrials</v>
      </c>
      <c r="E19" t="str">
        <f>_xll.BDP($B19&amp;" Equity",E$7)</f>
        <v>SPAIN</v>
      </c>
      <c r="F19" s="3">
        <v>3.26480339</v>
      </c>
      <c r="G19">
        <v>3</v>
      </c>
      <c r="L19" s="39"/>
    </row>
    <row r="20" spans="2:12" x14ac:dyDescent="0.3">
      <c r="B20" s="1" t="s">
        <v>23</v>
      </c>
      <c r="C20" t="str">
        <f>IF($B20="","",_xll.BDP($B20&amp;" Equity",C$7))</f>
        <v>GRENERGY RENOVABLES</v>
      </c>
      <c r="D20" t="str">
        <f>_xll.BDP($B20&amp;" Equity",D$7)</f>
        <v>Utilities</v>
      </c>
      <c r="E20" t="str">
        <f>_xll.BDP($B20&amp;" Equity",E$7)</f>
        <v>SPAIN</v>
      </c>
      <c r="F20" s="3">
        <v>1.0431046799999999</v>
      </c>
      <c r="G20">
        <v>1</v>
      </c>
      <c r="L20" s="39"/>
    </row>
    <row r="21" spans="2:12" x14ac:dyDescent="0.3">
      <c r="B21" s="1" t="s">
        <v>24</v>
      </c>
      <c r="C21" t="str">
        <f>IF($B21="","",_xll.BDP($B21&amp;" Equity",C$7))</f>
        <v>GALP ENERGIA SGPS SA</v>
      </c>
      <c r="D21" t="str">
        <f>_xll.BDP($B21&amp;" Equity",D$7)</f>
        <v>Energy</v>
      </c>
      <c r="E21" t="str">
        <f>_xll.BDP($B21&amp;" Equity",E$7)</f>
        <v>PORTUGAL</v>
      </c>
      <c r="F21" s="3">
        <v>1.90770624</v>
      </c>
      <c r="G21">
        <v>2</v>
      </c>
      <c r="L21" s="39"/>
    </row>
    <row r="22" spans="2:12" x14ac:dyDescent="0.3">
      <c r="B22" s="1" t="s">
        <v>25</v>
      </c>
      <c r="C22" t="str">
        <f>IF($B22="","",_xll.BDP($B22&amp;" Equity",C$7))</f>
        <v>BANCO BILBAO VIZCAYA ARGENTA</v>
      </c>
      <c r="D22" t="str">
        <f>_xll.BDP($B22&amp;" Equity",D$7)</f>
        <v>Financials</v>
      </c>
      <c r="E22" t="str">
        <f>_xll.BDP($B22&amp;" Equity",E$7)</f>
        <v>SPAIN</v>
      </c>
      <c r="F22" s="3">
        <v>4.0689652699999996</v>
      </c>
      <c r="G22">
        <v>3</v>
      </c>
      <c r="L22" s="39"/>
    </row>
    <row r="23" spans="2:12" x14ac:dyDescent="0.3">
      <c r="B23" s="1" t="s">
        <v>26</v>
      </c>
      <c r="C23" t="str">
        <f>IF($B23="","",_xll.BDP($B23&amp;" Equity",C$7))</f>
        <v>BANKINTER SA</v>
      </c>
      <c r="D23" t="str">
        <f>_xll.BDP($B23&amp;" Equity",D$7)</f>
        <v>Financials</v>
      </c>
      <c r="E23" t="str">
        <f>_xll.BDP($B23&amp;" Equity",E$7)</f>
        <v>SPAIN</v>
      </c>
      <c r="F23" s="3">
        <v>2.0290753000000001</v>
      </c>
      <c r="G23">
        <v>2</v>
      </c>
      <c r="L23" s="39"/>
    </row>
    <row r="24" spans="2:12" x14ac:dyDescent="0.3">
      <c r="B24" s="1" t="s">
        <v>27</v>
      </c>
      <c r="C24" t="str">
        <f>IF($B24="","",_xll.BDP($B24&amp;" Equity",C$7))</f>
        <v>BANCO SANTANDER SA</v>
      </c>
      <c r="D24" t="str">
        <f>_xll.BDP($B24&amp;" Equity",D$7)</f>
        <v>Financials</v>
      </c>
      <c r="E24" t="str">
        <f>_xll.BDP($B24&amp;" Equity",E$7)</f>
        <v>SPAIN</v>
      </c>
      <c r="F24" s="3">
        <v>4.3250278800000004</v>
      </c>
      <c r="G24">
        <v>6</v>
      </c>
      <c r="L24" s="39"/>
    </row>
    <row r="25" spans="2:12" x14ac:dyDescent="0.3">
      <c r="B25" s="1" t="s">
        <v>28</v>
      </c>
      <c r="C25" t="str">
        <f>IF($B25="","",_xll.BDP($B25&amp;" Equity",C$7))</f>
        <v>RENTA 4 BANCO SA</v>
      </c>
      <c r="D25" t="str">
        <f>_xll.BDP($B25&amp;" Equity",D$7)</f>
        <v>Financials</v>
      </c>
      <c r="E25" t="str">
        <f>_xll.BDP($B25&amp;" Equity",E$7)</f>
        <v>SPAIN</v>
      </c>
      <c r="F25" s="3">
        <v>1.2789854199999999</v>
      </c>
      <c r="G25">
        <v>1</v>
      </c>
      <c r="L25" s="39"/>
    </row>
    <row r="26" spans="2:12" x14ac:dyDescent="0.3">
      <c r="B26" s="1" t="s">
        <v>29</v>
      </c>
      <c r="C26" t="str">
        <f>IF($B26="","",_xll.BDP($B26&amp;" Equity",C$7))</f>
        <v>GRUPO CATALANA OCCIDENTE SA</v>
      </c>
      <c r="D26" t="str">
        <f>_xll.BDP($B26&amp;" Equity",D$7)</f>
        <v>Financials</v>
      </c>
      <c r="E26" t="str">
        <f>_xll.BDP($B26&amp;" Equity",E$7)</f>
        <v>SPAIN</v>
      </c>
      <c r="F26" s="3">
        <v>2.48533158</v>
      </c>
      <c r="G26">
        <v>3</v>
      </c>
      <c r="L26" s="39"/>
    </row>
    <row r="27" spans="2:12" x14ac:dyDescent="0.3">
      <c r="B27" s="1" t="s">
        <v>30</v>
      </c>
      <c r="C27" t="str">
        <f>IF($B27="","",_xll.BDP($B27&amp;" Equity",C$7))</f>
        <v>MAPFRE SA</v>
      </c>
      <c r="D27" t="str">
        <f>_xll.BDP($B27&amp;" Equity",D$7)</f>
        <v>Financials</v>
      </c>
      <c r="E27" t="str">
        <f>_xll.BDP($B27&amp;" Equity",E$7)</f>
        <v>SPAIN</v>
      </c>
      <c r="F27" s="3">
        <v>2.58572428</v>
      </c>
      <c r="G27">
        <v>3</v>
      </c>
      <c r="L27" s="39"/>
    </row>
    <row r="28" spans="2:12" x14ac:dyDescent="0.3">
      <c r="B28" s="1" t="s">
        <v>31</v>
      </c>
      <c r="C28" t="str">
        <f>IF($B28="","",_xll.BDP($B28&amp;" Equity",C$7))</f>
        <v>ALMAGRO CAPITAL SOCIMI</v>
      </c>
      <c r="D28" t="str">
        <f>_xll.BDP($B28&amp;" Equity",D$7)</f>
        <v>Real Estate</v>
      </c>
      <c r="E28" t="str">
        <f>_xll.BDP($B28&amp;" Equity",E$7)</f>
        <v>SPAIN</v>
      </c>
      <c r="F28" s="3">
        <v>1.03657508</v>
      </c>
      <c r="G28">
        <v>1</v>
      </c>
      <c r="L28" s="39"/>
    </row>
    <row r="29" spans="2:12" x14ac:dyDescent="0.3">
      <c r="B29" s="1" t="s">
        <v>32</v>
      </c>
      <c r="C29" t="str">
        <f>IF($B29="","",_xll.BDP($B29&amp;" Equity",C$7))</f>
        <v>ALANTRA PARTNERS SA</v>
      </c>
      <c r="D29" t="str">
        <f>_xll.BDP($B29&amp;" Equity",D$7)</f>
        <v>Financials</v>
      </c>
      <c r="E29" t="str">
        <f>_xll.BDP($B29&amp;" Equity",E$7)</f>
        <v>SPAIN</v>
      </c>
      <c r="F29" s="3">
        <v>1.9099099799999999</v>
      </c>
      <c r="G29">
        <v>2</v>
      </c>
      <c r="L29" s="39"/>
    </row>
    <row r="30" spans="2:12" x14ac:dyDescent="0.3">
      <c r="B30" s="1" t="s">
        <v>33</v>
      </c>
      <c r="C30" t="str">
        <f>IF($B30="","",_xll.BDP($B30&amp;" Equity",C$7))</f>
        <v>ELECNOR  SA</v>
      </c>
      <c r="D30" t="str">
        <f>_xll.BDP($B30&amp;" Equity",D$7)</f>
        <v>Industrials</v>
      </c>
      <c r="E30" t="str">
        <f>_xll.BDP($B30&amp;" Equity",E$7)</f>
        <v>SPAIN</v>
      </c>
      <c r="F30" s="3">
        <v>2.09151467</v>
      </c>
      <c r="G30">
        <v>2</v>
      </c>
      <c r="L30" s="39"/>
    </row>
    <row r="31" spans="2:12" x14ac:dyDescent="0.3">
      <c r="B31" s="1" t="s">
        <v>34</v>
      </c>
      <c r="C31" t="str">
        <f>IF($B31="","",_xll.BDP($B31&amp;" Equity",C$7))</f>
        <v>VIDRALA SA-RTS</v>
      </c>
      <c r="D31" t="str">
        <f>_xll.BDP($B31&amp;" Equity",D$7)</f>
        <v>Industrials</v>
      </c>
      <c r="E31" t="str">
        <f>_xll.BDP($B31&amp;" Equity",E$7)</f>
        <v>SPAIN</v>
      </c>
      <c r="F31" s="3">
        <v>4.6156160000000002E-2</v>
      </c>
      <c r="G31">
        <v>0</v>
      </c>
      <c r="L31" s="39"/>
    </row>
    <row r="32" spans="2:12" x14ac:dyDescent="0.3">
      <c r="B32" s="1" t="s">
        <v>35</v>
      </c>
      <c r="C32" t="str">
        <f>IF($B32="","",_xll.BDP($B32&amp;" Equity",C$7))</f>
        <v>VAA VISTA ALEGRE ATLANTIS</v>
      </c>
      <c r="D32" t="str">
        <f>_xll.BDP($B32&amp;" Equity",D$7)</f>
        <v>Consumer Discretionary</v>
      </c>
      <c r="E32" t="str">
        <f>_xll.BDP($B32&amp;" Equity",E$7)</f>
        <v>PORTUGAL</v>
      </c>
      <c r="F32" s="3">
        <v>1.1423608300000001</v>
      </c>
      <c r="G32">
        <v>0</v>
      </c>
      <c r="L32" s="39"/>
    </row>
    <row r="33" spans="2:12" x14ac:dyDescent="0.3">
      <c r="B33" s="1" t="s">
        <v>36</v>
      </c>
      <c r="C33" t="str">
        <f>IF($B33="","",_xll.BDP($B33&amp;" Equity",C$7))</f>
        <v>TUBACEX SA</v>
      </c>
      <c r="D33" t="str">
        <f>_xll.BDP($B33&amp;" Equity",D$7)</f>
        <v>Basic Materials</v>
      </c>
      <c r="E33" t="str">
        <f>_xll.BDP($B33&amp;" Equity",E$7)</f>
        <v>SPAIN</v>
      </c>
      <c r="F33" s="3">
        <v>1.73453148</v>
      </c>
      <c r="G33">
        <v>0</v>
      </c>
      <c r="L33" s="39"/>
    </row>
    <row r="34" spans="2:12" x14ac:dyDescent="0.3">
      <c r="B34" s="1" t="s">
        <v>37</v>
      </c>
      <c r="C34" t="str">
        <f>IF($B34="","",_xll.BDP($B34&amp;" Equity",C$7))</f>
        <v>CONSTRUCC Y AUX DE FERROCARR</v>
      </c>
      <c r="D34" t="str">
        <f>_xll.BDP($B34&amp;" Equity",D$7)</f>
        <v>Industrials</v>
      </c>
      <c r="E34" t="str">
        <f>_xll.BDP($B34&amp;" Equity",E$7)</f>
        <v>SPAIN</v>
      </c>
      <c r="F34" s="3">
        <v>3.71371385</v>
      </c>
      <c r="G34">
        <v>4</v>
      </c>
      <c r="L34" s="39"/>
    </row>
    <row r="35" spans="2:12" x14ac:dyDescent="0.3">
      <c r="B35" s="1" t="s">
        <v>38</v>
      </c>
      <c r="C35" t="str">
        <f>IF($B35="","",_xll.BDP($B35&amp;" Equity",C$7))</f>
        <v>ACS ACTIVIDADES CONS Y SERV</v>
      </c>
      <c r="D35" t="str">
        <f>_xll.BDP($B35&amp;" Equity",D$7)</f>
        <v>Industrials</v>
      </c>
      <c r="E35" t="str">
        <f>_xll.BDP($B35&amp;" Equity",E$7)</f>
        <v>SPAIN</v>
      </c>
      <c r="F35" s="3">
        <v>2.2020282600000001</v>
      </c>
      <c r="G35">
        <v>2</v>
      </c>
      <c r="L35" s="39"/>
    </row>
    <row r="36" spans="2:12" x14ac:dyDescent="0.3">
      <c r="B36" s="1" t="s">
        <v>39</v>
      </c>
      <c r="C36" t="str">
        <f>IF($B36="","",_xll.BDP($B36&amp;" Equity",C$7))</f>
        <v>FOMENTO DE CONSTRUC Y CONTRA</v>
      </c>
      <c r="D36" t="str">
        <f>_xll.BDP($B36&amp;" Equity",D$7)</f>
        <v>Industrials</v>
      </c>
      <c r="E36" t="str">
        <f>_xll.BDP($B36&amp;" Equity",E$7)</f>
        <v>SPAIN</v>
      </c>
      <c r="F36" s="3">
        <v>4.5462387199999998</v>
      </c>
      <c r="G36">
        <v>4</v>
      </c>
      <c r="L36" s="39"/>
    </row>
    <row r="37" spans="2:12" x14ac:dyDescent="0.3">
      <c r="B37" s="1" t="s">
        <v>40</v>
      </c>
      <c r="C37" t="str">
        <f>IF($B37="","",_xll.BDP($B37&amp;" Equity",C$7))</f>
        <v>VIDRALA SA</v>
      </c>
      <c r="D37" t="str">
        <f>_xll.BDP($B37&amp;" Equity",D$7)</f>
        <v>Industrials</v>
      </c>
      <c r="E37" t="str">
        <f>_xll.BDP($B37&amp;" Equity",E$7)</f>
        <v>SPAIN</v>
      </c>
      <c r="F37" s="3">
        <v>0.94434437999999998</v>
      </c>
      <c r="G37">
        <v>1.5</v>
      </c>
      <c r="L37" s="39"/>
    </row>
    <row r="38" spans="2:12" x14ac:dyDescent="0.3">
      <c r="B38" s="1" t="s">
        <v>41</v>
      </c>
      <c r="C38" t="str">
        <f>IF($B38="","",_xll.BDP($B38&amp;" Equity",C$7))</f>
        <v>NEINOR HOMES SA</v>
      </c>
      <c r="D38" t="str">
        <f>_xll.BDP($B38&amp;" Equity",D$7)</f>
        <v>Real Estate</v>
      </c>
      <c r="E38" t="str">
        <f>_xll.BDP($B38&amp;" Equity",E$7)</f>
        <v>SPAIN</v>
      </c>
      <c r="F38" s="3">
        <v>1.0147008900000001</v>
      </c>
      <c r="G38">
        <v>1</v>
      </c>
      <c r="L38" s="39"/>
    </row>
    <row r="39" spans="2:12" x14ac:dyDescent="0.3">
      <c r="B39" s="1" t="s">
        <v>42</v>
      </c>
      <c r="C39" t="str">
        <f>IF($B39="","",_xll.BDP($B39&amp;" Equity",C$7))</f>
        <v>ACERINOX SA</v>
      </c>
      <c r="D39" t="str">
        <f>_xll.BDP($B39&amp;" Equity",D$7)</f>
        <v>Basic Materials</v>
      </c>
      <c r="E39" t="str">
        <f>_xll.BDP($B39&amp;" Equity",E$7)</f>
        <v>SPAIN</v>
      </c>
      <c r="F39" s="3">
        <v>3.9961193499999998</v>
      </c>
      <c r="G39">
        <v>4</v>
      </c>
      <c r="L39" s="39"/>
    </row>
    <row r="40" spans="2:12" x14ac:dyDescent="0.3">
      <c r="B40" s="1" t="s">
        <v>43</v>
      </c>
      <c r="C40" t="str">
        <f>IF($B40="","",_xll.BDP($B40&amp;" Equity",C$7))</f>
        <v>ALTRI SGPS SA</v>
      </c>
      <c r="D40" t="str">
        <f>_xll.BDP($B40&amp;" Equity",D$7)</f>
        <v>Basic Materials</v>
      </c>
      <c r="E40" t="str">
        <f>_xll.BDP($B40&amp;" Equity",E$7)</f>
        <v>PORTUGAL</v>
      </c>
      <c r="F40" s="3">
        <v>0.967198</v>
      </c>
      <c r="G40">
        <v>1</v>
      </c>
      <c r="L40" s="39"/>
    </row>
    <row r="41" spans="2:12" x14ac:dyDescent="0.3">
      <c r="B41" s="1" t="s">
        <v>44</v>
      </c>
      <c r="C41" t="str">
        <f>IF($B41="","",_xll.BDP($B41&amp;" Equity",C$7))</f>
        <v>CORTICEIRA AMORIM SA</v>
      </c>
      <c r="D41" t="str">
        <f>_xll.BDP($B41&amp;" Equity",D$7)</f>
        <v>Industrials</v>
      </c>
      <c r="E41" t="str">
        <f>_xll.BDP($B41&amp;" Equity",E$7)</f>
        <v>PORTUGAL</v>
      </c>
      <c r="F41" s="3">
        <v>1.93929321</v>
      </c>
      <c r="G41">
        <v>2</v>
      </c>
      <c r="L41" s="39"/>
    </row>
    <row r="42" spans="2:12" x14ac:dyDescent="0.3">
      <c r="B42" s="1" t="s">
        <v>45</v>
      </c>
      <c r="C42" t="str">
        <f>IF($B42="","",_xll.BDP($B42&amp;" Equity",C$7))</f>
        <v>AGILE CONTENT SA</v>
      </c>
      <c r="D42" t="str">
        <f>_xll.BDP($B42&amp;" Equity",D$7)</f>
        <v>Technology</v>
      </c>
      <c r="E42" t="str">
        <f>_xll.BDP($B42&amp;" Equity",E$7)</f>
        <v>SPAIN</v>
      </c>
      <c r="F42" s="3">
        <v>0.88149690999999997</v>
      </c>
      <c r="G42">
        <v>1</v>
      </c>
      <c r="L42" s="39"/>
    </row>
    <row r="43" spans="2:12" x14ac:dyDescent="0.3">
      <c r="B43" s="1" t="s">
        <v>46</v>
      </c>
      <c r="C43" t="str">
        <f>IF($B43="","",_xll.BDP($B43&amp;" Equity",C$7))</f>
        <v>AMADEUS IT GROUP SA</v>
      </c>
      <c r="D43" t="str">
        <f>_xll.BDP($B43&amp;" Equity",D$7)</f>
        <v>Technology</v>
      </c>
      <c r="E43" t="str">
        <f>_xll.BDP($B43&amp;" Equity",E$7)</f>
        <v>SPAIN</v>
      </c>
      <c r="F43" s="3">
        <v>6.2214093300000002</v>
      </c>
      <c r="G43">
        <v>6</v>
      </c>
      <c r="L43" s="39"/>
    </row>
    <row r="44" spans="2:12" x14ac:dyDescent="0.3">
      <c r="B44" s="1" t="s">
        <v>47</v>
      </c>
      <c r="C44" t="str">
        <f>IF($B44="","",_xll.BDP($B44&amp;" Equity",C$7))</f>
        <v>ARTECHE LANTEGI ELKARTEA SA</v>
      </c>
      <c r="D44" t="str">
        <f>_xll.BDP($B44&amp;" Equity",D$7)</f>
        <v>#N/A N/A</v>
      </c>
      <c r="E44" t="str">
        <f>_xll.BDP($B44&amp;" Equity",E$7)</f>
        <v>SPAIN</v>
      </c>
      <c r="F44" s="3">
        <v>0.80541541000000005</v>
      </c>
      <c r="G44">
        <v>0</v>
      </c>
      <c r="L44" s="39"/>
    </row>
    <row r="45" spans="2:12" x14ac:dyDescent="0.3">
      <c r="B45" s="1" t="s">
        <v>48</v>
      </c>
      <c r="C45" t="str">
        <f>IF($B45="","",_xll.BDP($B45&amp;" Equity",C$7))</f>
        <v>GREENVOLT-ENERGIAS RENOVAVEI</v>
      </c>
      <c r="D45" t="str">
        <f>_xll.BDP($B45&amp;" Equity",D$7)</f>
        <v>Utilities</v>
      </c>
      <c r="E45" t="str">
        <f>_xll.BDP($B45&amp;" Equity",E$7)</f>
        <v>PORTUGAL</v>
      </c>
      <c r="F45" s="3">
        <v>0.38745922999999999</v>
      </c>
      <c r="G45">
        <v>0</v>
      </c>
      <c r="L45" s="39"/>
    </row>
    <row r="46" spans="2:12" x14ac:dyDescent="0.3">
      <c r="B46" s="1" t="s">
        <v>49</v>
      </c>
      <c r="C46" t="str">
        <f>IF($B46="","",_xll.BDP($B46&amp;" Equity",C$7))</f>
        <v>IBERDROLA SA</v>
      </c>
      <c r="D46" t="str">
        <f>_xll.BDP($B46&amp;" Equity",D$7)</f>
        <v>Utilities</v>
      </c>
      <c r="E46" t="str">
        <f>_xll.BDP($B46&amp;" Equity",E$7)</f>
        <v>SPAIN</v>
      </c>
      <c r="F46" s="3">
        <v>6.4489049100000004</v>
      </c>
      <c r="G46">
        <v>9</v>
      </c>
      <c r="L46" s="39"/>
    </row>
    <row r="47" spans="2:12" x14ac:dyDescent="0.3">
      <c r="B47" s="8" t="s">
        <v>117</v>
      </c>
      <c r="C47" t="str">
        <f>IF($B47="","",_xll.BDP($B47&amp;" Equity",C$7))</f>
        <v>GREENALIA SA</v>
      </c>
      <c r="D47" t="str">
        <f>_xll.BDP($B47&amp;" Equity",D$7)</f>
        <v>Industrials</v>
      </c>
      <c r="E47" t="str">
        <f>_xll.BDP($B47&amp;" Equity",E$7)</f>
        <v>SPAIN</v>
      </c>
      <c r="G47">
        <v>1</v>
      </c>
      <c r="L47" s="39"/>
    </row>
    <row r="48" spans="2:12" x14ac:dyDescent="0.3">
      <c r="B48" s="8" t="s">
        <v>116</v>
      </c>
      <c r="C48" t="str">
        <f>IF($B48="","",_xll.BDP($B48&amp;" Equity",C$7))</f>
        <v>VISCOFAN SA</v>
      </c>
      <c r="D48" t="str">
        <f>_xll.BDP($B48&amp;" Equity",D$7)</f>
        <v>Consumer Staples</v>
      </c>
      <c r="E48" t="str">
        <f>_xll.BDP($B48&amp;" Equity",E$7)</f>
        <v>SPAIN</v>
      </c>
      <c r="G48">
        <v>1.5</v>
      </c>
      <c r="L48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  <pageSetUpPr fitToPage="1"/>
  </sheetPr>
  <dimension ref="A1:K65"/>
  <sheetViews>
    <sheetView topLeftCell="A19" workbookViewId="0">
      <selection activeCell="J14" sqref="J14"/>
    </sheetView>
  </sheetViews>
  <sheetFormatPr baseColWidth="10" defaultRowHeight="16.5" x14ac:dyDescent="0.3"/>
  <cols>
    <col min="1" max="1" width="16.33203125" bestFit="1" customWidth="1"/>
    <col min="2" max="2" width="12" bestFit="1" customWidth="1"/>
    <col min="3" max="3" width="11.5546875" bestFit="1" customWidth="1"/>
    <col min="4" max="4" width="12.5546875" bestFit="1" customWidth="1"/>
    <col min="5" max="5" width="13.77734375" bestFit="1" customWidth="1"/>
    <col min="6" max="6" width="8.5546875" style="15" bestFit="1" customWidth="1"/>
    <col min="7" max="7" width="16.33203125" bestFit="1" customWidth="1"/>
    <col min="8" max="8" width="12" bestFit="1" customWidth="1"/>
    <col min="9" max="9" width="11.5546875" bestFit="1" customWidth="1"/>
    <col min="10" max="10" width="19" bestFit="1" customWidth="1"/>
    <col min="11" max="11" width="20" bestFit="1" customWidth="1"/>
  </cols>
  <sheetData>
    <row r="1" spans="1:11" x14ac:dyDescent="0.3">
      <c r="C1" t="s">
        <v>202</v>
      </c>
      <c r="D1" s="30">
        <v>44561</v>
      </c>
      <c r="E1" s="30"/>
      <c r="F1" s="32"/>
    </row>
    <row r="2" spans="1:11" x14ac:dyDescent="0.3">
      <c r="C2" t="s">
        <v>203</v>
      </c>
      <c r="D2" s="30">
        <f ca="1">TODAY()</f>
        <v>44691</v>
      </c>
      <c r="E2" s="30"/>
      <c r="F2" s="32"/>
    </row>
    <row r="3" spans="1:11" x14ac:dyDescent="0.3">
      <c r="A3" s="23" t="s">
        <v>170</v>
      </c>
      <c r="B3" t="s">
        <v>211</v>
      </c>
      <c r="C3" t="s">
        <v>212</v>
      </c>
      <c r="D3" s="29" t="s">
        <v>204</v>
      </c>
      <c r="E3" s="29" t="s">
        <v>205</v>
      </c>
      <c r="F3" s="33"/>
      <c r="G3" s="23" t="s">
        <v>170</v>
      </c>
      <c r="H3" t="s">
        <v>211</v>
      </c>
      <c r="I3" t="s">
        <v>212</v>
      </c>
    </row>
    <row r="4" spans="1:11" x14ac:dyDescent="0.3">
      <c r="A4" s="24" t="s">
        <v>210</v>
      </c>
      <c r="B4" s="26">
        <v>97.34250492000001</v>
      </c>
      <c r="C4" s="26">
        <v>100</v>
      </c>
      <c r="D4" s="40" cm="1">
        <f t="array" ref="D4">SUMPRODUCT(B5:B45/100,D5:D45)</f>
        <v>-7.4412159400771768E-2</v>
      </c>
      <c r="E4" s="40" cm="1">
        <f t="array" ref="E4">SUMPRODUCT(C5:C45/100,E5:E45)</f>
        <v>-8.3940475448950377E-2</v>
      </c>
      <c r="F4" s="34"/>
      <c r="G4" s="24" t="s">
        <v>210</v>
      </c>
      <c r="H4" s="26">
        <v>97.34250492000001</v>
      </c>
      <c r="I4" s="26">
        <v>100</v>
      </c>
    </row>
    <row r="5" spans="1:11" x14ac:dyDescent="0.3">
      <c r="A5" s="25" t="s">
        <v>46</v>
      </c>
      <c r="B5" s="26">
        <v>6.2214093300000002</v>
      </c>
      <c r="C5" s="26">
        <v>6</v>
      </c>
      <c r="D5" s="19" cm="1">
        <f t="array" ref="D5">IFERROR(_xll.BDP(A5&amp;" Equity","PX_LAST")/_xll.BDP(A5&amp;" Equity","PX_CLOSE_YTD")-1,"")</f>
        <v>-1.9785378940308518E-2</v>
      </c>
      <c r="E5" s="19" cm="1">
        <f t="array" ref="E5">IFERROR(_xll.BDP(A5&amp;" Equity","PX_LAST")/_xll.BDP(A5&amp;" Equity","PX_CLOSE_YTD")-1,"")</f>
        <v>-1.9785378940308518E-2</v>
      </c>
      <c r="F5" s="36" t="e">
        <f>GETPIVOTDATA(" RV  GLOBAL AGRESIVO",$A$3,"TICKER","AI FP","ICB_INDUSTRY_NAME","Basic Materials")*D5</f>
        <v>#REF!</v>
      </c>
      <c r="G5" s="24" t="s">
        <v>171</v>
      </c>
      <c r="H5" s="26">
        <v>97.34250492000001</v>
      </c>
      <c r="I5" s="26">
        <v>100</v>
      </c>
      <c r="J5" s="27"/>
      <c r="K5" s="27"/>
    </row>
    <row r="6" spans="1:11" x14ac:dyDescent="0.3">
      <c r="A6" s="25" t="s">
        <v>14</v>
      </c>
      <c r="B6" s="26">
        <v>4.2344499899999999</v>
      </c>
      <c r="C6" s="26">
        <v>4.5</v>
      </c>
      <c r="D6" s="11" cm="1">
        <f t="array" ref="D6">IFERROR(_xll.BDP(A6&amp;" Equity","PX_LAST")/_xll.BDP(A6&amp;" Equity","PX_CLOSE_YTD")-1,"")</f>
        <v>-0.26242690058479534</v>
      </c>
      <c r="E6" s="11" cm="1">
        <f t="array" ref="E6">IFERROR(_xll.BDP(A6&amp;" Equity","PX_LAST")/_xll.BDP(A6&amp;" Equity","PX_CLOSE_YTD")-1,"")</f>
        <v>-0.26242690058479534</v>
      </c>
      <c r="F6" s="36" t="e">
        <f>GETPIVOTDATA(" RV  GLOBAL AGRESIVO",$A$3,"TICKER","AI FP","ICB_INDUSTRY_NAME","Basic Materials")*D6</f>
        <v>#REF!</v>
      </c>
      <c r="J6" s="24"/>
      <c r="K6" s="24"/>
    </row>
    <row r="7" spans="1:11" x14ac:dyDescent="0.3">
      <c r="A7" s="25" t="s">
        <v>16</v>
      </c>
      <c r="B7" s="26">
        <v>9.0928855300000002</v>
      </c>
      <c r="C7" s="26">
        <v>9.5</v>
      </c>
      <c r="D7" s="11" cm="1">
        <f t="array" ref="D7">IFERROR(_xll.BDP(A7&amp;" Equity","PX_LAST")/_xll.BDP(A7&amp;" Equity","PX_CLOSE_YTD")-1,"")</f>
        <v>-0.29968454258675081</v>
      </c>
      <c r="E7" s="11" cm="1">
        <f t="array" ref="E7">IFERROR(_xll.BDP(A7&amp;" Equity","PX_LAST")/_xll.BDP(A7&amp;" Equity","PX_CLOSE_YTD")-1,"")</f>
        <v>-0.29968454258675081</v>
      </c>
      <c r="F7" s="34" t="e">
        <f>SUM(F5:F6)</f>
        <v>#REF!</v>
      </c>
      <c r="J7" s="24"/>
      <c r="K7" s="24"/>
    </row>
    <row r="8" spans="1:11" x14ac:dyDescent="0.3">
      <c r="A8" s="25" t="s">
        <v>11</v>
      </c>
      <c r="B8" s="26">
        <v>1.0055594400000001</v>
      </c>
      <c r="C8" s="26">
        <v>1</v>
      </c>
      <c r="D8" s="11" cm="1">
        <f t="array" ref="D8">IFERROR(_xll.BDP(A8&amp;" Equity","PX_LAST")/_xll.BDP(A8&amp;" Equity","PX_CLOSE_YTD")-1,"")</f>
        <v>-0.17767441860465116</v>
      </c>
      <c r="E8" s="11" cm="1">
        <f t="array" ref="E8">IFERROR(_xll.BDP(A8&amp;" Equity","PX_LAST")/_xll.BDP(A8&amp;" Equity","PX_CLOSE_YTD")-1,"")</f>
        <v>-0.17767441860465116</v>
      </c>
      <c r="F8" s="35"/>
      <c r="J8" s="24"/>
      <c r="K8" s="24"/>
    </row>
    <row r="9" spans="1:11" x14ac:dyDescent="0.3">
      <c r="A9" s="25" t="s">
        <v>12</v>
      </c>
      <c r="B9" s="26">
        <v>2.8744145200000002</v>
      </c>
      <c r="C9" s="26">
        <v>3</v>
      </c>
      <c r="D9" s="11" cm="1">
        <f t="array" ref="D9">IFERROR(_xll.BDP(A9&amp;" Equity","PX_LAST")/_xll.BDP(A9&amp;" Equity","PX_CLOSE_YTD")-1,"")</f>
        <v>-0.19558421258304026</v>
      </c>
      <c r="E9" s="11" cm="1">
        <f t="array" ref="E9">IFERROR(_xll.BDP(A9&amp;" Equity","PX_LAST")/_xll.BDP(A9&amp;" Equity","PX_CLOSE_YTD")-1,"")</f>
        <v>-0.19558421258304026</v>
      </c>
      <c r="F9" s="35"/>
      <c r="J9" s="24"/>
      <c r="K9" s="24"/>
    </row>
    <row r="10" spans="1:11" x14ac:dyDescent="0.3">
      <c r="A10" s="25" t="s">
        <v>13</v>
      </c>
      <c r="B10" s="26">
        <v>1.80451805</v>
      </c>
      <c r="C10" s="26">
        <v>1.5</v>
      </c>
      <c r="D10" s="11" cm="1">
        <f t="array" ref="D10">IFERROR(_xll.BDP(A10&amp;" Equity","PX_LAST")/_xll.BDP(A10&amp;" Equity","PX_CLOSE_YTD")-1,"")</f>
        <v>-0.12852112676056326</v>
      </c>
      <c r="E10" s="11" cm="1">
        <f t="array" ref="E10">IFERROR(_xll.BDP(A10&amp;" Equity","PX_LAST")/_xll.BDP(A10&amp;" Equity","PX_CLOSE_YTD")-1,"")</f>
        <v>-0.12852112676056326</v>
      </c>
      <c r="F10" s="35"/>
      <c r="J10" s="24"/>
      <c r="K10" s="24"/>
    </row>
    <row r="11" spans="1:11" x14ac:dyDescent="0.3">
      <c r="A11" s="25" t="s">
        <v>15</v>
      </c>
      <c r="B11" s="26">
        <v>2.00785408</v>
      </c>
      <c r="C11" s="26">
        <v>2</v>
      </c>
      <c r="D11" s="11" cm="1">
        <f t="array" ref="D11">IFERROR(_xll.BDP(A11&amp;" Equity","PX_LAST")/_xll.BDP(A11&amp;" Equity","PX_CLOSE_YTD")-1,"")</f>
        <v>-0.30112359550561807</v>
      </c>
      <c r="E11" s="11" cm="1">
        <f t="array" ref="E11">IFERROR(_xll.BDP(A11&amp;" Equity","PX_LAST")/_xll.BDP(A11&amp;" Equity","PX_CLOSE_YTD")-1,"")</f>
        <v>-0.30112359550561807</v>
      </c>
      <c r="F11" s="35"/>
      <c r="J11" s="24"/>
      <c r="K11" s="24"/>
    </row>
    <row r="12" spans="1:11" x14ac:dyDescent="0.3">
      <c r="A12" s="25" t="s">
        <v>17</v>
      </c>
      <c r="B12" s="26">
        <v>0.96785096000000004</v>
      </c>
      <c r="C12" s="26">
        <v>1</v>
      </c>
      <c r="D12" s="11" cm="1">
        <f t="array" ref="D12">IFERROR(_xll.BDP(A12&amp;" Equity","PX_LAST")/_xll.BDP(A12&amp;" Equity","PX_CLOSE_YTD")-1,"")</f>
        <v>-2.0142180094786744E-2</v>
      </c>
      <c r="E12" s="11" cm="1">
        <f t="array" ref="E12">IFERROR(_xll.BDP(A12&amp;" Equity","PX_LAST")/_xll.BDP(A12&amp;" Equity","PX_CLOSE_YTD")-1,"")</f>
        <v>-2.0142180094786744E-2</v>
      </c>
      <c r="F12" s="35"/>
      <c r="J12" s="24"/>
      <c r="K12" s="24"/>
    </row>
    <row r="13" spans="1:11" x14ac:dyDescent="0.3">
      <c r="A13" s="25" t="s">
        <v>18</v>
      </c>
      <c r="B13" s="26">
        <v>2.5710326700000001</v>
      </c>
      <c r="C13" s="26">
        <v>2.5</v>
      </c>
      <c r="D13" s="11" cm="1">
        <f t="array" ref="D13">IFERROR(_xll.BDP(A13&amp;" Equity","PX_LAST")/_xll.BDP(A13&amp;" Equity","PX_CLOSE_YTD")-1,"")</f>
        <v>3.9880358923230386E-2</v>
      </c>
      <c r="E13" s="11" cm="1">
        <f t="array" ref="E13">IFERROR(_xll.BDP(A13&amp;" Equity","PX_LAST")/_xll.BDP(A13&amp;" Equity","PX_CLOSE_YTD")-1,"")</f>
        <v>3.9880358923230386E-2</v>
      </c>
      <c r="F13" s="35"/>
      <c r="J13" s="24"/>
      <c r="K13" s="24"/>
    </row>
    <row r="14" spans="1:11" x14ac:dyDescent="0.3">
      <c r="A14" s="25" t="s">
        <v>19</v>
      </c>
      <c r="B14" s="26">
        <v>1.9246015999999999</v>
      </c>
      <c r="C14" s="26">
        <v>2</v>
      </c>
      <c r="D14" s="11" cm="1">
        <f t="array" ref="D14">IFERROR(_xll.BDP(A14&amp;" Equity","PX_LAST")/_xll.BDP(A14&amp;" Equity","PX_CLOSE_YTD")-1,"")</f>
        <v>0.13649851632047483</v>
      </c>
      <c r="E14" s="11" cm="1">
        <f t="array" ref="E14">IFERROR(_xll.BDP(A14&amp;" Equity","PX_LAST")/_xll.BDP(A14&amp;" Equity","PX_CLOSE_YTD")-1,"")</f>
        <v>0.13649851632047483</v>
      </c>
      <c r="F14" s="35"/>
      <c r="J14" s="24"/>
      <c r="K14" s="24"/>
    </row>
    <row r="15" spans="1:11" x14ac:dyDescent="0.3">
      <c r="A15" s="25" t="s">
        <v>20</v>
      </c>
      <c r="B15" s="26">
        <v>3.1407408600000002</v>
      </c>
      <c r="C15" s="26">
        <v>3</v>
      </c>
      <c r="D15" s="11" cm="1">
        <f t="array" ref="D15">IFERROR(_xll.BDP(A15&amp;" Equity","PX_LAST")/_xll.BDP(A15&amp;" Equity","PX_CLOSE_YTD")-1,"")</f>
        <v>-0.18021680216802161</v>
      </c>
      <c r="E15" s="11" cm="1">
        <f t="array" ref="E15">IFERROR(_xll.BDP(A15&amp;" Equity","PX_LAST")/_xll.BDP(A15&amp;" Equity","PX_CLOSE_YTD")-1,"")</f>
        <v>-0.18021680216802161</v>
      </c>
      <c r="F15" s="35"/>
      <c r="J15" s="24"/>
      <c r="K15" s="24"/>
    </row>
    <row r="16" spans="1:11" x14ac:dyDescent="0.3">
      <c r="A16" s="25" t="s">
        <v>21</v>
      </c>
      <c r="B16" s="26">
        <v>2.7005025300000001</v>
      </c>
      <c r="C16" s="26">
        <v>3</v>
      </c>
      <c r="D16" s="11" cm="1">
        <f t="array" ref="D16">IFERROR(_xll.BDP(A16&amp;" Equity","PX_LAST")/_xll.BDP(A16&amp;" Equity","PX_CLOSE_YTD")-1,"")</f>
        <v>-8.472479901051333E-2</v>
      </c>
      <c r="E16" s="11" cm="1">
        <f t="array" ref="E16">IFERROR(_xll.BDP(A16&amp;" Equity","PX_LAST")/_xll.BDP(A16&amp;" Equity","PX_CLOSE_YTD")-1,"")</f>
        <v>-8.472479901051333E-2</v>
      </c>
      <c r="F16" s="35"/>
      <c r="J16" s="24"/>
      <c r="K16" s="24"/>
    </row>
    <row r="17" spans="1:11" x14ac:dyDescent="0.3">
      <c r="A17" s="25" t="s">
        <v>22</v>
      </c>
      <c r="B17" s="26">
        <v>3.26480339</v>
      </c>
      <c r="C17" s="26">
        <v>3</v>
      </c>
      <c r="D17" s="11" cm="1">
        <f t="array" ref="D17">IFERROR(_xll.BDP(A17&amp;" Equity","PX_LAST")/_xll.BDP(A17&amp;" Equity","PX_CLOSE_YTD")-1,"")</f>
        <v>-0.1889007470651014</v>
      </c>
      <c r="E17" s="11" cm="1">
        <f t="array" ref="E17">IFERROR(_xll.BDP(A17&amp;" Equity","PX_LAST")/_xll.BDP(A17&amp;" Equity","PX_CLOSE_YTD")-1,"")</f>
        <v>-0.1889007470651014</v>
      </c>
      <c r="F17" s="35"/>
      <c r="J17" s="24"/>
      <c r="K17" s="24"/>
    </row>
    <row r="18" spans="1:11" x14ac:dyDescent="0.3">
      <c r="A18" s="25" t="s">
        <v>23</v>
      </c>
      <c r="B18" s="26">
        <v>1.0431046799999999</v>
      </c>
      <c r="C18" s="26">
        <v>1</v>
      </c>
      <c r="D18" s="11" cm="1">
        <f t="array" ref="D18">IFERROR(_xll.BDP(A18&amp;" Equity","PX_LAST")/_xll.BDP(A18&amp;" Equity","PX_CLOSE_YTD")-1,"")</f>
        <v>0.18482758620689643</v>
      </c>
      <c r="E18" s="11" cm="1">
        <f t="array" ref="E18">IFERROR(_xll.BDP(A18&amp;" Equity","PX_LAST")/_xll.BDP(A18&amp;" Equity","PX_CLOSE_YTD")-1,"")</f>
        <v>0.18482758620689643</v>
      </c>
      <c r="F18" s="35"/>
      <c r="J18" s="24"/>
      <c r="K18" s="24"/>
    </row>
    <row r="19" spans="1:11" x14ac:dyDescent="0.3">
      <c r="A19" s="25" t="s">
        <v>24</v>
      </c>
      <c r="B19" s="26">
        <v>1.90770624</v>
      </c>
      <c r="C19" s="26">
        <v>2</v>
      </c>
      <c r="D19" s="11" cm="1">
        <f t="array" ref="D19">IFERROR(_xll.BDP(A19&amp;" Equity","PX_LAST")/_xll.BDP(A19&amp;" Equity","PX_CLOSE_YTD")-1,"")</f>
        <v>0.21126760563380298</v>
      </c>
      <c r="E19" s="11" cm="1">
        <f t="array" ref="E19">IFERROR(_xll.BDP(A19&amp;" Equity","PX_LAST")/_xll.BDP(A19&amp;" Equity","PX_CLOSE_YTD")-1,"")</f>
        <v>0.21126760563380298</v>
      </c>
      <c r="F19" s="34"/>
      <c r="J19" s="24"/>
      <c r="K19" s="24"/>
    </row>
    <row r="20" spans="1:11" x14ac:dyDescent="0.3">
      <c r="A20" s="25" t="s">
        <v>25</v>
      </c>
      <c r="B20" s="26">
        <v>4.0689652699999996</v>
      </c>
      <c r="C20" s="26">
        <v>3</v>
      </c>
      <c r="D20" s="11" cm="1">
        <f t="array" ref="D20">IFERROR(_xll.BDP(A20&amp;" Equity","PX_LAST")/_xll.BDP(A20&amp;" Equity","PX_CLOSE_YTD")-1,"")</f>
        <v>-9.2952380952381009E-2</v>
      </c>
      <c r="E20" s="11" cm="1">
        <f t="array" ref="E20">IFERROR(_xll.BDP(A20&amp;" Equity","PX_LAST")/_xll.BDP(A20&amp;" Equity","PX_CLOSE_YTD")-1,"")</f>
        <v>-9.2952380952381009E-2</v>
      </c>
      <c r="F20" s="35"/>
      <c r="J20" s="24"/>
      <c r="K20" s="24"/>
    </row>
    <row r="21" spans="1:11" x14ac:dyDescent="0.3">
      <c r="A21" s="25" t="s">
        <v>26</v>
      </c>
      <c r="B21" s="26">
        <v>2.0290753000000001</v>
      </c>
      <c r="C21" s="26">
        <v>2</v>
      </c>
      <c r="D21" s="11" cm="1">
        <f t="array" ref="D21">IFERROR(_xll.BDP(A21&amp;" Equity","PX_LAST")/_xll.BDP(A21&amp;" Equity","PX_CLOSE_YTD")-1,"")</f>
        <v>0.18341095586604572</v>
      </c>
      <c r="E21" s="11" cm="1">
        <f t="array" ref="E21">IFERROR(_xll.BDP(A21&amp;" Equity","PX_LAST")/_xll.BDP(A21&amp;" Equity","PX_CLOSE_YTD")-1,"")</f>
        <v>0.18341095586604572</v>
      </c>
      <c r="F21" s="35"/>
      <c r="J21" s="28"/>
      <c r="K21" s="24"/>
    </row>
    <row r="22" spans="1:11" x14ac:dyDescent="0.3">
      <c r="A22" s="25" t="s">
        <v>27</v>
      </c>
      <c r="B22" s="26">
        <v>4.3250278800000004</v>
      </c>
      <c r="C22" s="26">
        <v>6</v>
      </c>
      <c r="D22" s="11" cm="1">
        <f t="array" ref="D22">IFERROR(_xll.BDP(A22&amp;" Equity","PX_LAST")/_xll.BDP(A22&amp;" Equity","PX_CLOSE_YTD")-1,"")</f>
        <v>-8.6209828260500054E-2</v>
      </c>
      <c r="E22" s="11" cm="1">
        <f t="array" ref="E22">IFERROR(_xll.BDP(A22&amp;" Equity","PX_LAST")/_xll.BDP(A22&amp;" Equity","PX_CLOSE_YTD")-1,"")</f>
        <v>-8.6209828260500054E-2</v>
      </c>
      <c r="F22" s="35"/>
    </row>
    <row r="23" spans="1:11" x14ac:dyDescent="0.3">
      <c r="A23" s="25" t="s">
        <v>28</v>
      </c>
      <c r="B23" s="26">
        <v>1.2789854199999999</v>
      </c>
      <c r="C23" s="26">
        <v>1</v>
      </c>
      <c r="D23" s="11" cm="1">
        <f t="array" ref="D23">IFERROR(_xll.BDP(A23&amp;" Equity","PX_LAST")/_xll.BDP(A23&amp;" Equity","PX_CLOSE_YTD")-1,"")</f>
        <v>-3.9603960396039639E-2</v>
      </c>
      <c r="E23" s="11" cm="1">
        <f t="array" ref="E23">IFERROR(_xll.BDP(A23&amp;" Equity","PX_LAST")/_xll.BDP(A23&amp;" Equity","PX_CLOSE_YTD")-1,"")</f>
        <v>-3.9603960396039639E-2</v>
      </c>
      <c r="F23" s="34"/>
    </row>
    <row r="24" spans="1:11" x14ac:dyDescent="0.3">
      <c r="A24" s="25" t="s">
        <v>29</v>
      </c>
      <c r="B24" s="26">
        <v>2.48533158</v>
      </c>
      <c r="C24" s="26">
        <v>3</v>
      </c>
      <c r="D24" s="11" cm="1">
        <f t="array" ref="D24">IFERROR(_xll.BDP(A24&amp;" Equity","PX_LAST")/_xll.BDP(A24&amp;" Equity","PX_CLOSE_YTD")-1,"")</f>
        <v>-9.1666666666666674E-2</v>
      </c>
      <c r="E24" s="11" cm="1">
        <f t="array" ref="E24">IFERROR(_xll.BDP(A24&amp;" Equity","PX_LAST")/_xll.BDP(A24&amp;" Equity","PX_CLOSE_YTD")-1,"")</f>
        <v>-9.1666666666666674E-2</v>
      </c>
      <c r="F24" s="35"/>
    </row>
    <row r="25" spans="1:11" x14ac:dyDescent="0.3">
      <c r="A25" s="25" t="s">
        <v>30</v>
      </c>
      <c r="B25" s="26">
        <v>2.58572428</v>
      </c>
      <c r="C25" s="26">
        <v>3</v>
      </c>
      <c r="D25" s="11" cm="1">
        <f t="array" ref="D25">IFERROR(_xll.BDP(A25&amp;" Equity","PX_LAST")/_xll.BDP(A25&amp;" Equity","PX_CLOSE_YTD")-1,"")</f>
        <v>-3.7385765715868269E-2</v>
      </c>
      <c r="E25" s="11" cm="1">
        <f t="array" ref="E25">IFERROR(_xll.BDP(A25&amp;" Equity","PX_LAST")/_xll.BDP(A25&amp;" Equity","PX_CLOSE_YTD")-1,"")</f>
        <v>-3.7385765715868269E-2</v>
      </c>
      <c r="F25" s="35"/>
    </row>
    <row r="26" spans="1:11" x14ac:dyDescent="0.3">
      <c r="A26" s="25" t="s">
        <v>31</v>
      </c>
      <c r="B26" s="26">
        <v>1.03657508</v>
      </c>
      <c r="C26" s="26">
        <v>1</v>
      </c>
      <c r="D26" s="11" cm="1">
        <f t="array" ref="D26">IFERROR(_xll.BDP(A26&amp;" Equity","PX_LAST")/_xll.BDP(A26&amp;" Equity","PX_CLOSE_YTD")-1,"")</f>
        <v>5.6910569105691033E-2</v>
      </c>
      <c r="E26" s="11" cm="1">
        <f t="array" ref="E26">IFERROR(_xll.BDP(A26&amp;" Equity","PX_LAST")/_xll.BDP(A26&amp;" Equity","PX_CLOSE_YTD")-1,"")</f>
        <v>5.6910569105691033E-2</v>
      </c>
      <c r="F26" s="34"/>
    </row>
    <row r="27" spans="1:11" x14ac:dyDescent="0.3">
      <c r="A27" s="25" t="s">
        <v>32</v>
      </c>
      <c r="B27" s="26">
        <v>1.9099099799999999</v>
      </c>
      <c r="C27" s="26">
        <v>2</v>
      </c>
      <c r="D27" s="11" cm="1">
        <f t="array" ref="D27">IFERROR(_xll.BDP(A27&amp;" Equity","PX_LAST")/_xll.BDP(A27&amp;" Equity","PX_CLOSE_YTD")-1,"")</f>
        <v>-9.8039215686275272E-3</v>
      </c>
      <c r="E27" s="11" cm="1">
        <f t="array" ref="E27">IFERROR(_xll.BDP(A27&amp;" Equity","PX_LAST")/_xll.BDP(A27&amp;" Equity","PX_CLOSE_YTD")-1,"")</f>
        <v>-9.8039215686275272E-3</v>
      </c>
      <c r="F27" s="35"/>
    </row>
    <row r="28" spans="1:11" x14ac:dyDescent="0.3">
      <c r="A28" s="25" t="s">
        <v>33</v>
      </c>
      <c r="B28" s="26">
        <v>2.09151467</v>
      </c>
      <c r="C28" s="26">
        <v>2</v>
      </c>
      <c r="D28" s="11" cm="1">
        <f t="array" ref="D28">IFERROR(_xll.BDP(A28&amp;" Equity","PX_LAST")/_xll.BDP(A28&amp;" Equity","PX_CLOSE_YTD")-1,"")</f>
        <v>0.11904761904761907</v>
      </c>
      <c r="E28" s="11" cm="1">
        <f t="array" ref="E28">IFERROR(_xll.BDP(A28&amp;" Equity","PX_LAST")/_xll.BDP(A28&amp;" Equity","PX_CLOSE_YTD")-1,"")</f>
        <v>0.11904761904761907</v>
      </c>
      <c r="F28" s="35"/>
    </row>
    <row r="29" spans="1:11" x14ac:dyDescent="0.3">
      <c r="A29" s="25" t="s">
        <v>34</v>
      </c>
      <c r="B29" s="26">
        <v>4.6156160000000002E-2</v>
      </c>
      <c r="C29" s="26">
        <v>0</v>
      </c>
      <c r="D29" s="11" t="str" cm="1">
        <f t="array" ref="D29">IFERROR(_xll.BDP(A29&amp;" Equity","PX_LAST")/_xll.BDP(A29&amp;" Equity","PX_CLOSE_YTD")-1,"")</f>
        <v/>
      </c>
      <c r="E29" s="11" t="str" cm="1">
        <f t="array" ref="E29">IFERROR(_xll.BDP(A29&amp;" Equity","PX_LAST")/_xll.BDP(A29&amp;" Equity","PX_CLOSE_YTD")-1,"")</f>
        <v/>
      </c>
      <c r="F29" s="35"/>
    </row>
    <row r="30" spans="1:11" x14ac:dyDescent="0.3">
      <c r="A30" s="25" t="s">
        <v>35</v>
      </c>
      <c r="B30" s="26">
        <v>1.1423608300000001</v>
      </c>
      <c r="C30" s="26">
        <v>0</v>
      </c>
      <c r="D30" s="11" cm="1">
        <f t="array" ref="D30">IFERROR(_xll.BDP(A30&amp;" Equity","PX_LAST")/_xll.BDP(A30&amp;" Equity","PX_CLOSE_YTD")-1,"")</f>
        <v>-0.18181818181818188</v>
      </c>
      <c r="E30" s="11" cm="1">
        <f t="array" ref="E30">IFERROR(_xll.BDP(A30&amp;" Equity","PX_LAST")/_xll.BDP(A30&amp;" Equity","PX_CLOSE_YTD")-1,"")</f>
        <v>-0.18181818181818188</v>
      </c>
      <c r="F30" s="35"/>
    </row>
    <row r="31" spans="1:11" x14ac:dyDescent="0.3">
      <c r="A31" s="25" t="s">
        <v>36</v>
      </c>
      <c r="B31" s="26">
        <v>1.73453148</v>
      </c>
      <c r="C31" s="26">
        <v>0</v>
      </c>
      <c r="D31" s="11" cm="1">
        <f t="array" ref="D31">IFERROR(_xll.BDP(A31&amp;" Equity","PX_LAST")/_xll.BDP(A31&amp;" Equity","PX_CLOSE_YTD")-1,"")</f>
        <v>0.4913448735019974</v>
      </c>
      <c r="E31" s="11" cm="1">
        <f t="array" ref="E31">IFERROR(_xll.BDP(A31&amp;" Equity","PX_LAST")/_xll.BDP(A31&amp;" Equity","PX_CLOSE_YTD")-1,"")</f>
        <v>0.4913448735019974</v>
      </c>
      <c r="F31" s="34"/>
    </row>
    <row r="32" spans="1:11" x14ac:dyDescent="0.3">
      <c r="A32" s="25" t="s">
        <v>37</v>
      </c>
      <c r="B32" s="26">
        <v>3.71371385</v>
      </c>
      <c r="C32" s="26">
        <v>4</v>
      </c>
      <c r="D32" s="11" cm="1">
        <f t="array" ref="D32">IFERROR(_xll.BDP(A32&amp;" Equity","PX_LAST")/_xll.BDP(A32&amp;" Equity","PX_CLOSE_YTD")-1,"")</f>
        <v>-0.21448087431693996</v>
      </c>
      <c r="E32" s="11" cm="1">
        <f t="array" ref="E32">IFERROR(_xll.BDP(A32&amp;" Equity","PX_LAST")/_xll.BDP(A32&amp;" Equity","PX_CLOSE_YTD")-1,"")</f>
        <v>-0.21448087431693996</v>
      </c>
      <c r="F32" s="35"/>
    </row>
    <row r="33" spans="1:6" x14ac:dyDescent="0.3">
      <c r="A33" s="25" t="s">
        <v>38</v>
      </c>
      <c r="B33" s="26">
        <v>2.2020282600000001</v>
      </c>
      <c r="C33" s="26">
        <v>2</v>
      </c>
      <c r="D33" s="11" cm="1">
        <f t="array" ref="D33">IFERROR(_xll.BDP(A33&amp;" Equity","PX_LAST")/_xll.BDP(A33&amp;" Equity","PX_CLOSE_YTD")-1,"")</f>
        <v>2.7153160797624087E-2</v>
      </c>
      <c r="E33" s="11" cm="1">
        <f t="array" ref="E33">IFERROR(_xll.BDP(A33&amp;" Equity","PX_LAST")/_xll.BDP(A33&amp;" Equity","PX_CLOSE_YTD")-1,"")</f>
        <v>2.7153160797624087E-2</v>
      </c>
      <c r="F33" s="35"/>
    </row>
    <row r="34" spans="1:6" x14ac:dyDescent="0.3">
      <c r="A34" s="25" t="s">
        <v>39</v>
      </c>
      <c r="B34" s="26">
        <v>4.5462387199999998</v>
      </c>
      <c r="C34" s="26">
        <v>4</v>
      </c>
      <c r="D34" s="11" cm="1">
        <f t="array" ref="D34">IFERROR(_xll.BDP(A34&amp;" Equity","PX_LAST")/_xll.BDP(A34&amp;" Equity","PX_CLOSE_YTD")-1,"")</f>
        <v>-1.8050541516244634E-3</v>
      </c>
      <c r="E34" s="11" cm="1">
        <f t="array" ref="E34">IFERROR(_xll.BDP(A34&amp;" Equity","PX_LAST")/_xll.BDP(A34&amp;" Equity","PX_CLOSE_YTD")-1,"")</f>
        <v>-1.8050541516244634E-3</v>
      </c>
      <c r="F34" s="35"/>
    </row>
    <row r="35" spans="1:6" x14ac:dyDescent="0.3">
      <c r="A35" s="25" t="s">
        <v>40</v>
      </c>
      <c r="B35" s="26">
        <v>0.94434437999999998</v>
      </c>
      <c r="C35" s="26">
        <v>1.5</v>
      </c>
      <c r="D35" s="11" cm="1">
        <f t="array" ref="D35">IFERROR(_xll.BDP(A35&amp;" Equity","PX_LAST")/_xll.BDP(A35&amp;" Equity","PX_CLOSE_YTD")-1,"")</f>
        <v>-0.20900692840646651</v>
      </c>
      <c r="E35" s="11" cm="1">
        <f t="array" ref="E35">IFERROR(_xll.BDP(A35&amp;" Equity","PX_LAST")/_xll.BDP(A35&amp;" Equity","PX_CLOSE_YTD")-1,"")</f>
        <v>-0.20900692840646651</v>
      </c>
      <c r="F35" s="35"/>
    </row>
    <row r="36" spans="1:6" x14ac:dyDescent="0.3">
      <c r="A36" s="25" t="s">
        <v>41</v>
      </c>
      <c r="B36" s="26">
        <v>1.0147008900000001</v>
      </c>
      <c r="C36" s="26">
        <v>1</v>
      </c>
      <c r="D36" s="11" cm="1">
        <f t="array" ref="D36">IFERROR(_xll.BDP(A36&amp;" Equity","PX_LAST")/_xll.BDP(A36&amp;" Equity","PX_CLOSE_YTD")-1,"")</f>
        <v>0</v>
      </c>
      <c r="E36" s="11" cm="1">
        <f t="array" ref="E36">IFERROR(_xll.BDP(A36&amp;" Equity","PX_LAST")/_xll.BDP(A36&amp;" Equity","PX_CLOSE_YTD")-1,"")</f>
        <v>0</v>
      </c>
      <c r="F36" s="35"/>
    </row>
    <row r="37" spans="1:6" x14ac:dyDescent="0.3">
      <c r="A37" s="25" t="s">
        <v>42</v>
      </c>
      <c r="B37" s="26">
        <v>3.9961193499999998</v>
      </c>
      <c r="C37" s="26">
        <v>4</v>
      </c>
      <c r="D37" s="11" cm="1">
        <f t="array" ref="D37">IFERROR(_xll.BDP(A37&amp;" Equity","PX_LAST")/_xll.BDP(A37&amp;" Equity","PX_CLOSE_YTD")-1,"")</f>
        <v>-0.1212121212121211</v>
      </c>
      <c r="E37" s="11" cm="1">
        <f t="array" ref="E37">IFERROR(_xll.BDP(A37&amp;" Equity","PX_LAST")/_xll.BDP(A37&amp;" Equity","PX_CLOSE_YTD")-1,"")</f>
        <v>-0.1212121212121211</v>
      </c>
      <c r="F37" s="34"/>
    </row>
    <row r="38" spans="1:6" x14ac:dyDescent="0.3">
      <c r="A38" s="25" t="s">
        <v>43</v>
      </c>
      <c r="B38" s="26">
        <v>0.967198</v>
      </c>
      <c r="C38" s="26">
        <v>1</v>
      </c>
      <c r="D38" s="11" cm="1">
        <f t="array" ref="D38">IFERROR(_xll.BDP(A38&amp;" Equity","PX_LAST")/_xll.BDP(A38&amp;" Equity","PX_CLOSE_YTD")-1,"")</f>
        <v>0.22638146167557927</v>
      </c>
      <c r="E38" s="11" cm="1">
        <f t="array" ref="E38">IFERROR(_xll.BDP(A38&amp;" Equity","PX_LAST")/_xll.BDP(A38&amp;" Equity","PX_CLOSE_YTD")-1,"")</f>
        <v>0.22638146167557927</v>
      </c>
      <c r="F38" s="35"/>
    </row>
    <row r="39" spans="1:6" x14ac:dyDescent="0.3">
      <c r="A39" s="25" t="s">
        <v>44</v>
      </c>
      <c r="B39" s="26">
        <v>1.93929321</v>
      </c>
      <c r="C39" s="26">
        <v>2</v>
      </c>
      <c r="D39" s="11" cm="1">
        <f t="array" ref="D39">IFERROR(_xll.BDP(A39&amp;" Equity","PX_LAST")/_xll.BDP(A39&amp;" Equity","PX_CLOSE_YTD")-1,"")</f>
        <v>-7.8014184397163011E-2</v>
      </c>
      <c r="E39" s="11" cm="1">
        <f t="array" ref="E39">IFERROR(_xll.BDP(A39&amp;" Equity","PX_LAST")/_xll.BDP(A39&amp;" Equity","PX_CLOSE_YTD")-1,"")</f>
        <v>-7.8014184397163011E-2</v>
      </c>
      <c r="F39" s="35"/>
    </row>
    <row r="40" spans="1:6" x14ac:dyDescent="0.3">
      <c r="A40" s="25" t="s">
        <v>45</v>
      </c>
      <c r="B40" s="26">
        <v>0.88149690999999997</v>
      </c>
      <c r="C40" s="26">
        <v>1</v>
      </c>
      <c r="D40" s="11" cm="1">
        <f t="array" ref="D40">IFERROR(_xll.BDP(A40&amp;" Equity","PX_LAST")/_xll.BDP(A40&amp;" Equity","PX_CLOSE_YTD")-1,"")</f>
        <v>-0.25915492957746478</v>
      </c>
      <c r="E40" s="11" cm="1">
        <f t="array" ref="E40">IFERROR(_xll.BDP(A40&amp;" Equity","PX_LAST")/_xll.BDP(A40&amp;" Equity","PX_CLOSE_YTD")-1,"")</f>
        <v>-0.25915492957746478</v>
      </c>
      <c r="F40" s="35"/>
    </row>
    <row r="41" spans="1:6" x14ac:dyDescent="0.3">
      <c r="A41" s="25" t="s">
        <v>47</v>
      </c>
      <c r="B41" s="26">
        <v>0.80541541000000005</v>
      </c>
      <c r="C41" s="26">
        <v>0</v>
      </c>
      <c r="D41" s="11" cm="1">
        <f t="array" ref="D41">IFERROR(_xll.BDP(A41&amp;" Equity","PX_LAST")/_xll.BDP(A41&amp;" Equity","PX_CLOSE_YTD")-1,"")</f>
        <v>-0.20775623268698062</v>
      </c>
      <c r="E41" s="11" cm="1">
        <f t="array" ref="E41">IFERROR(_xll.BDP(A41&amp;" Equity","PX_LAST")/_xll.BDP(A41&amp;" Equity","PX_CLOSE_YTD")-1,"")</f>
        <v>-0.20775623268698062</v>
      </c>
      <c r="F41" s="35"/>
    </row>
    <row r="42" spans="1:6" x14ac:dyDescent="0.3">
      <c r="A42" s="25" t="s">
        <v>48</v>
      </c>
      <c r="B42" s="26">
        <v>0.38745922999999999</v>
      </c>
      <c r="C42" s="26">
        <v>0</v>
      </c>
      <c r="D42" s="11" cm="1">
        <f t="array" ref="D42">IFERROR(_xll.BDP(A42&amp;" Equity","PX_LAST")/_xll.BDP(A42&amp;" Equity","PX_CLOSE_YTD")-1,"")</f>
        <v>1.8897637795275646E-2</v>
      </c>
      <c r="E42" s="11" cm="1">
        <f t="array" ref="E42">IFERROR(_xll.BDP(A42&amp;" Equity","PX_LAST")/_xll.BDP(A42&amp;" Equity","PX_CLOSE_YTD")-1,"")</f>
        <v>1.8897637795275646E-2</v>
      </c>
      <c r="F42" s="35"/>
    </row>
    <row r="43" spans="1:6" x14ac:dyDescent="0.3">
      <c r="A43" s="25" t="s">
        <v>49</v>
      </c>
      <c r="B43" s="26">
        <v>6.4489049100000004</v>
      </c>
      <c r="C43" s="26">
        <v>9</v>
      </c>
      <c r="D43" s="11" cm="1">
        <f t="array" ref="D43">IFERROR(_xll.BDP(A43&amp;" Equity","PX_LAST")/_xll.BDP(A43&amp;" Equity","PX_CLOSE_YTD")-1,"")</f>
        <v>2.0653218059557998E-2</v>
      </c>
      <c r="E43" s="11" cm="1">
        <f t="array" ref="E43">IFERROR(_xll.BDP(A43&amp;" Equity","PX_LAST")/_xll.BDP(A43&amp;" Equity","PX_CLOSE_YTD")-1,"")</f>
        <v>2.0653218059557998E-2</v>
      </c>
      <c r="F43" s="35"/>
    </row>
    <row r="44" spans="1:6" x14ac:dyDescent="0.3">
      <c r="A44" s="25" t="s">
        <v>117</v>
      </c>
      <c r="B44" s="26"/>
      <c r="C44" s="26">
        <v>1</v>
      </c>
      <c r="D44" s="11" cm="1">
        <f t="array" ref="D44">IFERROR(_xll.BDP(A44&amp;" Equity","PX_LAST")/_xll.BDP(A44&amp;" Equity","PX_CLOSE_YTD")-1,"")</f>
        <v>8.8328075709779297E-2</v>
      </c>
      <c r="E44" s="11" cm="1">
        <f t="array" ref="E44">IFERROR(_xll.BDP(A44&amp;" Equity","PX_LAST")/_xll.BDP(A44&amp;" Equity","PX_CLOSE_YTD")-1,"")</f>
        <v>8.8328075709779297E-2</v>
      </c>
      <c r="F44" s="35"/>
    </row>
    <row r="45" spans="1:6" x14ac:dyDescent="0.3">
      <c r="A45" s="25" t="s">
        <v>116</v>
      </c>
      <c r="B45" s="26"/>
      <c r="C45" s="26">
        <v>1.5</v>
      </c>
      <c r="D45" s="11" cm="1">
        <f t="array" ref="D45">IFERROR(_xll.BDP(A45&amp;" Equity","PX_LAST")/_xll.BDP(A45&amp;" Equity","PX_CLOSE_YTD")-1,"")</f>
        <v>-0.12126537785588754</v>
      </c>
      <c r="E45" s="11" cm="1">
        <f t="array" ref="E45">IFERROR(_xll.BDP(A45&amp;" Equity","PX_LAST")/_xll.BDP(A45&amp;" Equity","PX_CLOSE_YTD")-1,"")</f>
        <v>-0.12126537785588754</v>
      </c>
      <c r="F45" s="35"/>
    </row>
    <row r="46" spans="1:6" x14ac:dyDescent="0.3">
      <c r="A46" s="24" t="s">
        <v>171</v>
      </c>
      <c r="B46" s="26">
        <v>97.34250492000001</v>
      </c>
      <c r="C46" s="26">
        <v>100</v>
      </c>
      <c r="D46" s="11" t="str" cm="1">
        <f t="array" ref="D46">IFERROR(_xll.BDP(A46&amp;" Equity","PX_LAST")/_xll.BDP(A46&amp;" Equity","PX_CLOSE_YTD")-1,"")</f>
        <v/>
      </c>
      <c r="E46" s="11" t="str" cm="1">
        <f t="array" ref="E46">IFERROR(_xll.BDP(A46&amp;" Equity","PX_LAST")/_xll.BDP(A46&amp;" Equity","PX_CLOSE_YTD")-1,"")</f>
        <v/>
      </c>
      <c r="F46" s="34"/>
    </row>
    <row r="47" spans="1:6" x14ac:dyDescent="0.3">
      <c r="D47" s="31"/>
      <c r="E47" s="11"/>
      <c r="F47" s="35"/>
    </row>
    <row r="48" spans="1:6" x14ac:dyDescent="0.3">
      <c r="D48" s="31"/>
      <c r="E48" s="11"/>
      <c r="F48" s="35"/>
    </row>
    <row r="49" spans="4:6" x14ac:dyDescent="0.3">
      <c r="D49" s="31" t="str" cm="1">
        <f t="array" ref="D49">IFERROR(_xll.BDP(A49&amp;" Equity","PX_LAST")/_xll.BDP(A49&amp;" Equity","PX_CLOSE_YTD")-1,"")</f>
        <v/>
      </c>
      <c r="E49" s="11" t="str" cm="1">
        <f t="array" ref="E49">IFERROR(_xll.BDP(A49&amp;" Equity","PX_LAST")/_xll.BDP(A49&amp;" Equity","PX_CLOSE_YTD")-1,"")</f>
        <v/>
      </c>
      <c r="F49" s="35"/>
    </row>
    <row r="50" spans="4:6" x14ac:dyDescent="0.3">
      <c r="D50" s="31" t="str" cm="1">
        <f t="array" ref="D50">IFERROR(_xll.BDP(A50&amp;" Equity","PX_LAST")/_xll.BDP(A50&amp;" Equity","PX_CLOSE_YTD")-1,"")</f>
        <v/>
      </c>
      <c r="E50" s="11" t="str" cm="1">
        <f t="array" ref="E50">IFERROR(_xll.BDP(A50&amp;" Equity","PX_LAST")/_xll.BDP(A50&amp;" Equity","PX_CLOSE_YTD")-1,"")</f>
        <v/>
      </c>
      <c r="F50" s="35"/>
    </row>
    <row r="51" spans="4:6" x14ac:dyDescent="0.3">
      <c r="D51" s="31" t="str" cm="1">
        <f t="array" ref="D51">IFERROR(_xll.BDP(A51&amp;" Equity","PX_LAST")/_xll.BDP(A51&amp;" Equity","PX_CLOSE_YTD")-1,"")</f>
        <v/>
      </c>
      <c r="E51" s="11" t="str" cm="1">
        <f t="array" ref="E51">IFERROR(_xll.BDP(A51&amp;" Equity","PX_LAST")/_xll.BDP(A51&amp;" Equity","PX_CLOSE_YTD")-1,"")</f>
        <v/>
      </c>
      <c r="F51" s="35"/>
    </row>
    <row r="52" spans="4:6" x14ac:dyDescent="0.3">
      <c r="D52" s="31" t="str" cm="1">
        <f t="array" ref="D52">IFERROR(_xll.BDP(A52&amp;" Equity","PX_LAST")/_xll.BDP(A52&amp;" Equity","PX_CLOSE_YTD")-1,"")</f>
        <v/>
      </c>
      <c r="E52" s="11" t="str" cm="1">
        <f t="array" ref="E52">IFERROR(_xll.BDP(A52&amp;" Equity","PX_LAST")/_xll.BDP(A52&amp;" Equity","PX_CLOSE_YTD")-1,"")</f>
        <v/>
      </c>
      <c r="F52" s="35"/>
    </row>
    <row r="53" spans="4:6" x14ac:dyDescent="0.3">
      <c r="D53" s="31" t="str" cm="1">
        <f t="array" ref="D53">IFERROR(_xll.BDP(A53&amp;" Equity","PX_LAST")/_xll.BDP(A53&amp;" Equity","PX_CLOSE_YTD")-1,"")</f>
        <v/>
      </c>
      <c r="E53" s="11" t="str" cm="1">
        <f t="array" ref="E53">IFERROR(_xll.BDP(A53&amp;" Equity","PX_LAST")/_xll.BDP(A53&amp;" Equity","PX_CLOSE_YTD")-1,"")</f>
        <v/>
      </c>
      <c r="F53" s="35"/>
    </row>
    <row r="54" spans="4:6" x14ac:dyDescent="0.3">
      <c r="D54" s="31" t="str" cm="1">
        <f t="array" ref="D54">IFERROR(_xll.BDP(A54&amp;" Equity","PX_LAST")/_xll.BDP(A54&amp;" Equity","PX_CLOSE_YTD")-1,"")</f>
        <v/>
      </c>
      <c r="E54" s="11" t="str" cm="1">
        <f t="array" ref="E54">IFERROR(_xll.BDP(A54&amp;" Equity","PX_LAST")/_xll.BDP(A54&amp;" Equity","PX_CLOSE_YTD")-1,"")</f>
        <v/>
      </c>
      <c r="F54" s="35"/>
    </row>
    <row r="55" spans="4:6" x14ac:dyDescent="0.3">
      <c r="D55" s="31" t="str" cm="1">
        <f t="array" ref="D55">IFERROR(_xll.BDP(A55&amp;" Equity","PX_LAST")/_xll.BDP(A55&amp;" Equity","PX_CLOSE_YTD")-1,"")</f>
        <v/>
      </c>
      <c r="E55" s="11" t="str" cm="1">
        <f t="array" ref="E55">IFERROR(_xll.BDP(A55&amp;" Equity","PX_LAST")/_xll.BDP(A55&amp;" Equity","PX_CLOSE_YTD")-1,"")</f>
        <v/>
      </c>
      <c r="F55" s="35"/>
    </row>
    <row r="56" spans="4:6" x14ac:dyDescent="0.3">
      <c r="D56" s="31" t="str" cm="1">
        <f t="array" ref="D56">IFERROR(_xll.BDP(A56&amp;" Equity","PX_LAST")/_xll.BDP(A56&amp;" Equity","PX_CLOSE_YTD")-1,"")</f>
        <v/>
      </c>
      <c r="E56" s="11" t="str" cm="1">
        <f t="array" ref="E56">IFERROR(_xll.BDP(A56&amp;" Equity","PX_LAST")/_xll.BDP(A56&amp;" Equity","PX_CLOSE_YTD")-1,"")</f>
        <v/>
      </c>
      <c r="F56" s="35"/>
    </row>
    <row r="57" spans="4:6" x14ac:dyDescent="0.3">
      <c r="D57" s="31" t="str" cm="1">
        <f t="array" ref="D57">IFERROR(_xll.BDP(A57&amp;" Equity","PX_LAST")/_xll.BDP(A57&amp;" Equity","PX_CLOSE_YTD")-1,"")</f>
        <v/>
      </c>
      <c r="E57" s="11" t="str" cm="1">
        <f t="array" ref="E57">IFERROR(_xll.BDP(A57&amp;" Equity","PX_LAST")/_xll.BDP(A57&amp;" Equity","PX_CLOSE_YTD")-1,"")</f>
        <v/>
      </c>
      <c r="F57" s="35"/>
    </row>
    <row r="58" spans="4:6" x14ac:dyDescent="0.3">
      <c r="D58" s="31" t="str" cm="1">
        <f t="array" ref="D58">IFERROR(_xll.BDP(A58&amp;" Equity","PX_LAST")/_xll.BDP(A58&amp;" Equity","PX_CLOSE_YTD")-1,"")</f>
        <v/>
      </c>
      <c r="E58" s="11" t="str" cm="1">
        <f t="array" ref="E58">IFERROR(_xll.BDP(A58&amp;" Equity","PX_LAST")/_xll.BDP(A58&amp;" Equity","PX_CLOSE_YTD")-1,"")</f>
        <v/>
      </c>
      <c r="F58" s="35"/>
    </row>
    <row r="59" spans="4:6" x14ac:dyDescent="0.3">
      <c r="D59" s="31" t="str" cm="1">
        <f t="array" ref="D59">IFERROR(_xll.BDP(A59&amp;" Equity","PX_LAST")/_xll.BDP(A59&amp;" Equity","PX_CLOSE_YTD")-1,"")</f>
        <v/>
      </c>
      <c r="E59" s="11" t="str" cm="1">
        <f t="array" ref="E59">IFERROR(_xll.BDP(A59&amp;" Equity","PX_LAST")/_xll.BDP(A59&amp;" Equity","PX_CLOSE_YTD")-1,"")</f>
        <v/>
      </c>
      <c r="F59" s="35"/>
    </row>
    <row r="60" spans="4:6" x14ac:dyDescent="0.3">
      <c r="D60" s="31" t="str" cm="1">
        <f t="array" ref="D60">IFERROR(_xll.BDP(A60&amp;" Equity","PX_LAST")/_xll.BDP(A60&amp;" Equity","PX_CLOSE_YTD")-1,"")</f>
        <v/>
      </c>
      <c r="E60" s="11" t="str" cm="1">
        <f t="array" ref="E60">IFERROR(_xll.BDP(A60&amp;" Equity","PX_LAST")/_xll.BDP(A60&amp;" Equity","PX_CLOSE_YTD")-1,"")</f>
        <v/>
      </c>
      <c r="F60" s="35"/>
    </row>
    <row r="61" spans="4:6" x14ac:dyDescent="0.3">
      <c r="D61" s="31" t="str" cm="1">
        <f t="array" ref="D61">IFERROR(_xll.BDP(A61&amp;" Equity","PX_LAST")/_xll.BDP(A61&amp;" Equity","PX_CLOSE_YTD")-1,"")</f>
        <v/>
      </c>
      <c r="E61" s="11" t="str" cm="1">
        <f t="array" ref="E61">IFERROR(_xll.BDP(A61&amp;" Equity","PX_LAST")/_xll.BDP(A61&amp;" Equity","PX_CLOSE_YTD")-1,"")</f>
        <v/>
      </c>
      <c r="F61" s="35"/>
    </row>
    <row r="62" spans="4:6" x14ac:dyDescent="0.3">
      <c r="D62" s="31" t="str" cm="1">
        <f t="array" ref="D62">IFERROR(_xll.BDP(A62&amp;" Equity","PX_LAST")/_xll.BDP(A62&amp;" Equity","PX_CLOSE_YTD")-1,"")</f>
        <v/>
      </c>
      <c r="E62" s="11" t="str" cm="1">
        <f t="array" ref="E62">IFERROR(_xll.BDP(A62&amp;" Equity","PX_LAST")/_xll.BDP(A62&amp;" Equity","PX_CLOSE_YTD")-1,"")</f>
        <v/>
      </c>
      <c r="F62" s="35"/>
    </row>
    <row r="63" spans="4:6" x14ac:dyDescent="0.3">
      <c r="D63" s="19" t="e">
        <f>SUMPRODUCT(B64/100,D64)</f>
        <v>#VALUE!</v>
      </c>
      <c r="E63" s="19" t="e">
        <f>SUMPRODUCT(C64/100,E64)</f>
        <v>#VALUE!</v>
      </c>
      <c r="F63" s="34"/>
    </row>
    <row r="64" spans="4:6" x14ac:dyDescent="0.3">
      <c r="D64" s="31" t="str" cm="1">
        <f t="array" ref="D64">IFERROR(_xll.BDP(A64&amp;" Equity","PX_LAST")/_xll.BDP(A64&amp;" Equity","PX_CLOSE_YTD")-1,"")</f>
        <v/>
      </c>
      <c r="E64" s="11" t="str" cm="1">
        <f t="array" ref="E64">IFERROR(_xll.BDP(A64&amp;" Equity","PX_LAST")/_xll.BDP(A64&amp;" Equity","PX_CLOSE_YTD")-1,"")</f>
        <v/>
      </c>
      <c r="F64" s="35"/>
    </row>
    <row r="65" spans="4:6" x14ac:dyDescent="0.3">
      <c r="D65" s="31" t="str" cm="1">
        <f t="array" ref="D65">IFERROR(_xll.BDP(A65&amp;" Equity","PX_LAST")/_xll.BDP(A65&amp;" Equity","PX_CLOSE_YTD")-1,"")</f>
        <v/>
      </c>
      <c r="E65" s="11" t="str" cm="1">
        <f t="array" ref="E65">IFERROR(_xll.BDP(A65&amp;" Equity","PX_LAST")/_xll.BDP(A65&amp;" Equity","PX_CLOSE_YTD")-1,"")</f>
        <v/>
      </c>
      <c r="F65" s="35"/>
    </row>
  </sheetData>
  <conditionalFormatting sqref="D4:E65">
    <cfRule type="cellIs" dxfId="17" priority="1" operator="lessThan">
      <formula>0</formula>
    </cfRule>
    <cfRule type="cellIs" dxfId="16" priority="2" operator="greaterThan">
      <formula>0</formula>
    </cfRule>
  </conditionalFormatting>
  <pageMargins left="0.7" right="0.7" top="0.75" bottom="0.75" header="0.3" footer="0.3"/>
  <pageSetup paperSize="9" scale="44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2:O45"/>
  <sheetViews>
    <sheetView topLeftCell="A16" workbookViewId="0">
      <selection activeCell="G7" sqref="G7"/>
    </sheetView>
  </sheetViews>
  <sheetFormatPr baseColWidth="10" defaultRowHeight="16.5" x14ac:dyDescent="0.3"/>
  <cols>
    <col min="3" max="3" width="29.21875" bestFit="1" customWidth="1"/>
    <col min="4" max="5" width="29.21875" customWidth="1"/>
  </cols>
  <sheetData>
    <row r="2" spans="1:15" x14ac:dyDescent="0.3">
      <c r="A2">
        <v>353674</v>
      </c>
      <c r="B2" t="s">
        <v>1</v>
      </c>
    </row>
    <row r="3" spans="1:15" x14ac:dyDescent="0.3">
      <c r="F3" t="s">
        <v>51</v>
      </c>
    </row>
    <row r="6" spans="1:15" x14ac:dyDescent="0.3">
      <c r="F6" s="2">
        <f>SUM(F8:F42)</f>
        <v>94.927481140000026</v>
      </c>
      <c r="G6" s="2"/>
    </row>
    <row r="7" spans="1:15" x14ac:dyDescent="0.3">
      <c r="B7" s="2" t="s">
        <v>201</v>
      </c>
      <c r="C7" s="2" t="s">
        <v>50</v>
      </c>
      <c r="D7" s="2" t="s">
        <v>169</v>
      </c>
      <c r="E7" s="2" t="s">
        <v>181</v>
      </c>
      <c r="F7" s="2" t="s">
        <v>209</v>
      </c>
      <c r="G7" s="2">
        <f>SUM(G8:G45)</f>
        <v>100</v>
      </c>
      <c r="H7" s="2"/>
      <c r="I7" s="2"/>
      <c r="J7" s="2"/>
      <c r="K7" s="2"/>
      <c r="L7" s="2"/>
      <c r="M7" s="2"/>
      <c r="N7" s="2"/>
      <c r="O7" s="2"/>
    </row>
    <row r="8" spans="1:15" x14ac:dyDescent="0.3">
      <c r="B8" s="5" t="s">
        <v>11</v>
      </c>
      <c r="C8" t="str">
        <f>IF($B8="","",_xll.BDP($B8&amp;" Equity",C$7))</f>
        <v>GIGAS HOSTING SA</v>
      </c>
      <c r="D8" t="str">
        <f>_xll.BDP($B8&amp;" Equity",D$7)</f>
        <v>Technology</v>
      </c>
      <c r="E8" t="str">
        <f>_xll.BDP($B8&amp;" Equity",E$7)</f>
        <v>SPAIN</v>
      </c>
      <c r="F8" s="6">
        <v>0.69941827999999995</v>
      </c>
      <c r="G8">
        <v>1</v>
      </c>
      <c r="L8" s="39"/>
    </row>
    <row r="9" spans="1:15" x14ac:dyDescent="0.3">
      <c r="B9" s="5" t="s">
        <v>12</v>
      </c>
      <c r="C9" t="str">
        <f>IF($B9="","",_xll.BDP($B9&amp;" Equity",C$7))</f>
        <v>CELLNEX TELECOM SA</v>
      </c>
      <c r="D9" t="str">
        <f>_xll.BDP($B9&amp;" Equity",D$7)</f>
        <v>Telecommunications</v>
      </c>
      <c r="E9" t="str">
        <f>_xll.BDP($B9&amp;" Equity",E$7)</f>
        <v>SPAIN</v>
      </c>
      <c r="F9" s="6">
        <v>4.0410614799999998</v>
      </c>
      <c r="G9">
        <v>4</v>
      </c>
    </row>
    <row r="10" spans="1:15" x14ac:dyDescent="0.3">
      <c r="B10" s="5" t="s">
        <v>52</v>
      </c>
      <c r="C10" t="str">
        <f>IF($B10="","",_xll.BDP($B10&amp;" Equity",C$7))</f>
        <v>TELEFONICA SA</v>
      </c>
      <c r="D10" t="str">
        <f>_xll.BDP($B10&amp;" Equity",D$7)</f>
        <v>Telecommunications</v>
      </c>
      <c r="E10" t="str">
        <f>_xll.BDP($B10&amp;" Equity",E$7)</f>
        <v>SPAIN</v>
      </c>
      <c r="F10" s="6">
        <v>3.1486487900000002</v>
      </c>
      <c r="G10">
        <v>3</v>
      </c>
    </row>
    <row r="11" spans="1:15" x14ac:dyDescent="0.3">
      <c r="B11" s="5" t="s">
        <v>14</v>
      </c>
      <c r="C11" t="str">
        <f>IF($B11="","",_xll.BDP($B11&amp;" Equity",C$7))</f>
        <v>CIE AUTOMOTIVE SA</v>
      </c>
      <c r="D11" t="str">
        <f>_xll.BDP($B11&amp;" Equity",D$7)</f>
        <v>Consumer Discretionary</v>
      </c>
      <c r="E11" t="str">
        <f>_xll.BDP($B11&amp;" Equity",E$7)</f>
        <v>SPAIN</v>
      </c>
      <c r="F11" s="6">
        <v>4.1980576599999999</v>
      </c>
      <c r="G11">
        <v>4</v>
      </c>
    </row>
    <row r="12" spans="1:15" x14ac:dyDescent="0.3">
      <c r="B12" s="5" t="s">
        <v>15</v>
      </c>
      <c r="C12" t="str">
        <f>IF($B12="","",_xll.BDP($B12&amp;" Equity",C$7))</f>
        <v>GESTAMP AUTOMOCION SA</v>
      </c>
      <c r="D12" t="str">
        <f>_xll.BDP($B12&amp;" Equity",D$7)</f>
        <v>Consumer Discretionary</v>
      </c>
      <c r="E12" t="str">
        <f>_xll.BDP($B12&amp;" Equity",E$7)</f>
        <v>SPAIN</v>
      </c>
      <c r="F12" s="6">
        <v>2.07714562</v>
      </c>
      <c r="G12">
        <v>2</v>
      </c>
    </row>
    <row r="13" spans="1:15" x14ac:dyDescent="0.3">
      <c r="B13" s="5" t="s">
        <v>53</v>
      </c>
      <c r="C13" t="str">
        <f>IF($B13="","",_xll.BDP($B13&amp;" Equity",C$7))</f>
        <v>NBI BEARINGS EUROPE SA</v>
      </c>
      <c r="D13" t="str">
        <f>_xll.BDP($B13&amp;" Equity",D$7)</f>
        <v>Industrials</v>
      </c>
      <c r="E13" t="str">
        <f>_xll.BDP($B13&amp;" Equity",E$7)</f>
        <v>SPAIN</v>
      </c>
      <c r="F13" s="6">
        <v>9.6899699999999991E-3</v>
      </c>
      <c r="G13">
        <v>0</v>
      </c>
    </row>
    <row r="14" spans="1:15" x14ac:dyDescent="0.3">
      <c r="B14" s="5" t="s">
        <v>16</v>
      </c>
      <c r="C14" t="str">
        <f>IF($B14="","",_xll.BDP($B14&amp;" Equity",C$7))</f>
        <v>INDUSTRIA DE DISENO TEXTIL</v>
      </c>
      <c r="D14" t="str">
        <f>_xll.BDP($B14&amp;" Equity",D$7)</f>
        <v>Consumer Discretionary</v>
      </c>
      <c r="E14" t="str">
        <f>_xll.BDP($B14&amp;" Equity",E$7)</f>
        <v>SPAIN</v>
      </c>
      <c r="F14" s="6">
        <v>8.9587459599999999</v>
      </c>
      <c r="G14">
        <v>9.5</v>
      </c>
    </row>
    <row r="15" spans="1:15" x14ac:dyDescent="0.3">
      <c r="B15" s="5" t="s">
        <v>19</v>
      </c>
      <c r="C15" t="str">
        <f>IF($B15="","",_xll.BDP($B15&amp;" Equity",C$7))</f>
        <v>GRIFOLS SA - B</v>
      </c>
      <c r="D15" t="str">
        <f>_xll.BDP($B15&amp;" Equity",D$7)</f>
        <v>Health Care</v>
      </c>
      <c r="E15" t="str">
        <f>_xll.BDP($B15&amp;" Equity",E$7)</f>
        <v>SPAIN</v>
      </c>
      <c r="F15" s="6">
        <v>1.0028841799999999</v>
      </c>
      <c r="G15">
        <v>1</v>
      </c>
    </row>
    <row r="16" spans="1:15" x14ac:dyDescent="0.3">
      <c r="B16" s="5" t="s">
        <v>20</v>
      </c>
      <c r="C16" t="str">
        <f>IF($B16="","",_xll.BDP($B16&amp;" Equity",C$7))</f>
        <v>LABORATORIOS FARMACEUTICOS R</v>
      </c>
      <c r="D16" t="str">
        <f>_xll.BDP($B16&amp;" Equity",D$7)</f>
        <v>Health Care</v>
      </c>
      <c r="E16" t="str">
        <f>_xll.BDP($B16&amp;" Equity",E$7)</f>
        <v>SPAIN</v>
      </c>
      <c r="F16" s="6">
        <v>2.99919563</v>
      </c>
      <c r="G16">
        <v>3</v>
      </c>
    </row>
    <row r="17" spans="2:7" x14ac:dyDescent="0.3">
      <c r="B17" s="5" t="s">
        <v>21</v>
      </c>
      <c r="C17" t="str">
        <f>IF($B17="","",_xll.BDP($B17&amp;" Equity",C$7))</f>
        <v>APPLUS SERVICES SA</v>
      </c>
      <c r="D17" t="str">
        <f>_xll.BDP($B17&amp;" Equity",D$7)</f>
        <v>Industrials</v>
      </c>
      <c r="E17" t="str">
        <f>_xll.BDP($B17&amp;" Equity",E$7)</f>
        <v>SPAIN</v>
      </c>
      <c r="F17" s="6">
        <v>2.9580326800000001</v>
      </c>
      <c r="G17">
        <v>3</v>
      </c>
    </row>
    <row r="18" spans="2:7" x14ac:dyDescent="0.3">
      <c r="B18" s="5" t="s">
        <v>22</v>
      </c>
      <c r="C18" t="str">
        <f>IF($B18="","",_xll.BDP($B18&amp;" Equity",C$7))</f>
        <v>GLOBAL DOMINION ACCESS SA</v>
      </c>
      <c r="D18" t="str">
        <f>_xll.BDP($B18&amp;" Equity",D$7)</f>
        <v>Industrials</v>
      </c>
      <c r="E18" t="str">
        <f>_xll.BDP($B18&amp;" Equity",E$7)</f>
        <v>SPAIN</v>
      </c>
      <c r="F18" s="6">
        <v>3.1663805200000001</v>
      </c>
      <c r="G18">
        <v>3</v>
      </c>
    </row>
    <row r="19" spans="2:7" x14ac:dyDescent="0.3">
      <c r="B19" s="5" t="s">
        <v>23</v>
      </c>
      <c r="C19" t="str">
        <f>IF($B19="","",_xll.BDP($B19&amp;" Equity",C$7))</f>
        <v>GRENERGY RENOVABLES</v>
      </c>
      <c r="D19" t="str">
        <f>_xll.BDP($B19&amp;" Equity",D$7)</f>
        <v>Utilities</v>
      </c>
      <c r="E19" t="str">
        <f>_xll.BDP($B19&amp;" Equity",E$7)</f>
        <v>SPAIN</v>
      </c>
      <c r="F19" s="6">
        <v>0.47210733999999999</v>
      </c>
      <c r="G19">
        <v>0.5</v>
      </c>
    </row>
    <row r="20" spans="2:7" x14ac:dyDescent="0.3">
      <c r="B20" s="5" t="s">
        <v>54</v>
      </c>
      <c r="C20" t="str">
        <f>IF($B20="","",_xll.BDP($B20&amp;" Equity",C$7))</f>
        <v>REPSOL SA</v>
      </c>
      <c r="D20" t="str">
        <f>_xll.BDP($B20&amp;" Equity",D$7)</f>
        <v>Energy</v>
      </c>
      <c r="E20" t="str">
        <f>_xll.BDP($B20&amp;" Equity",E$7)</f>
        <v>SPAIN</v>
      </c>
      <c r="F20" s="6">
        <v>3.5222254</v>
      </c>
      <c r="G20">
        <v>3.5</v>
      </c>
    </row>
    <row r="21" spans="2:7" x14ac:dyDescent="0.3">
      <c r="B21" s="5" t="s">
        <v>25</v>
      </c>
      <c r="C21" t="str">
        <f>IF($B21="","",_xll.BDP($B21&amp;" Equity",C$7))</f>
        <v>BANCO BILBAO VIZCAYA ARGENTA</v>
      </c>
      <c r="D21" t="str">
        <f>_xll.BDP($B21&amp;" Equity",D$7)</f>
        <v>Financials</v>
      </c>
      <c r="E21" t="str">
        <f>_xll.BDP($B21&amp;" Equity",E$7)</f>
        <v>SPAIN</v>
      </c>
      <c r="F21" s="6">
        <v>5.7775889899999999</v>
      </c>
      <c r="G21">
        <v>5</v>
      </c>
    </row>
    <row r="22" spans="2:7" x14ac:dyDescent="0.3">
      <c r="B22" s="5" t="s">
        <v>26</v>
      </c>
      <c r="C22" t="str">
        <f>IF($B22="","",_xll.BDP($B22&amp;" Equity",C$7))</f>
        <v>BANKINTER SA</v>
      </c>
      <c r="D22" t="str">
        <f>_xll.BDP($B22&amp;" Equity",D$7)</f>
        <v>Financials</v>
      </c>
      <c r="E22" t="str">
        <f>_xll.BDP($B22&amp;" Equity",E$7)</f>
        <v>SPAIN</v>
      </c>
      <c r="F22" s="6">
        <v>2.0291292200000002</v>
      </c>
      <c r="G22">
        <v>2</v>
      </c>
    </row>
    <row r="23" spans="2:7" x14ac:dyDescent="0.3">
      <c r="B23" s="5" t="s">
        <v>27</v>
      </c>
      <c r="C23" t="str">
        <f>IF($B23="","",_xll.BDP($B23&amp;" Equity",C$7))</f>
        <v>BANCO SANTANDER SA</v>
      </c>
      <c r="D23" t="str">
        <f>_xll.BDP($B23&amp;" Equity",D$7)</f>
        <v>Financials</v>
      </c>
      <c r="E23" t="str">
        <f>_xll.BDP($B23&amp;" Equity",E$7)</f>
        <v>SPAIN</v>
      </c>
      <c r="F23" s="6">
        <v>9.03896093</v>
      </c>
      <c r="G23">
        <v>9</v>
      </c>
    </row>
    <row r="24" spans="2:7" x14ac:dyDescent="0.3">
      <c r="B24" s="5" t="s">
        <v>28</v>
      </c>
      <c r="C24" t="str">
        <f>IF($B24="","",_xll.BDP($B24&amp;" Equity",C$7))</f>
        <v>RENTA 4 BANCO SA</v>
      </c>
      <c r="D24" t="str">
        <f>_xll.BDP($B24&amp;" Equity",D$7)</f>
        <v>Financials</v>
      </c>
      <c r="E24" t="str">
        <f>_xll.BDP($B24&amp;" Equity",E$7)</f>
        <v>SPAIN</v>
      </c>
      <c r="F24" s="6">
        <v>0.75604722999999996</v>
      </c>
      <c r="G24">
        <v>0</v>
      </c>
    </row>
    <row r="25" spans="2:7" x14ac:dyDescent="0.3">
      <c r="B25" s="5" t="s">
        <v>29</v>
      </c>
      <c r="C25" t="str">
        <f>IF($B25="","",_xll.BDP($B25&amp;" Equity",C$7))</f>
        <v>GRUPO CATALANA OCCIDENTE SA</v>
      </c>
      <c r="D25" t="str">
        <f>_xll.BDP($B25&amp;" Equity",D$7)</f>
        <v>Financials</v>
      </c>
      <c r="E25" t="str">
        <f>_xll.BDP($B25&amp;" Equity",E$7)</f>
        <v>SPAIN</v>
      </c>
      <c r="F25" s="6">
        <v>1.92832574</v>
      </c>
      <c r="G25">
        <v>2</v>
      </c>
    </row>
    <row r="26" spans="2:7" x14ac:dyDescent="0.3">
      <c r="B26" s="5" t="s">
        <v>30</v>
      </c>
      <c r="C26" t="str">
        <f>IF($B26="","",_xll.BDP($B26&amp;" Equity",C$7))</f>
        <v>MAPFRE SA</v>
      </c>
      <c r="D26" t="str">
        <f>_xll.BDP($B26&amp;" Equity",D$7)</f>
        <v>Financials</v>
      </c>
      <c r="E26" t="str">
        <f>_xll.BDP($B26&amp;" Equity",E$7)</f>
        <v>SPAIN</v>
      </c>
      <c r="F26" s="6">
        <v>2.7864148599999998</v>
      </c>
      <c r="G26">
        <v>3</v>
      </c>
    </row>
    <row r="27" spans="2:7" x14ac:dyDescent="0.3">
      <c r="B27" s="5" t="s">
        <v>32</v>
      </c>
      <c r="C27" t="str">
        <f>IF($B27="","",_xll.BDP($B27&amp;" Equity",C$7))</f>
        <v>ALANTRA PARTNERS SA</v>
      </c>
      <c r="D27" t="str">
        <f>_xll.BDP($B27&amp;" Equity",D$7)</f>
        <v>Financials</v>
      </c>
      <c r="E27" t="str">
        <f>_xll.BDP($B27&amp;" Equity",E$7)</f>
        <v>SPAIN</v>
      </c>
      <c r="F27" s="6">
        <v>1.97582145</v>
      </c>
      <c r="G27">
        <v>2</v>
      </c>
    </row>
    <row r="28" spans="2:7" x14ac:dyDescent="0.3">
      <c r="B28" s="5" t="s">
        <v>55</v>
      </c>
      <c r="C28" t="str">
        <f>IF($B28="","",_xll.BDP($B28&amp;" Equity",C$7))</f>
        <v>MOTA ENGIL SGPS SA</v>
      </c>
      <c r="D28" t="str">
        <f>_xll.BDP($B28&amp;" Equity",D$7)</f>
        <v>Industrials</v>
      </c>
      <c r="E28" t="str">
        <f>_xll.BDP($B28&amp;" Equity",E$7)</f>
        <v>PORTUGAL</v>
      </c>
      <c r="F28" s="6">
        <v>0.68664016999999999</v>
      </c>
      <c r="G28">
        <v>0</v>
      </c>
    </row>
    <row r="29" spans="2:7" x14ac:dyDescent="0.3">
      <c r="B29" s="5" t="s">
        <v>33</v>
      </c>
      <c r="C29" t="str">
        <f>IF($B29="","",_xll.BDP($B29&amp;" Equity",C$7))</f>
        <v>ELECNOR  SA</v>
      </c>
      <c r="D29" t="str">
        <f>_xll.BDP($B29&amp;" Equity",D$7)</f>
        <v>Industrials</v>
      </c>
      <c r="E29" t="str">
        <f>_xll.BDP($B29&amp;" Equity",E$7)</f>
        <v>SPAIN</v>
      </c>
      <c r="F29" s="6">
        <v>1.00972357</v>
      </c>
      <c r="G29">
        <v>1</v>
      </c>
    </row>
    <row r="30" spans="2:7" x14ac:dyDescent="0.3">
      <c r="B30" s="5" t="s">
        <v>35</v>
      </c>
      <c r="C30" t="str">
        <f>IF($B30="","",_xll.BDP($B30&amp;" Equity",C$7))</f>
        <v>VAA VISTA ALEGRE ATLANTIS</v>
      </c>
      <c r="D30" t="str">
        <f>_xll.BDP($B30&amp;" Equity",D$7)</f>
        <v>Consumer Discretionary</v>
      </c>
      <c r="E30" t="str">
        <f>_xll.BDP($B30&amp;" Equity",E$7)</f>
        <v>PORTUGAL</v>
      </c>
      <c r="F30" s="6">
        <v>1.0214582000000001</v>
      </c>
      <c r="G30">
        <v>0</v>
      </c>
    </row>
    <row r="31" spans="2:7" x14ac:dyDescent="0.3">
      <c r="B31" s="5" t="s">
        <v>56</v>
      </c>
      <c r="C31" t="str">
        <f>IF($B31="","",_xll.BDP($B31&amp;" Equity",C$7))</f>
        <v>TALGO SA</v>
      </c>
      <c r="D31" t="str">
        <f>_xll.BDP($B31&amp;" Equity",D$7)</f>
        <v>Industrials</v>
      </c>
      <c r="E31" t="str">
        <f>_xll.BDP($B31&amp;" Equity",E$7)</f>
        <v>SPAIN</v>
      </c>
      <c r="F31" s="6">
        <v>1.4132449199999999</v>
      </c>
      <c r="G31">
        <v>0</v>
      </c>
    </row>
    <row r="32" spans="2:7" x14ac:dyDescent="0.3">
      <c r="B32" s="5" t="s">
        <v>36</v>
      </c>
      <c r="C32" t="str">
        <f>IF($B32="","",_xll.BDP($B32&amp;" Equity",C$7))</f>
        <v>TUBACEX SA</v>
      </c>
      <c r="D32" t="str">
        <f>_xll.BDP($B32&amp;" Equity",D$7)</f>
        <v>Basic Materials</v>
      </c>
      <c r="E32" t="str">
        <f>_xll.BDP($B32&amp;" Equity",E$7)</f>
        <v>SPAIN</v>
      </c>
      <c r="F32" s="6">
        <v>1.18467766</v>
      </c>
      <c r="G32">
        <v>0</v>
      </c>
    </row>
    <row r="33" spans="2:7" x14ac:dyDescent="0.3">
      <c r="B33" s="5" t="s">
        <v>37</v>
      </c>
      <c r="C33" t="str">
        <f>IF($B33="","",_xll.BDP($B33&amp;" Equity",C$7))</f>
        <v>CONSTRUCC Y AUX DE FERROCARR</v>
      </c>
      <c r="D33" t="str">
        <f>_xll.BDP($B33&amp;" Equity",D$7)</f>
        <v>Industrials</v>
      </c>
      <c r="E33" t="str">
        <f>_xll.BDP($B33&amp;" Equity",E$7)</f>
        <v>SPAIN</v>
      </c>
      <c r="F33" s="6">
        <v>3.73942503</v>
      </c>
      <c r="G33">
        <v>4</v>
      </c>
    </row>
    <row r="34" spans="2:7" x14ac:dyDescent="0.3">
      <c r="B34" s="5" t="s">
        <v>38</v>
      </c>
      <c r="C34" t="str">
        <f>IF($B34="","",_xll.BDP($B34&amp;" Equity",C$7))</f>
        <v>ACS ACTIVIDADES CONS Y SERV</v>
      </c>
      <c r="D34" t="str">
        <f>_xll.BDP($B34&amp;" Equity",D$7)</f>
        <v>Industrials</v>
      </c>
      <c r="E34" t="str">
        <f>_xll.BDP($B34&amp;" Equity",E$7)</f>
        <v>SPAIN</v>
      </c>
      <c r="F34" s="6">
        <v>1.9808876500000001</v>
      </c>
      <c r="G34">
        <v>2</v>
      </c>
    </row>
    <row r="35" spans="2:7" x14ac:dyDescent="0.3">
      <c r="B35" s="5" t="s">
        <v>39</v>
      </c>
      <c r="C35" t="str">
        <f>IF($B35="","",_xll.BDP($B35&amp;" Equity",C$7))</f>
        <v>FOMENTO DE CONSTRUC Y CONTRA</v>
      </c>
      <c r="D35" t="str">
        <f>_xll.BDP($B35&amp;" Equity",D$7)</f>
        <v>Industrials</v>
      </c>
      <c r="E35" t="str">
        <f>_xll.BDP($B35&amp;" Equity",E$7)</f>
        <v>SPAIN</v>
      </c>
      <c r="F35" s="6">
        <v>4.25700725</v>
      </c>
      <c r="G35">
        <v>4</v>
      </c>
    </row>
    <row r="36" spans="2:7" x14ac:dyDescent="0.3">
      <c r="B36" s="5" t="s">
        <v>42</v>
      </c>
      <c r="C36" t="str">
        <f>IF($B36="","",_xll.BDP($B36&amp;" Equity",C$7))</f>
        <v>ACERINOX SA</v>
      </c>
      <c r="D36" t="str">
        <f>_xll.BDP($B36&amp;" Equity",D$7)</f>
        <v>Basic Materials</v>
      </c>
      <c r="E36" t="str">
        <f>_xll.BDP($B36&amp;" Equity",E$7)</f>
        <v>SPAIN</v>
      </c>
      <c r="F36" s="6">
        <v>4.0926861499999996</v>
      </c>
      <c r="G36">
        <v>4</v>
      </c>
    </row>
    <row r="37" spans="2:7" x14ac:dyDescent="0.3">
      <c r="B37" s="5" t="s">
        <v>43</v>
      </c>
      <c r="C37" t="str">
        <f>IF($B37="","",_xll.BDP($B37&amp;" Equity",C$7))</f>
        <v>ALTRI SGPS SA</v>
      </c>
      <c r="D37" t="str">
        <f>_xll.BDP($B37&amp;" Equity",D$7)</f>
        <v>Basic Materials</v>
      </c>
      <c r="E37" t="str">
        <f>_xll.BDP($B37&amp;" Equity",E$7)</f>
        <v>PORTUGAL</v>
      </c>
      <c r="F37" s="6">
        <v>1.0005762499999999</v>
      </c>
      <c r="G37">
        <v>1</v>
      </c>
    </row>
    <row r="38" spans="2:7" x14ac:dyDescent="0.3">
      <c r="B38" s="5" t="s">
        <v>44</v>
      </c>
      <c r="C38" t="str">
        <f>IF($B38="","",_xll.BDP($B38&amp;" Equity",C$7))</f>
        <v>CORTICEIRA AMORIM SA</v>
      </c>
      <c r="D38" t="str">
        <f>_xll.BDP($B38&amp;" Equity",D$7)</f>
        <v>Industrials</v>
      </c>
      <c r="E38" t="str">
        <f>_xll.BDP($B38&amp;" Equity",E$7)</f>
        <v>PORTUGAL</v>
      </c>
      <c r="F38" s="6">
        <v>2.0062186999999998</v>
      </c>
      <c r="G38">
        <v>2</v>
      </c>
    </row>
    <row r="39" spans="2:7" x14ac:dyDescent="0.3">
      <c r="B39" s="5" t="s">
        <v>45</v>
      </c>
      <c r="C39" t="str">
        <f>IF($B39="","",_xll.BDP($B39&amp;" Equity",C$7))</f>
        <v>AGILE CONTENT SA</v>
      </c>
      <c r="D39" t="str">
        <f>_xll.BDP($B39&amp;" Equity",D$7)</f>
        <v>Technology</v>
      </c>
      <c r="E39" t="str">
        <f>_xll.BDP($B39&amp;" Equity",E$7)</f>
        <v>SPAIN</v>
      </c>
      <c r="F39" s="6">
        <v>0.77514008000000001</v>
      </c>
      <c r="G39">
        <v>1</v>
      </c>
    </row>
    <row r="40" spans="2:7" x14ac:dyDescent="0.3">
      <c r="B40" s="5" t="s">
        <v>46</v>
      </c>
      <c r="C40" t="str">
        <f>IF($B40="","",_xll.BDP($B40&amp;" Equity",C$7))</f>
        <v>AMADEUS IT GROUP SA</v>
      </c>
      <c r="D40" t="str">
        <f>_xll.BDP($B40&amp;" Equity",D$7)</f>
        <v>Technology</v>
      </c>
      <c r="E40" t="str">
        <f>_xll.BDP($B40&amp;" Equity",E$7)</f>
        <v>SPAIN</v>
      </c>
      <c r="F40" s="6">
        <v>6.25733082</v>
      </c>
      <c r="G40">
        <v>9</v>
      </c>
    </row>
    <row r="41" spans="2:7" x14ac:dyDescent="0.3">
      <c r="B41" s="5" t="s">
        <v>47</v>
      </c>
      <c r="C41" t="str">
        <f>IF($B41="","",_xll.BDP($B41&amp;" Equity",C$7))</f>
        <v>ARTECHE LANTEGI ELKARTEA SA</v>
      </c>
      <c r="D41" t="str">
        <f>_xll.BDP($B41&amp;" Equity",D$7)</f>
        <v>#N/A N/A</v>
      </c>
      <c r="E41" t="str">
        <f>_xll.BDP($B41&amp;" Equity",E$7)</f>
        <v>SPAIN</v>
      </c>
      <c r="F41" s="6">
        <v>0.29246008000000001</v>
      </c>
      <c r="G41">
        <v>0</v>
      </c>
    </row>
    <row r="42" spans="2:7" x14ac:dyDescent="0.3">
      <c r="B42" s="5" t="s">
        <v>49</v>
      </c>
      <c r="C42" t="str">
        <f>IF($B42="","",_xll.BDP($B42&amp;" Equity",C$7))</f>
        <v>IBERDROLA SA</v>
      </c>
      <c r="D42" t="str">
        <f>_xll.BDP($B42&amp;" Equity",D$7)</f>
        <v>Utilities</v>
      </c>
      <c r="E42" t="str">
        <f>_xll.BDP($B42&amp;" Equity",E$7)</f>
        <v>SPAIN</v>
      </c>
      <c r="F42" s="6">
        <v>3.6641226800000002</v>
      </c>
      <c r="G42">
        <v>9</v>
      </c>
    </row>
    <row r="43" spans="2:7" x14ac:dyDescent="0.3">
      <c r="B43" s="8" t="s">
        <v>116</v>
      </c>
      <c r="C43" t="str">
        <f>IF($B43="","",_xll.BDP($B43&amp;" Equity",C$7))</f>
        <v>VISCOFAN SA</v>
      </c>
      <c r="D43" t="str">
        <f>_xll.BDP($B43&amp;" Equity",D$7)</f>
        <v>Consumer Staples</v>
      </c>
      <c r="E43" t="str">
        <f>_xll.BDP($B43&amp;" Equity",E$7)</f>
        <v>SPAIN</v>
      </c>
      <c r="G43">
        <v>1</v>
      </c>
    </row>
    <row r="44" spans="2:7" x14ac:dyDescent="0.3">
      <c r="B44" s="8" t="s">
        <v>117</v>
      </c>
      <c r="C44" t="str">
        <f>IF($B44="","",_xll.BDP($B44&amp;" Equity",C$7))</f>
        <v>GREENALIA SA</v>
      </c>
      <c r="D44" t="str">
        <f>_xll.BDP($B44&amp;" Equity",D$7)</f>
        <v>Industrials</v>
      </c>
      <c r="E44" t="str">
        <f>_xll.BDP($B44&amp;" Equity",E$7)</f>
        <v>SPAIN</v>
      </c>
      <c r="G44">
        <v>0.5</v>
      </c>
    </row>
    <row r="45" spans="2:7" x14ac:dyDescent="0.3">
      <c r="B45" s="8" t="s">
        <v>40</v>
      </c>
      <c r="C45" t="str">
        <f>IF($B45="","",_xll.BDP($B45&amp;" Equity",C$7))</f>
        <v>VIDRALA SA</v>
      </c>
      <c r="D45" t="str">
        <f>_xll.BDP($B45&amp;" Equity",D$7)</f>
        <v>Industrials</v>
      </c>
      <c r="E45" t="str">
        <f>_xll.BDP($B45&amp;" Equity",E$7)</f>
        <v>SPAIN</v>
      </c>
      <c r="G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pageSetUpPr fitToPage="1"/>
  </sheetPr>
  <dimension ref="A1:K65"/>
  <sheetViews>
    <sheetView topLeftCell="A10" workbookViewId="0">
      <selection activeCell="H9" sqref="H9"/>
    </sheetView>
  </sheetViews>
  <sheetFormatPr baseColWidth="10" defaultRowHeight="16.5" x14ac:dyDescent="0.3"/>
  <cols>
    <col min="1" max="1" width="16.33203125" bestFit="1" customWidth="1"/>
    <col min="2" max="2" width="12" bestFit="1" customWidth="1"/>
    <col min="3" max="3" width="11.5546875" bestFit="1" customWidth="1"/>
    <col min="4" max="4" width="12.5546875" bestFit="1" customWidth="1"/>
    <col min="5" max="5" width="13.77734375" bestFit="1" customWidth="1"/>
    <col min="6" max="6" width="8.5546875" style="15" bestFit="1" customWidth="1"/>
    <col min="7" max="7" width="16.33203125" bestFit="1" customWidth="1"/>
    <col min="8" max="8" width="12" bestFit="1" customWidth="1"/>
    <col min="9" max="9" width="11.5546875" bestFit="1" customWidth="1"/>
    <col min="10" max="10" width="19" bestFit="1" customWidth="1"/>
    <col min="11" max="11" width="20" bestFit="1" customWidth="1"/>
  </cols>
  <sheetData>
    <row r="1" spans="1:11" x14ac:dyDescent="0.3">
      <c r="C1" t="s">
        <v>202</v>
      </c>
      <c r="D1" s="30">
        <v>44561</v>
      </c>
      <c r="E1" s="30"/>
      <c r="F1" s="32"/>
    </row>
    <row r="2" spans="1:11" x14ac:dyDescent="0.3">
      <c r="C2" t="s">
        <v>203</v>
      </c>
      <c r="D2" s="30">
        <f ca="1">TODAY()</f>
        <v>44691</v>
      </c>
      <c r="E2" s="30"/>
      <c r="F2" s="32"/>
    </row>
    <row r="3" spans="1:11" x14ac:dyDescent="0.3">
      <c r="A3" s="23" t="s">
        <v>170</v>
      </c>
      <c r="B3" t="s">
        <v>211</v>
      </c>
      <c r="C3" t="s">
        <v>212</v>
      </c>
      <c r="D3" s="29" t="s">
        <v>204</v>
      </c>
      <c r="E3" s="29" t="s">
        <v>205</v>
      </c>
      <c r="F3" s="33"/>
      <c r="G3" s="23" t="s">
        <v>170</v>
      </c>
      <c r="H3" t="s">
        <v>211</v>
      </c>
      <c r="I3" t="s">
        <v>212</v>
      </c>
    </row>
    <row r="4" spans="1:11" x14ac:dyDescent="0.3">
      <c r="A4" s="24" t="s">
        <v>210</v>
      </c>
      <c r="B4" s="26">
        <v>189.85496228000005</v>
      </c>
      <c r="C4" s="26">
        <v>100</v>
      </c>
      <c r="D4" s="19" cm="1">
        <f t="array" ref="D4">SUMPRODUCT(B5:B6/100,D5:D6)</f>
        <v>-4.1446366965762812E-3</v>
      </c>
      <c r="E4" s="19" cm="1">
        <f t="array" ref="E4">SUMPRODUCT(C5:C6/100,E5:E6)</f>
        <v>-4.3054216325323627E-3</v>
      </c>
      <c r="F4" s="34"/>
      <c r="G4" s="24" t="s">
        <v>210</v>
      </c>
      <c r="H4" s="26">
        <v>189.85496228000005</v>
      </c>
      <c r="I4" s="26">
        <v>100</v>
      </c>
    </row>
    <row r="5" spans="1:11" x14ac:dyDescent="0.3">
      <c r="A5" s="25" t="s">
        <v>38</v>
      </c>
      <c r="B5" s="26">
        <v>3.73942503</v>
      </c>
      <c r="C5" s="26">
        <v>2</v>
      </c>
      <c r="D5" s="11" cm="1">
        <f t="array" ref="D5">IFERROR(_xll.BDP(A5&amp;" Equity","PX_LAST")/_xll.BDP(A5&amp;" Equity","PX_CLOSE_YTD")-1,"")</f>
        <v>2.7153160797624087E-2</v>
      </c>
      <c r="E5" s="11" cm="1">
        <f t="array" ref="E5">IFERROR(_xll.BDP(A5&amp;" Equity","PX_LAST")/_xll.BDP(A5&amp;" Equity","PX_CLOSE_YTD")-1,"")</f>
        <v>2.7153160797624087E-2</v>
      </c>
      <c r="F5" s="36" t="e">
        <f>GETPIVOTDATA(" RV  GLOBAL AGRESIVO",$A$3,"TICKER","AI FP","ICB_INDUSTRY_NAME","Basic Materials")*D5</f>
        <v>#REF!</v>
      </c>
      <c r="G5" s="24" t="s">
        <v>171</v>
      </c>
      <c r="H5" s="26">
        <v>189.85496228000005</v>
      </c>
      <c r="I5" s="26">
        <v>100</v>
      </c>
      <c r="J5" s="27"/>
      <c r="K5" s="27"/>
    </row>
    <row r="6" spans="1:11" x14ac:dyDescent="0.3">
      <c r="A6" s="25" t="s">
        <v>42</v>
      </c>
      <c r="B6" s="26">
        <v>4.25700725</v>
      </c>
      <c r="C6" s="26">
        <v>4</v>
      </c>
      <c r="D6" s="11" cm="1">
        <f t="array" ref="D6">IFERROR(_xll.BDP(A6&amp;" Equity","PX_LAST")/_xll.BDP(A6&amp;" Equity","PX_CLOSE_YTD")-1,"")</f>
        <v>-0.1212121212121211</v>
      </c>
      <c r="E6" s="11" cm="1">
        <f t="array" ref="E6">IFERROR(_xll.BDP(A6&amp;" Equity","PX_LAST")/_xll.BDP(A6&amp;" Equity","PX_CLOSE_YTD")-1,"")</f>
        <v>-0.1212121212121211</v>
      </c>
      <c r="F6" s="36" t="e">
        <f>GETPIVOTDATA(" RV  GLOBAL AGRESIVO",$A$3,"TICKER","AI FP","ICB_INDUSTRY_NAME","Basic Materials")*D6</f>
        <v>#REF!</v>
      </c>
      <c r="J6" s="24"/>
      <c r="K6" s="24"/>
    </row>
    <row r="7" spans="1:11" x14ac:dyDescent="0.3">
      <c r="A7" s="25" t="s">
        <v>45</v>
      </c>
      <c r="B7" s="26">
        <v>2.0062186999999998</v>
      </c>
      <c r="C7" s="26">
        <v>1</v>
      </c>
      <c r="D7" s="19"/>
      <c r="E7" s="19"/>
      <c r="F7" s="34" t="e">
        <f>SUM(F5:F6)</f>
        <v>#REF!</v>
      </c>
      <c r="J7" s="24"/>
      <c r="K7" s="24"/>
    </row>
    <row r="8" spans="1:11" x14ac:dyDescent="0.3">
      <c r="A8" s="25" t="s">
        <v>32</v>
      </c>
      <c r="B8" s="26">
        <v>2.7864148599999998</v>
      </c>
      <c r="C8" s="26">
        <v>2</v>
      </c>
      <c r="D8" s="11"/>
      <c r="E8" s="11"/>
      <c r="F8" s="35"/>
      <c r="J8" s="24"/>
      <c r="K8" s="24"/>
    </row>
    <row r="9" spans="1:11" x14ac:dyDescent="0.3">
      <c r="A9" s="25" t="s">
        <v>43</v>
      </c>
      <c r="B9" s="26">
        <v>4.0926861499999996</v>
      </c>
      <c r="C9" s="26">
        <v>1</v>
      </c>
      <c r="D9" s="11"/>
      <c r="E9" s="11"/>
      <c r="F9" s="35"/>
      <c r="J9" s="24"/>
      <c r="K9" s="24"/>
    </row>
    <row r="10" spans="1:11" x14ac:dyDescent="0.3">
      <c r="A10" s="25" t="s">
        <v>46</v>
      </c>
      <c r="B10" s="26">
        <v>0.77514008000000001</v>
      </c>
      <c r="C10" s="26">
        <v>9</v>
      </c>
      <c r="D10" s="11"/>
      <c r="E10" s="11"/>
      <c r="F10" s="35"/>
      <c r="J10" s="24"/>
      <c r="K10" s="24"/>
    </row>
    <row r="11" spans="1:11" x14ac:dyDescent="0.3">
      <c r="A11" s="25" t="s">
        <v>21</v>
      </c>
      <c r="B11" s="26">
        <v>2.99919563</v>
      </c>
      <c r="C11" s="26">
        <v>3</v>
      </c>
      <c r="D11" s="11"/>
      <c r="E11" s="11"/>
      <c r="F11" s="35"/>
      <c r="J11" s="24"/>
      <c r="K11" s="24"/>
    </row>
    <row r="12" spans="1:11" x14ac:dyDescent="0.3">
      <c r="A12" s="25" t="s">
        <v>47</v>
      </c>
      <c r="B12" s="26">
        <v>6.25733082</v>
      </c>
      <c r="C12" s="26">
        <v>0</v>
      </c>
      <c r="D12" s="11"/>
      <c r="E12" s="11"/>
      <c r="F12" s="35"/>
      <c r="J12" s="24"/>
      <c r="K12" s="24"/>
    </row>
    <row r="13" spans="1:11" x14ac:dyDescent="0.3">
      <c r="A13" s="25" t="s">
        <v>25</v>
      </c>
      <c r="B13" s="26">
        <v>3.5222254</v>
      </c>
      <c r="C13" s="26">
        <v>5</v>
      </c>
      <c r="D13" s="11"/>
      <c r="E13" s="11"/>
      <c r="F13" s="35"/>
      <c r="J13" s="24"/>
      <c r="K13" s="24"/>
    </row>
    <row r="14" spans="1:11" x14ac:dyDescent="0.3">
      <c r="A14" s="25" t="s">
        <v>26</v>
      </c>
      <c r="B14" s="26">
        <v>5.7775889899999999</v>
      </c>
      <c r="C14" s="26">
        <v>2</v>
      </c>
      <c r="D14" s="11"/>
      <c r="E14" s="11"/>
      <c r="F14" s="35"/>
      <c r="J14" s="24"/>
      <c r="K14" s="24"/>
    </row>
    <row r="15" spans="1:11" x14ac:dyDescent="0.3">
      <c r="A15" s="25" t="s">
        <v>37</v>
      </c>
      <c r="B15" s="26">
        <v>1.18467766</v>
      </c>
      <c r="C15" s="26">
        <v>4</v>
      </c>
      <c r="D15" s="11"/>
      <c r="E15" s="11"/>
      <c r="F15" s="35"/>
      <c r="J15" s="24"/>
      <c r="K15" s="24"/>
    </row>
    <row r="16" spans="1:11" x14ac:dyDescent="0.3">
      <c r="A16" s="25" t="s">
        <v>14</v>
      </c>
      <c r="B16" s="26">
        <v>3.1486487900000002</v>
      </c>
      <c r="C16" s="26">
        <v>4</v>
      </c>
      <c r="D16" s="11"/>
      <c r="E16" s="11"/>
      <c r="F16" s="35"/>
      <c r="J16" s="24"/>
      <c r="K16" s="24"/>
    </row>
    <row r="17" spans="1:11" x14ac:dyDescent="0.3">
      <c r="A17" s="25" t="s">
        <v>12</v>
      </c>
      <c r="B17" s="26">
        <v>0.69941827999999995</v>
      </c>
      <c r="C17" s="26">
        <v>4</v>
      </c>
      <c r="D17" s="11"/>
      <c r="E17" s="11"/>
      <c r="F17" s="35"/>
      <c r="J17" s="24"/>
      <c r="K17" s="24"/>
    </row>
    <row r="18" spans="1:11" x14ac:dyDescent="0.3">
      <c r="A18" s="25" t="s">
        <v>44</v>
      </c>
      <c r="B18" s="26">
        <v>1.0005762499999999</v>
      </c>
      <c r="C18" s="26">
        <v>2</v>
      </c>
      <c r="D18" s="11"/>
      <c r="E18" s="38"/>
      <c r="F18" s="35"/>
      <c r="J18" s="24"/>
      <c r="K18" s="24"/>
    </row>
    <row r="19" spans="1:11" x14ac:dyDescent="0.3">
      <c r="A19" s="25" t="s">
        <v>22</v>
      </c>
      <c r="B19" s="26">
        <v>2.9580326800000001</v>
      </c>
      <c r="C19" s="26">
        <v>3</v>
      </c>
      <c r="D19" s="37"/>
      <c r="E19" s="37"/>
      <c r="F19" s="34"/>
      <c r="J19" s="24"/>
      <c r="K19" s="24"/>
    </row>
    <row r="20" spans="1:11" x14ac:dyDescent="0.3">
      <c r="A20" s="25" t="s">
        <v>55</v>
      </c>
      <c r="B20" s="26">
        <v>1.97582145</v>
      </c>
      <c r="C20" s="26">
        <v>0</v>
      </c>
      <c r="D20" s="11"/>
      <c r="E20" s="11"/>
      <c r="F20" s="35"/>
      <c r="J20" s="24"/>
      <c r="K20" s="24"/>
    </row>
    <row r="21" spans="1:11" x14ac:dyDescent="0.3">
      <c r="A21" s="25" t="s">
        <v>33</v>
      </c>
      <c r="B21" s="26">
        <v>0.68664016999999999</v>
      </c>
      <c r="C21" s="26">
        <v>1</v>
      </c>
      <c r="D21" s="11"/>
      <c r="E21" s="11"/>
      <c r="F21" s="35"/>
      <c r="J21" s="28"/>
      <c r="K21" s="24"/>
    </row>
    <row r="22" spans="1:11" x14ac:dyDescent="0.3">
      <c r="A22" s="25" t="s">
        <v>39</v>
      </c>
      <c r="B22" s="26">
        <v>1.9808876500000001</v>
      </c>
      <c r="C22" s="26">
        <v>4</v>
      </c>
      <c r="D22" s="11"/>
      <c r="E22" s="11"/>
      <c r="F22" s="35"/>
    </row>
    <row r="23" spans="1:11" x14ac:dyDescent="0.3">
      <c r="A23" s="25" t="s">
        <v>29</v>
      </c>
      <c r="B23" s="26">
        <v>0.75604722999999996</v>
      </c>
      <c r="C23" s="26">
        <v>2</v>
      </c>
      <c r="D23" s="37"/>
      <c r="E23" s="37"/>
      <c r="F23" s="34"/>
    </row>
    <row r="24" spans="1:11" x14ac:dyDescent="0.3">
      <c r="A24" s="25" t="s">
        <v>15</v>
      </c>
      <c r="B24" s="26">
        <v>4.1980576599999999</v>
      </c>
      <c r="C24" s="26">
        <v>2</v>
      </c>
      <c r="D24" s="11"/>
      <c r="E24" s="11"/>
      <c r="F24" s="35"/>
    </row>
    <row r="25" spans="1:11" x14ac:dyDescent="0.3">
      <c r="A25" s="25" t="s">
        <v>11</v>
      </c>
      <c r="B25" s="26">
        <v>94.927481140000026</v>
      </c>
      <c r="C25" s="26">
        <v>1</v>
      </c>
      <c r="D25" s="11"/>
      <c r="E25" s="11"/>
      <c r="F25" s="35"/>
    </row>
    <row r="26" spans="1:11" x14ac:dyDescent="0.3">
      <c r="A26" s="25" t="s">
        <v>23</v>
      </c>
      <c r="B26" s="26">
        <v>3.1663805200000001</v>
      </c>
      <c r="C26" s="26">
        <v>0.5</v>
      </c>
      <c r="D26" s="19"/>
      <c r="E26" s="19"/>
      <c r="F26" s="34"/>
    </row>
    <row r="27" spans="1:11" x14ac:dyDescent="0.3">
      <c r="A27" s="25" t="s">
        <v>19</v>
      </c>
      <c r="B27" s="26">
        <v>8.9587459599999999</v>
      </c>
      <c r="C27" s="26">
        <v>1</v>
      </c>
      <c r="D27" s="11"/>
      <c r="E27" s="11"/>
      <c r="F27" s="35"/>
    </row>
    <row r="28" spans="1:11" x14ac:dyDescent="0.3">
      <c r="A28" s="25" t="s">
        <v>117</v>
      </c>
      <c r="B28" s="26"/>
      <c r="C28" s="26">
        <v>0.5</v>
      </c>
      <c r="D28" s="11"/>
      <c r="E28" s="11"/>
      <c r="F28" s="35"/>
    </row>
    <row r="29" spans="1:11" x14ac:dyDescent="0.3">
      <c r="A29" s="25" t="s">
        <v>49</v>
      </c>
      <c r="B29" s="26">
        <v>0.29246008000000001</v>
      </c>
      <c r="C29" s="26">
        <v>9</v>
      </c>
      <c r="D29" s="11"/>
      <c r="E29" s="11"/>
      <c r="F29" s="35"/>
    </row>
    <row r="30" spans="1:11" x14ac:dyDescent="0.3">
      <c r="A30" s="25" t="s">
        <v>16</v>
      </c>
      <c r="B30" s="26">
        <v>9.6899699999999991E-3</v>
      </c>
      <c r="C30" s="26">
        <v>9.5</v>
      </c>
      <c r="D30" s="11"/>
      <c r="E30" s="11"/>
      <c r="F30" s="35"/>
    </row>
    <row r="31" spans="1:11" x14ac:dyDescent="0.3">
      <c r="A31" s="25" t="s">
        <v>30</v>
      </c>
      <c r="B31" s="26">
        <v>1.92832574</v>
      </c>
      <c r="C31" s="26">
        <v>3</v>
      </c>
      <c r="D31" s="19"/>
      <c r="E31" s="19"/>
      <c r="F31" s="34"/>
    </row>
    <row r="32" spans="1:11" x14ac:dyDescent="0.3">
      <c r="A32" s="25" t="s">
        <v>53</v>
      </c>
      <c r="B32" s="26">
        <v>2.07714562</v>
      </c>
      <c r="C32" s="26">
        <v>0</v>
      </c>
      <c r="D32" s="11"/>
      <c r="E32" s="11"/>
      <c r="F32" s="35"/>
    </row>
    <row r="33" spans="1:6" x14ac:dyDescent="0.3">
      <c r="A33" s="25" t="s">
        <v>28</v>
      </c>
      <c r="B33" s="26">
        <v>9.03896093</v>
      </c>
      <c r="C33" s="26">
        <v>0</v>
      </c>
      <c r="D33" s="11"/>
      <c r="E33" s="11"/>
      <c r="F33" s="35"/>
    </row>
    <row r="34" spans="1:6" x14ac:dyDescent="0.3">
      <c r="A34" s="25" t="s">
        <v>54</v>
      </c>
      <c r="B34" s="26">
        <v>0.47210733999999999</v>
      </c>
      <c r="C34" s="26">
        <v>3.5</v>
      </c>
      <c r="D34" s="11"/>
      <c r="E34" s="11"/>
      <c r="F34" s="35"/>
    </row>
    <row r="35" spans="1:6" x14ac:dyDescent="0.3">
      <c r="A35" s="25" t="s">
        <v>20</v>
      </c>
      <c r="B35" s="26">
        <v>1.0028841799999999</v>
      </c>
      <c r="C35" s="26">
        <v>3</v>
      </c>
      <c r="D35" s="11"/>
      <c r="E35" s="11"/>
      <c r="F35" s="35"/>
    </row>
    <row r="36" spans="1:6" x14ac:dyDescent="0.3">
      <c r="A36" s="25" t="s">
        <v>27</v>
      </c>
      <c r="B36" s="26">
        <v>2.0291292200000002</v>
      </c>
      <c r="C36" s="26">
        <v>9</v>
      </c>
      <c r="D36" s="11"/>
      <c r="E36" s="11"/>
      <c r="F36" s="35"/>
    </row>
    <row r="37" spans="1:6" x14ac:dyDescent="0.3">
      <c r="A37" s="25" t="s">
        <v>52</v>
      </c>
      <c r="B37" s="26">
        <v>4.0410614799999998</v>
      </c>
      <c r="C37" s="26">
        <v>3</v>
      </c>
      <c r="D37" s="19"/>
      <c r="E37" s="19"/>
      <c r="F37" s="34"/>
    </row>
    <row r="38" spans="1:6" x14ac:dyDescent="0.3">
      <c r="A38" s="25" t="s">
        <v>56</v>
      </c>
      <c r="B38" s="26">
        <v>1.0214582000000001</v>
      </c>
      <c r="C38" s="26">
        <v>0</v>
      </c>
      <c r="D38" s="11"/>
      <c r="E38" s="11"/>
      <c r="F38" s="35"/>
    </row>
    <row r="39" spans="1:6" x14ac:dyDescent="0.3">
      <c r="A39" s="25" t="s">
        <v>36</v>
      </c>
      <c r="B39" s="26">
        <v>1.4132449199999999</v>
      </c>
      <c r="C39" s="26">
        <v>0</v>
      </c>
      <c r="D39" s="11"/>
      <c r="E39" s="11"/>
      <c r="F39" s="35"/>
    </row>
    <row r="40" spans="1:6" x14ac:dyDescent="0.3">
      <c r="A40" s="25" t="s">
        <v>35</v>
      </c>
      <c r="B40" s="26">
        <v>1.00972357</v>
      </c>
      <c r="C40" s="26">
        <v>0</v>
      </c>
      <c r="D40" s="11"/>
      <c r="E40" s="11"/>
      <c r="F40" s="35"/>
    </row>
    <row r="41" spans="1:6" x14ac:dyDescent="0.3">
      <c r="A41" s="25" t="s">
        <v>40</v>
      </c>
      <c r="B41" s="26"/>
      <c r="C41" s="26">
        <v>1</v>
      </c>
      <c r="D41" s="11"/>
      <c r="E41" s="11"/>
      <c r="F41" s="35"/>
    </row>
    <row r="42" spans="1:6" x14ac:dyDescent="0.3">
      <c r="A42" s="25" t="s">
        <v>116</v>
      </c>
      <c r="B42" s="26">
        <v>3.6641226800000002</v>
      </c>
      <c r="C42" s="26">
        <v>1</v>
      </c>
      <c r="D42" s="11"/>
      <c r="E42" s="11"/>
      <c r="F42" s="35"/>
    </row>
    <row r="43" spans="1:6" x14ac:dyDescent="0.3">
      <c r="A43" s="24" t="s">
        <v>171</v>
      </c>
      <c r="B43" s="26">
        <v>189.85496228000005</v>
      </c>
      <c r="C43" s="26">
        <v>100</v>
      </c>
      <c r="D43" s="11"/>
      <c r="E43" s="11"/>
      <c r="F43" s="35"/>
    </row>
    <row r="44" spans="1:6" x14ac:dyDescent="0.3">
      <c r="D44" s="11"/>
      <c r="E44" s="11"/>
      <c r="F44" s="35"/>
    </row>
    <row r="45" spans="1:6" x14ac:dyDescent="0.3">
      <c r="D45" s="11"/>
      <c r="E45" s="11"/>
      <c r="F45" s="35"/>
    </row>
    <row r="46" spans="1:6" x14ac:dyDescent="0.3">
      <c r="D46" s="19"/>
      <c r="E46" s="19"/>
      <c r="F46" s="34"/>
    </row>
    <row r="47" spans="1:6" x14ac:dyDescent="0.3">
      <c r="D47" s="31"/>
      <c r="E47" s="11"/>
      <c r="F47" s="35"/>
    </row>
    <row r="48" spans="1:6" x14ac:dyDescent="0.3">
      <c r="D48" s="31"/>
      <c r="E48" s="11"/>
      <c r="F48" s="35"/>
    </row>
    <row r="49" spans="4:6" x14ac:dyDescent="0.3">
      <c r="D49" s="31" t="str" cm="1">
        <f t="array" ref="D49">IFERROR(_xll.BDP(A49&amp;" Equity","PX_LAST")/_xll.BDP(A49&amp;" Equity","PX_CLOSE_YTD")-1,"")</f>
        <v/>
      </c>
      <c r="E49" s="11" t="str" cm="1">
        <f t="array" ref="E49">IFERROR(_xll.BDP(A49&amp;" Equity","PX_LAST")/_xll.BDP(A49&amp;" Equity","PX_CLOSE_YTD")-1,"")</f>
        <v/>
      </c>
      <c r="F49" s="35"/>
    </row>
    <row r="50" spans="4:6" x14ac:dyDescent="0.3">
      <c r="D50" s="31" t="str" cm="1">
        <f t="array" ref="D50">IFERROR(_xll.BDP(A50&amp;" Equity","PX_LAST")/_xll.BDP(A50&amp;" Equity","PX_CLOSE_YTD")-1,"")</f>
        <v/>
      </c>
      <c r="E50" s="11" t="str" cm="1">
        <f t="array" ref="E50">IFERROR(_xll.BDP(A50&amp;" Equity","PX_LAST")/_xll.BDP(A50&amp;" Equity","PX_CLOSE_YTD")-1,"")</f>
        <v/>
      </c>
      <c r="F50" s="35"/>
    </row>
    <row r="51" spans="4:6" x14ac:dyDescent="0.3">
      <c r="D51" s="31" t="str" cm="1">
        <f t="array" ref="D51">IFERROR(_xll.BDP(A51&amp;" Equity","PX_LAST")/_xll.BDP(A51&amp;" Equity","PX_CLOSE_YTD")-1,"")</f>
        <v/>
      </c>
      <c r="E51" s="11" t="str" cm="1">
        <f t="array" ref="E51">IFERROR(_xll.BDP(A51&amp;" Equity","PX_LAST")/_xll.BDP(A51&amp;" Equity","PX_CLOSE_YTD")-1,"")</f>
        <v/>
      </c>
      <c r="F51" s="35"/>
    </row>
    <row r="52" spans="4:6" x14ac:dyDescent="0.3">
      <c r="D52" s="31" t="str" cm="1">
        <f t="array" ref="D52">IFERROR(_xll.BDP(A52&amp;" Equity","PX_LAST")/_xll.BDP(A52&amp;" Equity","PX_CLOSE_YTD")-1,"")</f>
        <v/>
      </c>
      <c r="E52" s="11" t="str" cm="1">
        <f t="array" ref="E52">IFERROR(_xll.BDP(A52&amp;" Equity","PX_LAST")/_xll.BDP(A52&amp;" Equity","PX_CLOSE_YTD")-1,"")</f>
        <v/>
      </c>
      <c r="F52" s="35"/>
    </row>
    <row r="53" spans="4:6" x14ac:dyDescent="0.3">
      <c r="D53" s="31" t="str" cm="1">
        <f t="array" ref="D53">IFERROR(_xll.BDP(A53&amp;" Equity","PX_LAST")/_xll.BDP(A53&amp;" Equity","PX_CLOSE_YTD")-1,"")</f>
        <v/>
      </c>
      <c r="E53" s="11" t="str" cm="1">
        <f t="array" ref="E53">IFERROR(_xll.BDP(A53&amp;" Equity","PX_LAST")/_xll.BDP(A53&amp;" Equity","PX_CLOSE_YTD")-1,"")</f>
        <v/>
      </c>
      <c r="F53" s="35"/>
    </row>
    <row r="54" spans="4:6" x14ac:dyDescent="0.3">
      <c r="D54" s="31" t="str" cm="1">
        <f t="array" ref="D54">IFERROR(_xll.BDP(A54&amp;" Equity","PX_LAST")/_xll.BDP(A54&amp;" Equity","PX_CLOSE_YTD")-1,"")</f>
        <v/>
      </c>
      <c r="E54" s="11" t="str" cm="1">
        <f t="array" ref="E54">IFERROR(_xll.BDP(A54&amp;" Equity","PX_LAST")/_xll.BDP(A54&amp;" Equity","PX_CLOSE_YTD")-1,"")</f>
        <v/>
      </c>
      <c r="F54" s="35"/>
    </row>
    <row r="55" spans="4:6" x14ac:dyDescent="0.3">
      <c r="D55" s="31" t="str" cm="1">
        <f t="array" ref="D55">IFERROR(_xll.BDP(A55&amp;" Equity","PX_LAST")/_xll.BDP(A55&amp;" Equity","PX_CLOSE_YTD")-1,"")</f>
        <v/>
      </c>
      <c r="E55" s="11" t="str" cm="1">
        <f t="array" ref="E55">IFERROR(_xll.BDP(A55&amp;" Equity","PX_LAST")/_xll.BDP(A55&amp;" Equity","PX_CLOSE_YTD")-1,"")</f>
        <v/>
      </c>
      <c r="F55" s="35"/>
    </row>
    <row r="56" spans="4:6" x14ac:dyDescent="0.3">
      <c r="D56" s="31" t="str" cm="1">
        <f t="array" ref="D56">IFERROR(_xll.BDP(A56&amp;" Equity","PX_LAST")/_xll.BDP(A56&amp;" Equity","PX_CLOSE_YTD")-1,"")</f>
        <v/>
      </c>
      <c r="E56" s="11" t="str" cm="1">
        <f t="array" ref="E56">IFERROR(_xll.BDP(A56&amp;" Equity","PX_LAST")/_xll.BDP(A56&amp;" Equity","PX_CLOSE_YTD")-1,"")</f>
        <v/>
      </c>
      <c r="F56" s="35"/>
    </row>
    <row r="57" spans="4:6" x14ac:dyDescent="0.3">
      <c r="D57" s="31" t="str" cm="1">
        <f t="array" ref="D57">IFERROR(_xll.BDP(A57&amp;" Equity","PX_LAST")/_xll.BDP(A57&amp;" Equity","PX_CLOSE_YTD")-1,"")</f>
        <v/>
      </c>
      <c r="E57" s="11" t="str" cm="1">
        <f t="array" ref="E57">IFERROR(_xll.BDP(A57&amp;" Equity","PX_LAST")/_xll.BDP(A57&amp;" Equity","PX_CLOSE_YTD")-1,"")</f>
        <v/>
      </c>
      <c r="F57" s="35"/>
    </row>
    <row r="58" spans="4:6" x14ac:dyDescent="0.3">
      <c r="D58" s="31" t="str" cm="1">
        <f t="array" ref="D58">IFERROR(_xll.BDP(A58&amp;" Equity","PX_LAST")/_xll.BDP(A58&amp;" Equity","PX_CLOSE_YTD")-1,"")</f>
        <v/>
      </c>
      <c r="E58" s="11" t="str" cm="1">
        <f t="array" ref="E58">IFERROR(_xll.BDP(A58&amp;" Equity","PX_LAST")/_xll.BDP(A58&amp;" Equity","PX_CLOSE_YTD")-1,"")</f>
        <v/>
      </c>
      <c r="F58" s="35"/>
    </row>
    <row r="59" spans="4:6" x14ac:dyDescent="0.3">
      <c r="D59" s="31" t="str" cm="1">
        <f t="array" ref="D59">IFERROR(_xll.BDP(A59&amp;" Equity","PX_LAST")/_xll.BDP(A59&amp;" Equity","PX_CLOSE_YTD")-1,"")</f>
        <v/>
      </c>
      <c r="E59" s="11" t="str" cm="1">
        <f t="array" ref="E59">IFERROR(_xll.BDP(A59&amp;" Equity","PX_LAST")/_xll.BDP(A59&amp;" Equity","PX_CLOSE_YTD")-1,"")</f>
        <v/>
      </c>
      <c r="F59" s="35"/>
    </row>
    <row r="60" spans="4:6" x14ac:dyDescent="0.3">
      <c r="D60" s="31" t="str" cm="1">
        <f t="array" ref="D60">IFERROR(_xll.BDP(A60&amp;" Equity","PX_LAST")/_xll.BDP(A60&amp;" Equity","PX_CLOSE_YTD")-1,"")</f>
        <v/>
      </c>
      <c r="E60" s="11" t="str" cm="1">
        <f t="array" ref="E60">IFERROR(_xll.BDP(A60&amp;" Equity","PX_LAST")/_xll.BDP(A60&amp;" Equity","PX_CLOSE_YTD")-1,"")</f>
        <v/>
      </c>
      <c r="F60" s="35"/>
    </row>
    <row r="61" spans="4:6" x14ac:dyDescent="0.3">
      <c r="D61" s="31" t="str" cm="1">
        <f t="array" ref="D61">IFERROR(_xll.BDP(A61&amp;" Equity","PX_LAST")/_xll.BDP(A61&amp;" Equity","PX_CLOSE_YTD")-1,"")</f>
        <v/>
      </c>
      <c r="E61" s="11" t="str" cm="1">
        <f t="array" ref="E61">IFERROR(_xll.BDP(A61&amp;" Equity","PX_LAST")/_xll.BDP(A61&amp;" Equity","PX_CLOSE_YTD")-1,"")</f>
        <v/>
      </c>
      <c r="F61" s="35"/>
    </row>
    <row r="62" spans="4:6" x14ac:dyDescent="0.3">
      <c r="D62" s="31" t="str" cm="1">
        <f t="array" ref="D62">IFERROR(_xll.BDP(A62&amp;" Equity","PX_LAST")/_xll.BDP(A62&amp;" Equity","PX_CLOSE_YTD")-1,"")</f>
        <v/>
      </c>
      <c r="E62" s="11" t="str" cm="1">
        <f t="array" ref="E62">IFERROR(_xll.BDP(A62&amp;" Equity","PX_LAST")/_xll.BDP(A62&amp;" Equity","PX_CLOSE_YTD")-1,"")</f>
        <v/>
      </c>
      <c r="F62" s="35"/>
    </row>
    <row r="63" spans="4:6" x14ac:dyDescent="0.3">
      <c r="D63" s="19" t="e">
        <f>SUMPRODUCT(B64/100,D64)</f>
        <v>#VALUE!</v>
      </c>
      <c r="E63" s="19" t="e">
        <f>SUMPRODUCT(C64/100,E64)</f>
        <v>#VALUE!</v>
      </c>
      <c r="F63" s="34"/>
    </row>
    <row r="64" spans="4:6" x14ac:dyDescent="0.3">
      <c r="D64" s="31" t="str" cm="1">
        <f t="array" ref="D64">IFERROR(_xll.BDP(A64&amp;" Equity","PX_LAST")/_xll.BDP(A64&amp;" Equity","PX_CLOSE_YTD")-1,"")</f>
        <v/>
      </c>
      <c r="E64" s="11" t="str" cm="1">
        <f t="array" ref="E64">IFERROR(_xll.BDP(A64&amp;" Equity","PX_LAST")/_xll.BDP(A64&amp;" Equity","PX_CLOSE_YTD")-1,"")</f>
        <v/>
      </c>
      <c r="F64" s="35"/>
    </row>
    <row r="65" spans="4:6" x14ac:dyDescent="0.3">
      <c r="D65" s="31" t="str" cm="1">
        <f t="array" ref="D65">IFERROR(_xll.BDP(A65&amp;" Equity","PX_LAST")/_xll.BDP(A65&amp;" Equity","PX_CLOSE_YTD")-1,"")</f>
        <v/>
      </c>
      <c r="E65" s="11" t="str" cm="1">
        <f t="array" ref="E65">IFERROR(_xll.BDP(A65&amp;" Equity","PX_LAST")/_xll.BDP(A65&amp;" Equity","PX_CLOSE_YTD")-1,"")</f>
        <v/>
      </c>
      <c r="F65" s="35"/>
    </row>
  </sheetData>
  <conditionalFormatting sqref="D4:E65">
    <cfRule type="cellIs" dxfId="15" priority="1" operator="lessThan">
      <formula>0</formula>
    </cfRule>
    <cfRule type="cellIs" dxfId="14" priority="2" operator="greaterThan">
      <formula>0</formula>
    </cfRule>
  </conditionalFormatting>
  <pageMargins left="0.7" right="0.7" top="0.75" bottom="0.75" header="0.3" footer="0.3"/>
  <pageSetup paperSize="9" scale="44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R68"/>
  <sheetViews>
    <sheetView zoomScale="85" zoomScaleNormal="85" workbookViewId="0">
      <selection activeCell="A2" sqref="A2"/>
    </sheetView>
  </sheetViews>
  <sheetFormatPr baseColWidth="10" defaultRowHeight="16.5" x14ac:dyDescent="0.3"/>
  <cols>
    <col min="3" max="3" width="28.5546875" bestFit="1" customWidth="1"/>
    <col min="9" max="9" width="12.44140625" style="10" bestFit="1" customWidth="1"/>
    <col min="11" max="11" width="13.44140625" style="16" bestFit="1" customWidth="1"/>
    <col min="12" max="12" width="11.5546875" style="11"/>
    <col min="14" max="14" width="11.5546875" style="22"/>
    <col min="17" max="17" width="12.44140625" bestFit="1" customWidth="1"/>
  </cols>
  <sheetData>
    <row r="2" spans="1:18" x14ac:dyDescent="0.3">
      <c r="A2">
        <v>117</v>
      </c>
      <c r="B2" t="s">
        <v>2</v>
      </c>
    </row>
    <row r="4" spans="1:18" x14ac:dyDescent="0.3">
      <c r="D4" t="s">
        <v>158</v>
      </c>
      <c r="E4" t="s">
        <v>161</v>
      </c>
      <c r="F4" t="s">
        <v>157</v>
      </c>
    </row>
    <row r="5" spans="1:18" x14ac:dyDescent="0.3">
      <c r="C5" t="s">
        <v>50</v>
      </c>
      <c r="D5" s="9">
        <f>SUM(D6:D99)</f>
        <v>100</v>
      </c>
      <c r="E5" s="9"/>
      <c r="F5" s="9">
        <f>SUM(F6:F99)</f>
        <v>100</v>
      </c>
      <c r="I5" s="20" t="s">
        <v>162</v>
      </c>
      <c r="J5" s="2" t="s">
        <v>163</v>
      </c>
      <c r="K5" s="18" t="s">
        <v>164</v>
      </c>
      <c r="L5" s="19" t="s">
        <v>165</v>
      </c>
    </row>
    <row r="6" spans="1:18" x14ac:dyDescent="0.3">
      <c r="B6" s="7" t="s">
        <v>119</v>
      </c>
      <c r="C6" t="str">
        <f>IF($B6="","",_xll.BDP($B6&amp;" Equity",C$5))</f>
        <v>CORPORACION FINANCIERA ALBA</v>
      </c>
      <c r="D6">
        <v>3.2712689999999998</v>
      </c>
      <c r="F6">
        <v>3</v>
      </c>
      <c r="H6" s="12" t="s">
        <v>18</v>
      </c>
      <c r="I6" s="21">
        <v>800000</v>
      </c>
      <c r="J6" s="12">
        <v>0.98199999999999998</v>
      </c>
      <c r="K6" s="17">
        <v>785600</v>
      </c>
      <c r="L6" s="13">
        <v>2.9889665325940871E-2</v>
      </c>
      <c r="N6" s="22" t="s">
        <v>167</v>
      </c>
    </row>
    <row r="7" spans="1:18" x14ac:dyDescent="0.3">
      <c r="B7" s="7" t="s">
        <v>120</v>
      </c>
      <c r="C7" t="str">
        <f>IF($B7="","",_xll.BDP($B7&amp;" Equity",C$5))</f>
        <v>CORP ACCIONA ENERGIAS RENOVA</v>
      </c>
      <c r="D7">
        <v>5.8543920000000007</v>
      </c>
      <c r="F7" s="14">
        <v>0</v>
      </c>
      <c r="H7" s="12" t="s">
        <v>21</v>
      </c>
      <c r="I7" s="21">
        <v>140000</v>
      </c>
      <c r="J7" s="12">
        <v>7.8949999999999996</v>
      </c>
      <c r="K7" s="17">
        <v>1105300</v>
      </c>
      <c r="L7" s="13">
        <v>4.2053267674086611E-2</v>
      </c>
      <c r="N7" s="22" t="s">
        <v>167</v>
      </c>
      <c r="Q7" t="s">
        <v>168</v>
      </c>
    </row>
    <row r="8" spans="1:18" x14ac:dyDescent="0.3">
      <c r="B8" s="7" t="s">
        <v>21</v>
      </c>
      <c r="C8" t="str">
        <f>IF($B8="","",_xll.BDP($B8&amp;" Equity",C$5))</f>
        <v>APPLUS SERVICES SA</v>
      </c>
      <c r="D8">
        <v>3.1953885</v>
      </c>
      <c r="F8">
        <v>4</v>
      </c>
      <c r="H8" s="12" t="s">
        <v>14</v>
      </c>
      <c r="I8" s="21">
        <v>45000</v>
      </c>
      <c r="J8" s="12">
        <v>25.3</v>
      </c>
      <c r="K8" s="17">
        <v>1138500</v>
      </c>
      <c r="L8" s="13">
        <v>4.3316425628288802E-2</v>
      </c>
      <c r="N8" s="22" t="s">
        <v>167</v>
      </c>
    </row>
    <row r="9" spans="1:18" x14ac:dyDescent="0.3">
      <c r="B9" s="7" t="s">
        <v>37</v>
      </c>
      <c r="C9" t="str">
        <f>IF($B9="","",_xll.BDP($B9&amp;" Equity",C$5))</f>
        <v>CONSTRUCC Y AUX DE FERROCARR</v>
      </c>
      <c r="D9">
        <v>3.0138374999999997</v>
      </c>
      <c r="F9">
        <v>5</v>
      </c>
      <c r="H9" s="12" t="s">
        <v>22</v>
      </c>
      <c r="I9" s="21">
        <v>290000</v>
      </c>
      <c r="J9" s="12">
        <v>4.6150000000000002</v>
      </c>
      <c r="K9" s="17">
        <v>1338350</v>
      </c>
      <c r="L9" s="13">
        <v>5.0920103855617314E-2</v>
      </c>
      <c r="N9" s="22">
        <v>10000</v>
      </c>
      <c r="O9" s="11">
        <f>(N9/I9)*L9</f>
        <v>1.7558656501937004E-3</v>
      </c>
      <c r="P9" s="22"/>
      <c r="Q9" s="22">
        <f>N9</f>
        <v>10000</v>
      </c>
      <c r="R9" t="str">
        <f>IF(Q9="","",H9)</f>
        <v>DOM SM</v>
      </c>
    </row>
    <row r="10" spans="1:18" x14ac:dyDescent="0.3">
      <c r="B10" s="7" t="s">
        <v>22</v>
      </c>
      <c r="C10" t="str">
        <f>IF($B10="","",_xll.BDP($B10&amp;" Equity",C$5))</f>
        <v>GLOBAL DOMINION ACCESS SA</v>
      </c>
      <c r="D10">
        <v>2.2199564999999999</v>
      </c>
      <c r="F10">
        <v>5</v>
      </c>
      <c r="H10" s="12" t="s">
        <v>15</v>
      </c>
      <c r="I10" s="21">
        <v>280000</v>
      </c>
      <c r="J10" s="12">
        <v>4.1340000000000003</v>
      </c>
      <c r="K10" s="17">
        <v>1157520</v>
      </c>
      <c r="L10" s="13">
        <v>4.4040078167111855E-2</v>
      </c>
      <c r="N10" s="22">
        <v>-30000</v>
      </c>
      <c r="O10" s="11">
        <f t="shared" ref="O10:O35" si="0">(N10/I10)*L10</f>
        <v>-4.7185798036191275E-3</v>
      </c>
      <c r="Q10" s="22">
        <f t="shared" ref="Q10" si="1">N10</f>
        <v>-30000</v>
      </c>
      <c r="R10" t="str">
        <f t="shared" ref="R10" si="2">IF(Q10="","",H10)</f>
        <v>GEST SM</v>
      </c>
    </row>
    <row r="11" spans="1:18" x14ac:dyDescent="0.3">
      <c r="B11" s="7" t="s">
        <v>17</v>
      </c>
      <c r="C11" t="str">
        <f>IF($B11="","",_xll.BDP($B11&amp;" Equity",C$5))</f>
        <v>EBRO FOODS SA</v>
      </c>
      <c r="D11">
        <v>4.5466695000000001</v>
      </c>
      <c r="F11">
        <v>4</v>
      </c>
      <c r="H11" s="12" t="s">
        <v>128</v>
      </c>
      <c r="I11" s="21">
        <v>1600000</v>
      </c>
      <c r="J11" s="12">
        <v>0.82499999999999996</v>
      </c>
      <c r="K11" s="17">
        <v>1320000</v>
      </c>
      <c r="L11" s="13">
        <v>5.0221942757436286E-2</v>
      </c>
      <c r="N11" s="22" t="s">
        <v>167</v>
      </c>
      <c r="O11" s="11"/>
      <c r="Q11" s="22">
        <f>N15</f>
        <v>-3041</v>
      </c>
      <c r="R11" t="str">
        <f>IF(Q11="","",H15)</f>
        <v>COR PL</v>
      </c>
    </row>
    <row r="12" spans="1:18" x14ac:dyDescent="0.3">
      <c r="B12" s="7" t="s">
        <v>121</v>
      </c>
      <c r="C12" t="str">
        <f>IF($B12="","",_xll.BDP($B12&amp;" Equity",C$5))</f>
        <v>ENCE ENERGIA Y CELULOSA SA</v>
      </c>
      <c r="D12">
        <v>1.5522547499999999</v>
      </c>
      <c r="F12">
        <v>0</v>
      </c>
      <c r="H12" s="12" t="s">
        <v>156</v>
      </c>
      <c r="I12" s="21">
        <v>22078</v>
      </c>
      <c r="J12" s="12">
        <v>18.850000000000001</v>
      </c>
      <c r="K12" s="17">
        <v>416170.30000000005</v>
      </c>
      <c r="L12" s="13">
        <v>1.5834000745412947E-2</v>
      </c>
      <c r="N12" s="22" t="s">
        <v>167</v>
      </c>
      <c r="O12" s="11"/>
      <c r="Q12" s="22">
        <f>N16</f>
        <v>-5000</v>
      </c>
      <c r="R12" t="str">
        <f>IF(Q12="","",H16)</f>
        <v>EBRO SM</v>
      </c>
    </row>
    <row r="13" spans="1:18" x14ac:dyDescent="0.3">
      <c r="B13" s="7" t="s">
        <v>122</v>
      </c>
      <c r="C13" t="str">
        <f>IF($B13="","",_xll.BDP($B13&amp;" Equity",C$5))</f>
        <v>FAES FARMA SA</v>
      </c>
      <c r="D13">
        <v>2.9900624999999996</v>
      </c>
      <c r="F13">
        <v>1.5</v>
      </c>
      <c r="H13" s="12" t="s">
        <v>139</v>
      </c>
      <c r="I13" s="21">
        <v>1000000</v>
      </c>
      <c r="J13" s="12">
        <v>0.21299999999999999</v>
      </c>
      <c r="K13" s="17">
        <v>213000</v>
      </c>
      <c r="L13" s="13">
        <v>8.1039953085863103E-3</v>
      </c>
      <c r="N13" s="22" t="s">
        <v>167</v>
      </c>
      <c r="O13" s="11"/>
      <c r="Q13" s="22">
        <f>N27</f>
        <v>-500</v>
      </c>
      <c r="R13" t="str">
        <f>IF(Q13="","",H27)</f>
        <v>ALB SM</v>
      </c>
    </row>
    <row r="14" spans="1:18" x14ac:dyDescent="0.3">
      <c r="B14" s="7" t="s">
        <v>39</v>
      </c>
      <c r="C14" t="str">
        <f>IF($B14="","",_xll.BDP($B14&amp;" Equity",C$5))</f>
        <v>FOMENTO DE CONSTRUC Y CONTRA</v>
      </c>
      <c r="D14">
        <v>2.7441449999999996</v>
      </c>
      <c r="F14">
        <v>5</v>
      </c>
      <c r="H14" s="12" t="s">
        <v>39</v>
      </c>
      <c r="I14" s="21">
        <v>120000</v>
      </c>
      <c r="J14" s="12">
        <v>10.7</v>
      </c>
      <c r="K14" s="17">
        <v>1284000</v>
      </c>
      <c r="L14" s="13">
        <v>4.8852253409506205E-2</v>
      </c>
      <c r="N14" s="22" t="s">
        <v>167</v>
      </c>
      <c r="O14" s="11"/>
      <c r="Q14" s="22">
        <f>N32</f>
        <v>4811</v>
      </c>
      <c r="R14" t="str">
        <f>IF(Q14="","",H32)</f>
        <v>TLGO SM</v>
      </c>
    </row>
    <row r="15" spans="1:18" x14ac:dyDescent="0.3">
      <c r="B15" s="7" t="s">
        <v>29</v>
      </c>
      <c r="C15" t="str">
        <f>IF($B15="","",_xll.BDP($B15&amp;" Equity",C$5))</f>
        <v>GRUPO CATALANA OCCIDENTE SA</v>
      </c>
      <c r="D15">
        <v>6.3111359999999994</v>
      </c>
      <c r="F15">
        <v>7</v>
      </c>
      <c r="H15" s="12" t="s">
        <v>44</v>
      </c>
      <c r="I15" s="21">
        <v>53041</v>
      </c>
      <c r="J15" s="12">
        <v>11.38</v>
      </c>
      <c r="K15" s="17">
        <v>603606.58000000007</v>
      </c>
      <c r="L15" s="13">
        <v>2.2965375082402949E-2</v>
      </c>
      <c r="N15" s="22">
        <v>-3041</v>
      </c>
      <c r="O15" s="11">
        <f t="shared" si="0"/>
        <v>-1.3166739998413937E-3</v>
      </c>
      <c r="Q15" s="22">
        <f>N34</f>
        <v>-600</v>
      </c>
      <c r="R15" t="str">
        <f>IF(Q15="","",H34)</f>
        <v>GIGA SM</v>
      </c>
    </row>
    <row r="16" spans="1:18" x14ac:dyDescent="0.3">
      <c r="B16" s="7" t="s">
        <v>15</v>
      </c>
      <c r="C16" t="str">
        <f>IF($B16="","",_xll.BDP($B16&amp;" Equity",C$5))</f>
        <v>GESTAMP AUTOMOCION SA</v>
      </c>
      <c r="D16">
        <v>2.353167</v>
      </c>
      <c r="F16">
        <v>4</v>
      </c>
      <c r="H16" s="12" t="s">
        <v>17</v>
      </c>
      <c r="I16" s="21">
        <v>65000</v>
      </c>
      <c r="J16" s="12">
        <v>17.100000000000001</v>
      </c>
      <c r="K16" s="17">
        <v>1111500</v>
      </c>
      <c r="L16" s="13">
        <v>4.2289158617341241E-2</v>
      </c>
      <c r="N16" s="22">
        <v>-5000</v>
      </c>
      <c r="O16" s="11">
        <f t="shared" si="0"/>
        <v>-3.2530122013339417E-3</v>
      </c>
      <c r="Q16" s="22">
        <f>N35</f>
        <v>-10000</v>
      </c>
      <c r="R16" t="str">
        <f>IF(Q16="","",H35)</f>
        <v>TL5 SM</v>
      </c>
    </row>
    <row r="17" spans="2:18" x14ac:dyDescent="0.3">
      <c r="B17" s="7" t="s">
        <v>41</v>
      </c>
      <c r="C17" t="str">
        <f>IF($B17="","",_xll.BDP($B17&amp;" Equity",C$5))</f>
        <v>NEINOR HOMES SA</v>
      </c>
      <c r="D17">
        <v>2.083647</v>
      </c>
      <c r="F17" s="14">
        <v>1</v>
      </c>
      <c r="H17" s="12" t="s">
        <v>47</v>
      </c>
      <c r="I17" s="21">
        <v>102000</v>
      </c>
      <c r="J17" s="12">
        <v>4</v>
      </c>
      <c r="K17" s="17">
        <v>408000</v>
      </c>
      <c r="L17" s="13">
        <v>1.552314594320758E-2</v>
      </c>
      <c r="N17" s="22" t="s">
        <v>166</v>
      </c>
      <c r="O17" s="11"/>
      <c r="Q17" s="22">
        <v>650000</v>
      </c>
      <c r="R17" t="s">
        <v>123</v>
      </c>
    </row>
    <row r="18" spans="2:18" x14ac:dyDescent="0.3">
      <c r="B18" s="7" t="s">
        <v>123</v>
      </c>
      <c r="C18" t="str">
        <f>IF($B18="","",_xll.BDP($B18&amp;" Equity",C$5))</f>
        <v>LINEA DIRECTA ASEGURADORA SA</v>
      </c>
      <c r="D18">
        <v>5.5375934999999998</v>
      </c>
      <c r="F18" s="14">
        <v>5.5</v>
      </c>
      <c r="H18" s="12" t="s">
        <v>33</v>
      </c>
      <c r="I18" s="21">
        <v>55000</v>
      </c>
      <c r="J18" s="12">
        <v>10.1</v>
      </c>
      <c r="K18" s="17">
        <v>555500</v>
      </c>
      <c r="L18" s="13">
        <v>2.113506757708777E-2</v>
      </c>
      <c r="N18" s="22" t="s">
        <v>167</v>
      </c>
      <c r="O18" s="11"/>
    </row>
    <row r="19" spans="2:18" x14ac:dyDescent="0.3">
      <c r="B19" s="7" t="s">
        <v>124</v>
      </c>
      <c r="C19" t="str">
        <f>IF($B19="","",_xll.BDP($B19&amp;" Equity",C$5))</f>
        <v>CIA DE DISTRIBUCION INTEGRAL</v>
      </c>
      <c r="D19">
        <v>5.67180675</v>
      </c>
      <c r="F19">
        <v>0</v>
      </c>
      <c r="H19" s="12" t="s">
        <v>20</v>
      </c>
      <c r="I19" s="21">
        <v>20000</v>
      </c>
      <c r="J19" s="12">
        <v>61.9</v>
      </c>
      <c r="K19" s="17">
        <v>1238000</v>
      </c>
      <c r="L19" s="13">
        <v>4.7102094798262217E-2</v>
      </c>
      <c r="N19" s="22" t="s">
        <v>167</v>
      </c>
      <c r="O19" s="11"/>
    </row>
    <row r="20" spans="2:18" x14ac:dyDescent="0.3">
      <c r="B20" s="7" t="s">
        <v>125</v>
      </c>
      <c r="C20" t="str">
        <f>IF($B20="","",_xll.BDP($B20&amp;" Equity",C$5))</f>
        <v>PROSEGUR COMP SEGURIDAD</v>
      </c>
      <c r="D20">
        <v>2.3082104999999999</v>
      </c>
      <c r="F20">
        <v>2</v>
      </c>
      <c r="H20" s="12" t="s">
        <v>35</v>
      </c>
      <c r="I20" s="21">
        <v>660000</v>
      </c>
      <c r="J20" s="12">
        <v>1.01</v>
      </c>
      <c r="K20" s="17">
        <v>666600</v>
      </c>
      <c r="L20" s="13">
        <v>2.5362081092505324E-2</v>
      </c>
      <c r="N20" s="22" t="s">
        <v>166</v>
      </c>
      <c r="O20" s="11"/>
    </row>
    <row r="21" spans="2:18" x14ac:dyDescent="0.3">
      <c r="B21" s="7" t="s">
        <v>20</v>
      </c>
      <c r="C21" t="str">
        <f>IF($B21="","",_xll.BDP($B21&amp;" Equity",C$5))</f>
        <v>LABORATORIOS FARMACEUTICOS R</v>
      </c>
      <c r="D21">
        <v>3.8535210000000002</v>
      </c>
      <c r="F21">
        <v>5</v>
      </c>
      <c r="H21" s="12" t="s">
        <v>42</v>
      </c>
      <c r="I21" s="21">
        <v>100000</v>
      </c>
      <c r="J21" s="12">
        <v>10.635</v>
      </c>
      <c r="K21" s="17">
        <v>1063500</v>
      </c>
      <c r="L21" s="13">
        <v>4.0462906153434466E-2</v>
      </c>
      <c r="N21" s="22" t="s">
        <v>167</v>
      </c>
      <c r="O21" s="11"/>
    </row>
    <row r="22" spans="2:18" x14ac:dyDescent="0.3">
      <c r="B22" s="7" t="s">
        <v>126</v>
      </c>
      <c r="C22" t="str">
        <f>IF($B22="","",_xll.BDP($B22&amp;" Equity",C$5))</f>
        <v>SACYR SA</v>
      </c>
      <c r="D22">
        <v>4.4404364999999997</v>
      </c>
      <c r="F22">
        <v>0</v>
      </c>
      <c r="H22" s="12" t="s">
        <v>37</v>
      </c>
      <c r="I22" s="21">
        <v>35000</v>
      </c>
      <c r="J22" s="12">
        <v>36.799999999999997</v>
      </c>
      <c r="K22" s="17">
        <v>1288000</v>
      </c>
      <c r="L22" s="13">
        <v>4.9004441114831772E-2</v>
      </c>
      <c r="N22" s="22" t="s">
        <v>167</v>
      </c>
      <c r="O22" s="11"/>
    </row>
    <row r="23" spans="2:18" x14ac:dyDescent="0.3">
      <c r="B23" s="7" t="s">
        <v>127</v>
      </c>
      <c r="C23" t="str">
        <f>IF($B23="","",_xll.BDP($B23&amp;" Equity",C$5))</f>
        <v>MEDIASET ESPANA COMUNICACION</v>
      </c>
      <c r="D23">
        <v>3.2485334999999997</v>
      </c>
      <c r="F23">
        <v>3.5</v>
      </c>
      <c r="H23" s="12" t="s">
        <v>53</v>
      </c>
      <c r="I23" s="21">
        <v>100000</v>
      </c>
      <c r="J23" s="12">
        <v>5.7</v>
      </c>
      <c r="K23" s="17">
        <v>570000</v>
      </c>
      <c r="L23" s="13">
        <v>2.1686748008892944E-2</v>
      </c>
      <c r="N23" s="22" t="s">
        <v>167</v>
      </c>
      <c r="O23" s="11"/>
    </row>
    <row r="24" spans="2:18" x14ac:dyDescent="0.3">
      <c r="B24" s="7" t="s">
        <v>128</v>
      </c>
      <c r="C24" t="str">
        <f>IF($B24="","",_xll.BDP($B24&amp;" Equity",C$5))</f>
        <v>UNICAJA BANCO SA</v>
      </c>
      <c r="D24">
        <v>4.1331817500000003</v>
      </c>
      <c r="F24">
        <v>5</v>
      </c>
      <c r="H24" s="12" t="s">
        <v>36</v>
      </c>
      <c r="I24" s="21">
        <v>390987</v>
      </c>
      <c r="J24" s="12">
        <v>1.6879999999999999</v>
      </c>
      <c r="K24" s="17">
        <v>659986.05599999998</v>
      </c>
      <c r="L24" s="13">
        <v>2.5110440852377378E-2</v>
      </c>
      <c r="N24" s="22" t="s">
        <v>166</v>
      </c>
      <c r="O24" s="11"/>
    </row>
    <row r="25" spans="2:18" x14ac:dyDescent="0.3">
      <c r="B25" t="s">
        <v>129</v>
      </c>
      <c r="C25" t="str">
        <f>IF($B25="","",_xll.BDP($B25&amp;" Equity",C$5))</f>
        <v>ZARDOYA OTIS SA</v>
      </c>
      <c r="D25">
        <v>5.6707919999999996</v>
      </c>
      <c r="F25">
        <v>2.5</v>
      </c>
      <c r="H25" s="12" t="s">
        <v>122</v>
      </c>
      <c r="I25" s="21">
        <v>120000</v>
      </c>
      <c r="J25" s="12">
        <v>3.3660000000000001</v>
      </c>
      <c r="K25" s="17">
        <v>403920</v>
      </c>
      <c r="L25" s="13">
        <v>1.5367914483775504E-2</v>
      </c>
      <c r="N25" s="22" t="s">
        <v>167</v>
      </c>
      <c r="O25" s="11"/>
    </row>
    <row r="26" spans="2:18" x14ac:dyDescent="0.3">
      <c r="B26" t="s">
        <v>130</v>
      </c>
      <c r="C26" t="str">
        <f>IF($B26="","",_xll.BDP($B26&amp;" Equity",C$5))</f>
        <v>ATRESMEDIA CORP DE MEDIOS DE</v>
      </c>
      <c r="D26">
        <v>1.22238</v>
      </c>
      <c r="F26">
        <v>0</v>
      </c>
      <c r="H26" s="12" t="s">
        <v>29</v>
      </c>
      <c r="I26" s="21">
        <v>65000</v>
      </c>
      <c r="J26" s="12">
        <v>29</v>
      </c>
      <c r="K26" s="17">
        <v>1885000</v>
      </c>
      <c r="L26" s="13">
        <v>7.1718456134672273E-2</v>
      </c>
      <c r="N26" s="22" t="s">
        <v>167</v>
      </c>
      <c r="O26" s="11"/>
    </row>
    <row r="27" spans="2:18" x14ac:dyDescent="0.3">
      <c r="B27" t="s">
        <v>131</v>
      </c>
      <c r="C27" t="str">
        <f>IF($B27="","",_xll.BDP($B27&amp;" Equity",C$5))</f>
        <v>AUDAX RENOVABLES SA</v>
      </c>
      <c r="D27">
        <v>0.63190950000000001</v>
      </c>
      <c r="F27">
        <v>0</v>
      </c>
      <c r="H27" s="12" t="s">
        <v>119</v>
      </c>
      <c r="I27" s="21">
        <v>16500</v>
      </c>
      <c r="J27" s="12">
        <v>49.45</v>
      </c>
      <c r="K27" s="17">
        <v>815925</v>
      </c>
      <c r="L27" s="13">
        <v>3.1043438366940308E-2</v>
      </c>
      <c r="N27" s="22">
        <v>-500</v>
      </c>
      <c r="O27" s="11">
        <f t="shared" si="0"/>
        <v>-9.407102535436457E-4</v>
      </c>
    </row>
    <row r="28" spans="2:18" x14ac:dyDescent="0.3">
      <c r="B28" t="s">
        <v>132</v>
      </c>
      <c r="C28" t="str">
        <f>IF($B28="","",_xll.BDP($B28&amp;" Equity",C$5))</f>
        <v>AEDAS HOMES SA</v>
      </c>
      <c r="D28">
        <v>1.8176777500000001</v>
      </c>
      <c r="F28">
        <v>0</v>
      </c>
      <c r="H28" s="12" t="s">
        <v>32</v>
      </c>
      <c r="I28" s="21">
        <v>50000</v>
      </c>
      <c r="J28" s="12">
        <v>15.65</v>
      </c>
      <c r="K28" s="17">
        <v>782500</v>
      </c>
      <c r="L28" s="13">
        <v>2.9771719854313556E-2</v>
      </c>
      <c r="N28" s="22" t="s">
        <v>167</v>
      </c>
      <c r="O28" s="11"/>
    </row>
    <row r="29" spans="2:18" x14ac:dyDescent="0.3">
      <c r="B29" t="s">
        <v>133</v>
      </c>
      <c r="C29" t="str">
        <f>IF($B29="","",_xll.BDP($B29&amp;" Equity",C$5))</f>
        <v>AIRTIFICIAL INTELLIGENCE STR</v>
      </c>
      <c r="D29">
        <v>0.26383275</v>
      </c>
      <c r="F29">
        <v>0</v>
      </c>
      <c r="H29" s="12" t="s">
        <v>125</v>
      </c>
      <c r="I29" s="21">
        <v>200000</v>
      </c>
      <c r="J29" s="12">
        <v>2.3479999999999999</v>
      </c>
      <c r="K29" s="17">
        <v>469600</v>
      </c>
      <c r="L29" s="13">
        <v>1.7866836605221273E-2</v>
      </c>
      <c r="N29" s="22" t="s">
        <v>167</v>
      </c>
      <c r="O29" s="11"/>
    </row>
    <row r="30" spans="2:18" x14ac:dyDescent="0.3">
      <c r="B30" t="s">
        <v>134</v>
      </c>
      <c r="C30" t="str">
        <f>IF($B30="","",_xll.BDP($B30&amp;" Equity",C$5))</f>
        <v>AMPER SA</v>
      </c>
      <c r="D30">
        <v>0.54100649999999995</v>
      </c>
      <c r="F30">
        <v>0</v>
      </c>
      <c r="H30" s="12" t="s">
        <v>159</v>
      </c>
      <c r="I30" s="21">
        <v>51804</v>
      </c>
      <c r="J30" s="12"/>
      <c r="K30" s="17"/>
      <c r="L30" s="13"/>
      <c r="O30" s="11">
        <f t="shared" si="0"/>
        <v>0</v>
      </c>
    </row>
    <row r="31" spans="2:18" x14ac:dyDescent="0.3">
      <c r="B31" t="s">
        <v>135</v>
      </c>
      <c r="C31" t="str">
        <f>IF($B31="","",_xll.BDP($B31&amp;" Equity",C$5))</f>
        <v>PROSEGUR CASH SA</v>
      </c>
      <c r="D31">
        <v>0.94814750000000003</v>
      </c>
      <c r="F31">
        <v>0</v>
      </c>
      <c r="H31" s="12" t="s">
        <v>129</v>
      </c>
      <c r="I31" s="21">
        <v>90000</v>
      </c>
      <c r="J31" s="12">
        <v>7.01</v>
      </c>
      <c r="K31" s="17">
        <v>630900</v>
      </c>
      <c r="L31" s="13">
        <v>2.4003805822474664E-2</v>
      </c>
      <c r="N31" s="22" t="s">
        <v>167</v>
      </c>
      <c r="O31" s="11"/>
    </row>
    <row r="32" spans="2:18" x14ac:dyDescent="0.3">
      <c r="B32" t="s">
        <v>136</v>
      </c>
      <c r="C32" t="str">
        <f>IF($B32="","",_xll.BDP($B32&amp;" Equity",C$5))</f>
        <v>DISTRIBUIDORA INTERNACIONAL</v>
      </c>
      <c r="D32">
        <v>0.91270074999999995</v>
      </c>
      <c r="F32">
        <v>0</v>
      </c>
      <c r="H32" s="12" t="s">
        <v>56</v>
      </c>
      <c r="I32" s="21">
        <v>195189</v>
      </c>
      <c r="J32" s="12">
        <v>4.9000000000000004</v>
      </c>
      <c r="K32" s="17">
        <v>956426.10000000009</v>
      </c>
      <c r="L32" s="13">
        <v>3.638907336811973E-2</v>
      </c>
      <c r="N32" s="22">
        <v>4811</v>
      </c>
      <c r="O32" s="11">
        <f t="shared" si="0"/>
        <v>8.9691443664358149E-4</v>
      </c>
    </row>
    <row r="33" spans="2:15" x14ac:dyDescent="0.3">
      <c r="B33" t="s">
        <v>137</v>
      </c>
      <c r="C33" t="str">
        <f>IF($B33="","",_xll.BDP($B33&amp;" Equity",C$5))</f>
        <v>ERCROS SA</v>
      </c>
      <c r="D33">
        <v>0.89599249999999997</v>
      </c>
      <c r="F33">
        <v>0</v>
      </c>
      <c r="H33" s="12" t="s">
        <v>45</v>
      </c>
      <c r="I33" s="21">
        <v>20000</v>
      </c>
      <c r="J33" s="12">
        <v>7.42</v>
      </c>
      <c r="K33" s="17">
        <v>148400</v>
      </c>
      <c r="L33" s="13">
        <v>5.6461638675784432E-3</v>
      </c>
      <c r="N33" s="22" t="s">
        <v>167</v>
      </c>
      <c r="O33" s="11"/>
    </row>
    <row r="34" spans="2:15" x14ac:dyDescent="0.3">
      <c r="B34" t="s">
        <v>138</v>
      </c>
      <c r="C34" t="str">
        <f>IF($B34="","",_xll.BDP($B34&amp;" Equity",C$5))</f>
        <v>EDREAMS ODIGEO SL</v>
      </c>
      <c r="D34">
        <v>2.1995952499999998</v>
      </c>
      <c r="F34">
        <v>0</v>
      </c>
      <c r="H34" s="12" t="s">
        <v>11</v>
      </c>
      <c r="I34" s="21">
        <v>25600</v>
      </c>
      <c r="J34" s="12">
        <v>11.6</v>
      </c>
      <c r="K34" s="17">
        <v>296960</v>
      </c>
      <c r="L34" s="13">
        <v>1.129841524336991E-2</v>
      </c>
      <c r="N34" s="22">
        <v>-600</v>
      </c>
      <c r="O34" s="11">
        <f t="shared" si="0"/>
        <v>-2.6480660726648224E-4</v>
      </c>
    </row>
    <row r="35" spans="2:15" x14ac:dyDescent="0.3">
      <c r="B35" t="s">
        <v>33</v>
      </c>
      <c r="C35" t="str">
        <f>IF($B35="","",_xll.BDP($B35&amp;" Equity",C$5))</f>
        <v>ELECNOR  SA</v>
      </c>
      <c r="D35">
        <v>1.8144035000000001</v>
      </c>
      <c r="F35">
        <v>2</v>
      </c>
      <c r="H35" s="12" t="s">
        <v>127</v>
      </c>
      <c r="I35" s="21">
        <v>210000</v>
      </c>
      <c r="J35" s="12">
        <v>4.4059999999999997</v>
      </c>
      <c r="K35" s="17">
        <v>925259.99999999988</v>
      </c>
      <c r="L35" s="13">
        <v>3.5203299057382953E-2</v>
      </c>
      <c r="N35" s="22">
        <v>-10000</v>
      </c>
      <c r="O35" s="11">
        <f t="shared" si="0"/>
        <v>-1.6763475741610929E-3</v>
      </c>
    </row>
    <row r="36" spans="2:15" x14ac:dyDescent="0.3">
      <c r="B36" t="s">
        <v>139</v>
      </c>
      <c r="C36" t="str">
        <f>IF($B36="","",_xll.BDP($B36&amp;" Equity",C$5))</f>
        <v>GRUPO EZENTIS SA</v>
      </c>
      <c r="D36">
        <v>0.30008249999999997</v>
      </c>
      <c r="F36">
        <v>1</v>
      </c>
      <c r="H36" s="12" t="s">
        <v>43</v>
      </c>
      <c r="I36" s="21">
        <v>140000</v>
      </c>
      <c r="J36" s="12">
        <v>5.04</v>
      </c>
      <c r="K36" s="17">
        <v>705600</v>
      </c>
      <c r="L36" s="13">
        <v>2.6845911219429579E-2</v>
      </c>
      <c r="N36" s="22" t="s">
        <v>167</v>
      </c>
      <c r="O36" s="11"/>
    </row>
    <row r="37" spans="2:15" x14ac:dyDescent="0.3">
      <c r="B37" t="s">
        <v>23</v>
      </c>
      <c r="C37" t="str">
        <f>IF($B37="","",_xll.BDP($B37&amp;" Equity",C$5))</f>
        <v>GRENERGY RENOVABLES</v>
      </c>
      <c r="D37">
        <v>1.4632270000000001</v>
      </c>
      <c r="F37" s="14">
        <v>1</v>
      </c>
      <c r="H37" s="12" t="s">
        <v>151</v>
      </c>
      <c r="I37" s="21">
        <v>73000</v>
      </c>
      <c r="J37" s="12">
        <v>3.54</v>
      </c>
      <c r="K37" s="17">
        <v>258420</v>
      </c>
      <c r="L37" s="13">
        <v>9.8320867025580953E-3</v>
      </c>
      <c r="N37" s="22" t="s">
        <v>167</v>
      </c>
      <c r="O37" s="11"/>
    </row>
    <row r="38" spans="2:15" x14ac:dyDescent="0.3">
      <c r="B38" t="s">
        <v>140</v>
      </c>
      <c r="C38" t="str">
        <f>IF($B38="","",_xll.BDP($B38&amp;" Equity",C$5))</f>
        <v>GRUPO EMPRESARIAL SAN JOSE</v>
      </c>
      <c r="D38">
        <v>0.43489775000000003</v>
      </c>
      <c r="F38">
        <v>0</v>
      </c>
      <c r="H38" t="s">
        <v>160</v>
      </c>
      <c r="I38" s="10">
        <v>1081288.06</v>
      </c>
      <c r="K38" s="16">
        <v>1081288.06</v>
      </c>
      <c r="L38" s="11">
        <v>4.1139687161832833E-2</v>
      </c>
    </row>
    <row r="39" spans="2:15" x14ac:dyDescent="0.3">
      <c r="B39" t="s">
        <v>141</v>
      </c>
      <c r="C39" t="str">
        <f>IF($B39="","",_xll.BDP($B39&amp;" Equity",C$5))</f>
        <v>LINGOTES ESPECIALES S.A.</v>
      </c>
      <c r="D39">
        <v>0.30820500000000001</v>
      </c>
      <c r="F39" s="14">
        <v>1</v>
      </c>
      <c r="K39" s="16">
        <v>26283332.096000001</v>
      </c>
    </row>
    <row r="40" spans="2:15" x14ac:dyDescent="0.3">
      <c r="B40" t="s">
        <v>142</v>
      </c>
      <c r="C40" t="str">
        <f>IF($B40="","",_xll.BDP($B40&amp;" Equity",C$5))</f>
        <v>LAR ESPANA REAL ESTATE SOCIM</v>
      </c>
      <c r="D40">
        <v>1.1771495000000001</v>
      </c>
      <c r="F40">
        <v>0</v>
      </c>
    </row>
    <row r="41" spans="2:15" x14ac:dyDescent="0.3">
      <c r="B41" t="s">
        <v>143</v>
      </c>
      <c r="C41" t="str">
        <f>IF($B41="","",_xll.BDP($B41&amp;" Equity",C$5))</f>
        <v>MIQUEL Y COSTAS</v>
      </c>
      <c r="D41">
        <v>0.99118775000000003</v>
      </c>
      <c r="F41" s="15">
        <v>0</v>
      </c>
    </row>
    <row r="42" spans="2:15" x14ac:dyDescent="0.3">
      <c r="B42" t="s">
        <v>144</v>
      </c>
      <c r="C42" t="str">
        <f>IF($B42="","",_xll.BDP($B42&amp;" Equity",C$5))</f>
        <v>DURO FELGUERA SA</v>
      </c>
      <c r="D42">
        <v>0.23670150000000001</v>
      </c>
      <c r="F42">
        <v>0</v>
      </c>
    </row>
    <row r="43" spans="2:15" x14ac:dyDescent="0.3">
      <c r="B43" t="s">
        <v>145</v>
      </c>
      <c r="C43" t="str">
        <f>IF($B43="","",_xll.BDP($B43&amp;" Equity",C$5))</f>
        <v>METROVACESA SA</v>
      </c>
      <c r="D43">
        <v>0.57577250000000002</v>
      </c>
      <c r="F43">
        <v>0</v>
      </c>
    </row>
    <row r="44" spans="2:15" x14ac:dyDescent="0.3">
      <c r="B44" t="s">
        <v>146</v>
      </c>
      <c r="C44" t="str">
        <f>IF($B44="","",_xll.BDP($B44&amp;" Equity",C$5))</f>
        <v>NUEVA EXPRESION TEXTIL SA</v>
      </c>
      <c r="D44">
        <v>0.16032474999999999</v>
      </c>
      <c r="F44">
        <v>0</v>
      </c>
    </row>
    <row r="45" spans="2:15" x14ac:dyDescent="0.3">
      <c r="B45" t="s">
        <v>147</v>
      </c>
      <c r="C45" t="str">
        <f>IF($B45="","",_xll.BDP($B45&amp;" Equity",C$5))</f>
        <v>OBRASCON HUARTE LAIN S.A.</v>
      </c>
      <c r="D45">
        <v>1.0286010000000001</v>
      </c>
      <c r="F45">
        <v>0</v>
      </c>
    </row>
    <row r="46" spans="2:15" x14ac:dyDescent="0.3">
      <c r="B46" t="s">
        <v>148</v>
      </c>
      <c r="C46" t="str">
        <f>IF($B46="","",_xll.BDP($B46&amp;" Equity",C$5))</f>
        <v>DEOLEO SA</v>
      </c>
      <c r="D46">
        <v>0.25904650000000001</v>
      </c>
      <c r="F46">
        <v>0</v>
      </c>
    </row>
    <row r="47" spans="2:15" x14ac:dyDescent="0.3">
      <c r="B47" t="s">
        <v>149</v>
      </c>
      <c r="C47" t="str">
        <f>IF($B47="","",_xll.BDP($B47&amp;" Equity",C$5))</f>
        <v>ORYZON GENOMICS</v>
      </c>
      <c r="D47">
        <v>0.41362624999999997</v>
      </c>
      <c r="F47">
        <v>0</v>
      </c>
    </row>
    <row r="48" spans="2:15" x14ac:dyDescent="0.3">
      <c r="B48" t="s">
        <v>150</v>
      </c>
      <c r="C48" t="str">
        <f>IF($B48="","",_xll.BDP($B48&amp;" Equity",C$5))</f>
        <v>PROMOTORA DE INFORMACIONES-A</v>
      </c>
      <c r="D48">
        <v>0.43390699999999999</v>
      </c>
      <c r="F48">
        <v>0</v>
      </c>
    </row>
    <row r="49" spans="2:6" x14ac:dyDescent="0.3">
      <c r="B49" t="s">
        <v>151</v>
      </c>
      <c r="C49" t="str">
        <f>IF($B49="","",_xll.BDP($B49&amp;" Equity",C$5))</f>
        <v>LABORATORIO REIG JOFRE SA</v>
      </c>
      <c r="D49">
        <v>0.31403324999999999</v>
      </c>
      <c r="F49">
        <v>1</v>
      </c>
    </row>
    <row r="50" spans="2:6" x14ac:dyDescent="0.3">
      <c r="B50" t="s">
        <v>152</v>
      </c>
      <c r="C50" t="str">
        <f>IF($B50="","",_xll.BDP($B50&amp;" Equity",C$5))</f>
        <v>SOLTEC POWER HOLDINGS SA</v>
      </c>
      <c r="D50">
        <v>0.68020524999999998</v>
      </c>
      <c r="F50">
        <v>0</v>
      </c>
    </row>
    <row r="51" spans="2:6" x14ac:dyDescent="0.3">
      <c r="B51" t="s">
        <v>153</v>
      </c>
      <c r="C51" t="str">
        <f>IF($B51="","",_xll.BDP($B51&amp;" Equity",C$5))</f>
        <v>SOLARPACK CORP TECNOLOGICA S</v>
      </c>
      <c r="D51">
        <v>1.355397</v>
      </c>
      <c r="F51">
        <v>0</v>
      </c>
    </row>
    <row r="52" spans="2:6" x14ac:dyDescent="0.3">
      <c r="B52" t="s">
        <v>56</v>
      </c>
      <c r="C52" t="str">
        <f>IF($B52="","",_xll.BDP($B52&amp;" Equity",C$5))</f>
        <v>TALGO SA</v>
      </c>
      <c r="D52">
        <v>1.5123120000000001</v>
      </c>
      <c r="F52">
        <v>3.5</v>
      </c>
    </row>
    <row r="53" spans="2:6" x14ac:dyDescent="0.3">
      <c r="B53" t="s">
        <v>154</v>
      </c>
      <c r="C53" t="str">
        <f>IF($B53="","",_xll.BDP($B53&amp;" Equity",C$5))</f>
        <v>TECNICAS REUNIDAS SA</v>
      </c>
      <c r="D53">
        <v>1.2109449999999999</v>
      </c>
      <c r="F53">
        <v>0</v>
      </c>
    </row>
    <row r="54" spans="2:6" x14ac:dyDescent="0.3">
      <c r="B54" t="s">
        <v>36</v>
      </c>
      <c r="C54" t="str">
        <f>IF($B54="","",_xll.BDP($B54&amp;" Equity",C$5))</f>
        <v>TUBACEX SA</v>
      </c>
      <c r="D54">
        <v>0.57583549999999994</v>
      </c>
      <c r="F54">
        <v>2.5</v>
      </c>
    </row>
    <row r="55" spans="2:6" x14ac:dyDescent="0.3">
      <c r="B55" t="s">
        <v>155</v>
      </c>
      <c r="C55" t="str">
        <f>IF($B55="","",_xll.BDP($B55&amp;" Equity",C$5))</f>
        <v>VOCENTO SA</v>
      </c>
      <c r="D55">
        <v>0.32089624999999999</v>
      </c>
      <c r="F55">
        <v>0</v>
      </c>
    </row>
    <row r="56" spans="2:6" x14ac:dyDescent="0.3">
      <c r="B56" t="s">
        <v>53</v>
      </c>
      <c r="C56" t="str">
        <f>IF($B56="","",_xll.BDP($B56&amp;" Equity",C$5))</f>
        <v>NBI BEARINGS EUROPE SA</v>
      </c>
      <c r="F56">
        <v>2</v>
      </c>
    </row>
    <row r="57" spans="2:6" x14ac:dyDescent="0.3">
      <c r="B57" t="s">
        <v>11</v>
      </c>
      <c r="C57" t="str">
        <f>IF($B57="","",_xll.BDP($B57&amp;" Equity",C$5))</f>
        <v>GIGAS HOSTING SA</v>
      </c>
      <c r="F57">
        <v>1</v>
      </c>
    </row>
    <row r="58" spans="2:6" x14ac:dyDescent="0.3">
      <c r="B58" t="s">
        <v>45</v>
      </c>
      <c r="C58" t="str">
        <f>IF($B58="","",_xll.BDP($B58&amp;" Equity",C$5))</f>
        <v>AGILE CONTENT SA</v>
      </c>
      <c r="F58">
        <v>0.5</v>
      </c>
    </row>
    <row r="59" spans="2:6" x14ac:dyDescent="0.3">
      <c r="B59" t="s">
        <v>47</v>
      </c>
      <c r="C59" t="str">
        <f>IF($B59="","",_xll.BDP($B59&amp;" Equity",C$5))</f>
        <v>ARTECHE LANTEGI ELKARTEA SA</v>
      </c>
      <c r="F59">
        <v>0</v>
      </c>
    </row>
    <row r="60" spans="2:6" x14ac:dyDescent="0.3">
      <c r="B60" t="s">
        <v>14</v>
      </c>
      <c r="C60" t="str">
        <f>IF($B60="","",_xll.BDP($B60&amp;" Equity",C$5))</f>
        <v>CIE AUTOMOTIVE SA</v>
      </c>
      <c r="F60">
        <v>4.5</v>
      </c>
    </row>
    <row r="61" spans="2:6" x14ac:dyDescent="0.3">
      <c r="B61" t="s">
        <v>32</v>
      </c>
      <c r="C61" t="str">
        <f>IF($B61="","",_xll.BDP($B61&amp;" Equity",C$5))</f>
        <v>ALANTRA PARTNERS SA</v>
      </c>
      <c r="F61">
        <v>3</v>
      </c>
    </row>
    <row r="62" spans="2:6" x14ac:dyDescent="0.3">
      <c r="B62" t="s">
        <v>42</v>
      </c>
      <c r="C62" t="str">
        <f>IF($B62="","",_xll.BDP($B62&amp;" Equity",C$5))</f>
        <v>ACERINOX SA</v>
      </c>
      <c r="F62">
        <v>4</v>
      </c>
    </row>
    <row r="63" spans="2:6" x14ac:dyDescent="0.3">
      <c r="B63" t="s">
        <v>156</v>
      </c>
      <c r="C63" t="str">
        <f>IF($B63="","",_xll.BDP($B63&amp;" Equity",C$5))</f>
        <v>IBERPAPEL GESTION SA</v>
      </c>
      <c r="F63">
        <v>1.5</v>
      </c>
    </row>
    <row r="64" spans="2:6" x14ac:dyDescent="0.3">
      <c r="B64" t="s">
        <v>43</v>
      </c>
      <c r="C64" t="str">
        <f>IF($B64="","",_xll.BDP($B64&amp;" Equity",C$5))</f>
        <v>ALTRI SGPS SA</v>
      </c>
      <c r="F64">
        <v>2.5</v>
      </c>
    </row>
    <row r="65" spans="2:6" x14ac:dyDescent="0.3">
      <c r="B65" t="s">
        <v>44</v>
      </c>
      <c r="C65" t="str">
        <f>IF($B65="","",_xll.BDP($B65&amp;" Equity",C$5))</f>
        <v>CORTICEIRA AMORIM SA</v>
      </c>
      <c r="F65">
        <v>2</v>
      </c>
    </row>
    <row r="66" spans="2:6" x14ac:dyDescent="0.3">
      <c r="B66" t="s">
        <v>18</v>
      </c>
      <c r="C66" t="str">
        <f>IF($B66="","",_xll.BDP($B66&amp;" Equity",C$5))</f>
        <v>SONAE</v>
      </c>
      <c r="F66">
        <v>3</v>
      </c>
    </row>
    <row r="67" spans="2:6" x14ac:dyDescent="0.3">
      <c r="B67" t="s">
        <v>35</v>
      </c>
      <c r="C67" t="str">
        <f>IF($B67="","",_xll.BDP($B67&amp;" Equity",C$5))</f>
        <v>VAA VISTA ALEGRE ATLANTIS</v>
      </c>
      <c r="F67">
        <v>0</v>
      </c>
    </row>
    <row r="68" spans="2:6" x14ac:dyDescent="0.3">
      <c r="B68" t="s">
        <v>31</v>
      </c>
      <c r="C68" t="str">
        <f>IF($B68="","",_xll.BDP($B68&amp;" Equity",C$5))</f>
        <v>ALMAGRO CAPITAL SOCIMI</v>
      </c>
      <c r="F68" s="14">
        <v>1</v>
      </c>
    </row>
  </sheetData>
  <pageMargins left="0.7" right="0.7" top="0.75" bottom="0.75" header="0.3" footer="0.3"/>
  <pageSetup paperSize="9" scale="3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4"/>
  <sheetViews>
    <sheetView workbookViewId="0">
      <selection activeCell="F34" sqref="F34"/>
    </sheetView>
  </sheetViews>
  <sheetFormatPr baseColWidth="10" defaultRowHeight="16.5" x14ac:dyDescent="0.3"/>
  <sheetData>
    <row r="2" spans="1:6" x14ac:dyDescent="0.3">
      <c r="A2">
        <v>447</v>
      </c>
      <c r="B2" t="s">
        <v>3</v>
      </c>
      <c r="E2" t="s">
        <v>105</v>
      </c>
    </row>
    <row r="3" spans="1:6" x14ac:dyDescent="0.3">
      <c r="A3">
        <v>26</v>
      </c>
      <c r="B3" t="s">
        <v>4</v>
      </c>
      <c r="E3" t="s">
        <v>118</v>
      </c>
    </row>
    <row r="4" spans="1:6" x14ac:dyDescent="0.3">
      <c r="B4" t="s">
        <v>8</v>
      </c>
      <c r="E4" t="s">
        <v>109</v>
      </c>
      <c r="F4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K58"/>
  <sheetViews>
    <sheetView topLeftCell="A28" workbookViewId="0">
      <selection activeCell="B58" sqref="B58"/>
    </sheetView>
  </sheetViews>
  <sheetFormatPr baseColWidth="10" defaultRowHeight="16.5" x14ac:dyDescent="0.3"/>
  <cols>
    <col min="3" max="3" width="32.77734375" customWidth="1"/>
    <col min="4" max="4" width="19.6640625" bestFit="1" customWidth="1"/>
    <col min="5" max="5" width="18.21875" bestFit="1" customWidth="1"/>
    <col min="6" max="6" width="20" bestFit="1" customWidth="1"/>
    <col min="7" max="7" width="20.5546875" bestFit="1" customWidth="1"/>
    <col min="8" max="8" width="16.44140625" bestFit="1" customWidth="1"/>
    <col min="9" max="10" width="11.5546875" customWidth="1"/>
  </cols>
  <sheetData>
    <row r="1" spans="1:11" x14ac:dyDescent="0.3">
      <c r="E1" t="s">
        <v>114</v>
      </c>
    </row>
    <row r="2" spans="1:11" x14ac:dyDescent="0.3">
      <c r="A2">
        <v>437</v>
      </c>
      <c r="B2" t="s">
        <v>5</v>
      </c>
      <c r="D2" t="s">
        <v>107</v>
      </c>
      <c r="E2">
        <v>90</v>
      </c>
    </row>
    <row r="3" spans="1:11" x14ac:dyDescent="0.3">
      <c r="A3">
        <v>27</v>
      </c>
      <c r="B3" t="s">
        <v>6</v>
      </c>
      <c r="D3" t="s">
        <v>106</v>
      </c>
      <c r="E3" t="s">
        <v>115</v>
      </c>
    </row>
    <row r="4" spans="1:11" x14ac:dyDescent="0.3">
      <c r="A4">
        <v>485</v>
      </c>
      <c r="B4" t="s">
        <v>7</v>
      </c>
      <c r="D4" t="s">
        <v>108</v>
      </c>
      <c r="E4">
        <v>99</v>
      </c>
    </row>
    <row r="5" spans="1:11" x14ac:dyDescent="0.3">
      <c r="E5" s="7"/>
    </row>
    <row r="7" spans="1:11" x14ac:dyDescent="0.3">
      <c r="B7" t="s">
        <v>201</v>
      </c>
      <c r="C7" s="2" t="s">
        <v>50</v>
      </c>
      <c r="D7" s="2" t="s">
        <v>169</v>
      </c>
      <c r="E7" s="2" t="s">
        <v>181</v>
      </c>
      <c r="F7" s="2" t="s">
        <v>112</v>
      </c>
      <c r="G7" s="2" t="s">
        <v>113</v>
      </c>
      <c r="H7" s="2"/>
      <c r="I7" s="2"/>
      <c r="J7" s="2"/>
      <c r="K7" s="2"/>
    </row>
    <row r="8" spans="1:11" x14ac:dyDescent="0.3">
      <c r="B8" s="42" t="s">
        <v>84</v>
      </c>
      <c r="C8" t="str">
        <f>IF($B8="","",_xll.BDP($B8&amp;" Equity",C$7))</f>
        <v>BERKSHIRE HATHAWAY INC-CL B</v>
      </c>
      <c r="D8" t="str">
        <f>_xll.BDP($B8&amp;" Equity",D$7)</f>
        <v>Financials</v>
      </c>
      <c r="E8" t="str">
        <f>_xll.BDP($B8&amp;" Equity",E$7)</f>
        <v>UNITED STATES</v>
      </c>
      <c r="F8" s="41">
        <v>6</v>
      </c>
      <c r="G8" s="41">
        <v>7</v>
      </c>
      <c r="H8" s="39"/>
    </row>
    <row r="9" spans="1:11" x14ac:dyDescent="0.3">
      <c r="B9" s="42" t="s">
        <v>59</v>
      </c>
      <c r="C9" t="str">
        <f>IF($B9="","",_xll.BDP($B9&amp;" Equity",C$7))</f>
        <v>ALPHABET INC-CL A</v>
      </c>
      <c r="D9" t="str">
        <f>_xll.BDP($B9&amp;" Equity",D$7)</f>
        <v>Technology</v>
      </c>
      <c r="E9" t="str">
        <f>_xll.BDP($B9&amp;" Equity",E$7)</f>
        <v>UNITED STATES</v>
      </c>
      <c r="F9" s="41">
        <v>6</v>
      </c>
      <c r="G9" s="41">
        <v>6</v>
      </c>
      <c r="H9" s="39"/>
    </row>
    <row r="10" spans="1:11" x14ac:dyDescent="0.3">
      <c r="B10" s="42" t="s">
        <v>67</v>
      </c>
      <c r="C10" t="str">
        <f>IF($B10="","",_xll.BDP($B10&amp;" Equity",C$7))</f>
        <v>META PLATFORMS INC-CLASS A</v>
      </c>
      <c r="D10" t="str">
        <f>_xll.BDP($B10&amp;" Equity",D$7)</f>
        <v>Technology</v>
      </c>
      <c r="E10" t="str">
        <f>_xll.BDP($B10&amp;" Equity",E$7)</f>
        <v>UNITED STATES</v>
      </c>
      <c r="F10" s="41">
        <v>6</v>
      </c>
      <c r="G10" s="41">
        <v>6</v>
      </c>
      <c r="H10" s="39"/>
    </row>
    <row r="11" spans="1:11" x14ac:dyDescent="0.3">
      <c r="B11" s="42" t="s">
        <v>66</v>
      </c>
      <c r="C11" t="str">
        <f>IF($B11="","",_xll.BDP($B11&amp;" Equity",C$7))</f>
        <v>AMAZON.COM INC</v>
      </c>
      <c r="D11" t="str">
        <f>_xll.BDP($B11&amp;" Equity",D$7)</f>
        <v>Consumer Discretionary</v>
      </c>
      <c r="E11" t="str">
        <f>_xll.BDP($B11&amp;" Equity",E$7)</f>
        <v>UNITED STATES</v>
      </c>
      <c r="F11" s="41">
        <v>6</v>
      </c>
      <c r="G11" s="41">
        <v>6</v>
      </c>
      <c r="H11" s="39"/>
    </row>
    <row r="12" spans="1:11" x14ac:dyDescent="0.3">
      <c r="B12" s="42" t="s">
        <v>213</v>
      </c>
      <c r="C12" t="str">
        <f>IF($B12="","",_xll.BDP($B12&amp;" Equity",C$7))</f>
        <v>ALIBABA GROUP HOLDING LTD</v>
      </c>
      <c r="D12" t="str">
        <f>_xll.BDP($B12&amp;" Equity",D$7)</f>
        <v>Consumer Discretionary</v>
      </c>
      <c r="E12" t="str">
        <f>_xll.BDP($B12&amp;" Equity",E$7)</f>
        <v>CHINA</v>
      </c>
      <c r="F12" s="41">
        <v>5</v>
      </c>
      <c r="G12" s="41">
        <v>3</v>
      </c>
      <c r="H12" s="39"/>
    </row>
    <row r="13" spans="1:11" x14ac:dyDescent="0.3">
      <c r="B13" s="42" t="s">
        <v>100</v>
      </c>
      <c r="C13" t="str">
        <f>IF($B13="","",_xll.BDP($B13&amp;" Equity",C$7))</f>
        <v>MICROSOFT CORP</v>
      </c>
      <c r="D13" t="str">
        <f>_xll.BDP($B13&amp;" Equity",D$7)</f>
        <v>Technology</v>
      </c>
      <c r="E13" t="str">
        <f>_xll.BDP($B13&amp;" Equity",E$7)</f>
        <v>UNITED STATES</v>
      </c>
      <c r="F13" s="41">
        <v>4</v>
      </c>
      <c r="G13" s="41">
        <v>4</v>
      </c>
      <c r="H13" s="39"/>
    </row>
    <row r="14" spans="1:11" x14ac:dyDescent="0.3">
      <c r="B14" s="42" t="s">
        <v>99</v>
      </c>
      <c r="C14" t="str">
        <f>IF($B14="","",_xll.BDP($B14&amp;" Equity",C$7))</f>
        <v>APPLE INC</v>
      </c>
      <c r="D14" t="str">
        <f>_xll.BDP($B14&amp;" Equity",D$7)</f>
        <v>Technology</v>
      </c>
      <c r="E14" t="str">
        <f>_xll.BDP($B14&amp;" Equity",E$7)</f>
        <v>UNITED STATES</v>
      </c>
      <c r="F14" s="41">
        <v>3</v>
      </c>
      <c r="G14" s="41">
        <v>3</v>
      </c>
      <c r="H14" s="39"/>
    </row>
    <row r="15" spans="1:11" x14ac:dyDescent="0.3">
      <c r="B15" s="42" t="s">
        <v>81</v>
      </c>
      <c r="C15" t="str">
        <f>IF($B15="","",_xll.BDP($B15&amp;" Equity",C$7))</f>
        <v>ROCHE HOLDING AG-GENUSSCHEIN</v>
      </c>
      <c r="D15" t="str">
        <f>_xll.BDP($B15&amp;" Equity",D$7)</f>
        <v>Health Care</v>
      </c>
      <c r="E15" t="str">
        <f>_xll.BDP($B15&amp;" Equity",E$7)</f>
        <v>SWITZERLAND</v>
      </c>
      <c r="F15" s="41">
        <v>2</v>
      </c>
      <c r="G15" s="41">
        <v>3</v>
      </c>
      <c r="H15" s="39"/>
    </row>
    <row r="16" spans="1:11" x14ac:dyDescent="0.3">
      <c r="B16" s="42" t="s">
        <v>86</v>
      </c>
      <c r="C16" t="str">
        <f>IF($B16="","",_xll.BDP($B16&amp;" Equity",C$7))</f>
        <v>DASSAULT AVIATION SA</v>
      </c>
      <c r="D16" t="str">
        <f>_xll.BDP($B16&amp;" Equity",D$7)</f>
        <v>Industrials</v>
      </c>
      <c r="E16" t="str">
        <f>_xll.BDP($B16&amp;" Equity",E$7)</f>
        <v>FRANCE</v>
      </c>
      <c r="F16" s="41">
        <v>2</v>
      </c>
      <c r="G16" s="41">
        <v>2</v>
      </c>
      <c r="H16" s="39"/>
    </row>
    <row r="17" spans="2:8" x14ac:dyDescent="0.3">
      <c r="B17" s="42" t="s">
        <v>61</v>
      </c>
      <c r="C17" t="str">
        <f>IF($B17="","",_xll.BDP($B17&amp;" Equity",C$7))</f>
        <v>PALO ALTO NETWORKS INC</v>
      </c>
      <c r="D17" t="str">
        <f>_xll.BDP($B17&amp;" Equity",D$7)</f>
        <v>Technology</v>
      </c>
      <c r="E17" t="str">
        <f>_xll.BDP($B17&amp;" Equity",E$7)</f>
        <v>UNITED STATES</v>
      </c>
      <c r="F17" s="41">
        <v>2</v>
      </c>
      <c r="G17" s="41">
        <v>2</v>
      </c>
      <c r="H17" s="39"/>
    </row>
    <row r="18" spans="2:8" x14ac:dyDescent="0.3">
      <c r="B18" s="42" t="s">
        <v>82</v>
      </c>
      <c r="C18" t="str">
        <f>IF($B18="","",_xll.BDP($B18&amp;" Equity",C$7))</f>
        <v>MAIRE TECNIMONT SPA</v>
      </c>
      <c r="D18" t="str">
        <f>_xll.BDP($B18&amp;" Equity",D$7)</f>
        <v>Industrials</v>
      </c>
      <c r="E18" t="str">
        <f>_xll.BDP($B18&amp;" Equity",E$7)</f>
        <v>ITALY</v>
      </c>
      <c r="F18" s="41">
        <v>2</v>
      </c>
      <c r="G18" s="41">
        <v>2</v>
      </c>
      <c r="H18" s="39"/>
    </row>
    <row r="19" spans="2:8" x14ac:dyDescent="0.3">
      <c r="B19" s="42" t="s">
        <v>85</v>
      </c>
      <c r="C19" t="str">
        <f>IF($B19="","",_xll.BDP($B19&amp;" Equity",C$7))</f>
        <v>AIRBUS SE</v>
      </c>
      <c r="D19" t="str">
        <f>_xll.BDP($B19&amp;" Equity",D$7)</f>
        <v>Industrials</v>
      </c>
      <c r="E19" t="str">
        <f>_xll.BDP($B19&amp;" Equity",E$7)</f>
        <v>FRANCE</v>
      </c>
      <c r="F19" s="41">
        <v>2</v>
      </c>
      <c r="G19" s="41">
        <v>2</v>
      </c>
      <c r="H19" s="39"/>
    </row>
    <row r="20" spans="2:8" x14ac:dyDescent="0.3">
      <c r="B20" s="42" t="s">
        <v>87</v>
      </c>
      <c r="C20" t="str">
        <f>IF($B20="","",_xll.BDP($B20&amp;" Equity",C$7))</f>
        <v>BOEING CO/THE</v>
      </c>
      <c r="D20" t="str">
        <f>_xll.BDP($B20&amp;" Equity",D$7)</f>
        <v>Industrials</v>
      </c>
      <c r="E20" t="str">
        <f>_xll.BDP($B20&amp;" Equity",E$7)</f>
        <v>UNITED STATES</v>
      </c>
      <c r="F20" s="41">
        <v>2</v>
      </c>
      <c r="G20" s="41">
        <v>2</v>
      </c>
      <c r="H20" s="39"/>
    </row>
    <row r="21" spans="2:8" x14ac:dyDescent="0.3">
      <c r="B21" s="42" t="s">
        <v>92</v>
      </c>
      <c r="C21" t="str">
        <f>IF($B21="","",_xll.BDP($B21&amp;" Equity",C$7))</f>
        <v>CHECK POINT SOFTWARE TECH</v>
      </c>
      <c r="D21" t="str">
        <f>_xll.BDP($B21&amp;" Equity",D$7)</f>
        <v>Technology</v>
      </c>
      <c r="E21" t="str">
        <f>_xll.BDP($B21&amp;" Equity",E$7)</f>
        <v>ISRAEL</v>
      </c>
      <c r="F21" s="41">
        <v>2</v>
      </c>
      <c r="G21" s="41">
        <v>2</v>
      </c>
      <c r="H21" s="39"/>
    </row>
    <row r="22" spans="2:8" x14ac:dyDescent="0.3">
      <c r="B22" s="42" t="s">
        <v>93</v>
      </c>
      <c r="C22" t="str">
        <f>IF($B22="","",_xll.BDP($B22&amp;" Equity",C$7))</f>
        <v>CANCOM SE</v>
      </c>
      <c r="D22" t="str">
        <f>_xll.BDP($B22&amp;" Equity",D$7)</f>
        <v>Technology</v>
      </c>
      <c r="E22" t="str">
        <f>_xll.BDP($B22&amp;" Equity",E$7)</f>
        <v>GERMANY</v>
      </c>
      <c r="F22" s="41">
        <v>2</v>
      </c>
      <c r="G22" s="41">
        <v>2</v>
      </c>
      <c r="H22" s="39"/>
    </row>
    <row r="23" spans="2:8" x14ac:dyDescent="0.3">
      <c r="B23" s="42" t="s">
        <v>94</v>
      </c>
      <c r="C23" t="str">
        <f>IF($B23="","",_xll.BDP($B23&amp;" Equity",C$7))</f>
        <v>JENOPTIK AG</v>
      </c>
      <c r="D23" t="str">
        <f>_xll.BDP($B23&amp;" Equity",D$7)</f>
        <v>Technology</v>
      </c>
      <c r="E23" t="str">
        <f>_xll.BDP($B23&amp;" Equity",E$7)</f>
        <v>GERMANY</v>
      </c>
      <c r="F23" s="41">
        <v>2</v>
      </c>
      <c r="G23" s="41">
        <v>2</v>
      </c>
      <c r="H23" s="39"/>
    </row>
    <row r="24" spans="2:8" x14ac:dyDescent="0.3">
      <c r="B24" s="42" t="s">
        <v>101</v>
      </c>
      <c r="C24" t="str">
        <f>IF($B24="","",_xll.BDP($B24&amp;" Equity",C$7))</f>
        <v>ORACLE CORP</v>
      </c>
      <c r="D24" t="str">
        <f>_xll.BDP($B24&amp;" Equity",D$7)</f>
        <v>Technology</v>
      </c>
      <c r="E24" t="str">
        <f>_xll.BDP($B24&amp;" Equity",E$7)</f>
        <v>UNITED STATES</v>
      </c>
      <c r="F24" s="41">
        <v>2</v>
      </c>
      <c r="G24" s="41">
        <v>2</v>
      </c>
      <c r="H24" s="39"/>
    </row>
    <row r="25" spans="2:8" x14ac:dyDescent="0.3">
      <c r="B25" s="42" t="s">
        <v>102</v>
      </c>
      <c r="C25" t="str">
        <f>IF($B25="","",_xll.BDP($B25&amp;" Equity",C$7))</f>
        <v>CONSTELLATION SOFTWARE INC</v>
      </c>
      <c r="D25" t="str">
        <f>_xll.BDP($B25&amp;" Equity",D$7)</f>
        <v>Technology</v>
      </c>
      <c r="E25" t="str">
        <f>_xll.BDP($B25&amp;" Equity",E$7)</f>
        <v>CANADA</v>
      </c>
      <c r="F25" s="41">
        <v>2</v>
      </c>
      <c r="G25" s="41">
        <v>2</v>
      </c>
      <c r="H25" s="39"/>
    </row>
    <row r="26" spans="2:8" x14ac:dyDescent="0.3">
      <c r="B26" s="42" t="s">
        <v>95</v>
      </c>
      <c r="C26" t="str">
        <f>IF($B26="","",_xll.BDP($B26&amp;" Equity",C$7))</f>
        <v>S&amp;T AG</v>
      </c>
      <c r="D26" t="str">
        <f>_xll.BDP($B26&amp;" Equity",D$7)</f>
        <v>Technology</v>
      </c>
      <c r="E26" t="str">
        <f>_xll.BDP($B26&amp;" Equity",E$7)</f>
        <v>AUSTRIA</v>
      </c>
      <c r="F26" s="41">
        <v>2</v>
      </c>
      <c r="G26" s="41">
        <v>2</v>
      </c>
      <c r="H26" s="39"/>
    </row>
    <row r="27" spans="2:8" x14ac:dyDescent="0.3">
      <c r="B27" s="42" t="s">
        <v>214</v>
      </c>
      <c r="C27" t="str">
        <f>IF($B27="","",_xll.BDP($B27&amp;" Equity",C$7))</f>
        <v>JD.COM INC - CL A</v>
      </c>
      <c r="D27" t="str">
        <f>_xll.BDP($B27&amp;" Equity",D$7)</f>
        <v>Consumer Discretionary</v>
      </c>
      <c r="E27" t="str">
        <f>_xll.BDP($B27&amp;" Equity",E$7)</f>
        <v>CHINA</v>
      </c>
      <c r="F27" s="41">
        <v>2</v>
      </c>
      <c r="G27" s="41">
        <v>1</v>
      </c>
      <c r="H27" s="39"/>
    </row>
    <row r="28" spans="2:8" x14ac:dyDescent="0.3">
      <c r="B28" s="42" t="s">
        <v>63</v>
      </c>
      <c r="C28" t="str">
        <f>IF($B28="","",_xll.BDP($B28&amp;" Equity",C$7))</f>
        <v>PROSUS NV</v>
      </c>
      <c r="D28" t="str">
        <f>_xll.BDP($B28&amp;" Equity",D$7)</f>
        <v>Technology</v>
      </c>
      <c r="E28" t="str">
        <f>_xll.BDP($B28&amp;" Equity",E$7)</f>
        <v>NETHERLANDS</v>
      </c>
      <c r="F28" s="41">
        <v>2</v>
      </c>
      <c r="G28" s="41">
        <v>1.5</v>
      </c>
      <c r="H28" s="39"/>
    </row>
    <row r="29" spans="2:8" x14ac:dyDescent="0.3">
      <c r="B29" s="42" t="s">
        <v>91</v>
      </c>
      <c r="C29" t="str">
        <f>IF($B29="","",_xll.BDP($B29&amp;" Equity",C$7))</f>
        <v>AIR LIQUIDE SA</v>
      </c>
      <c r="D29" t="str">
        <f>_xll.BDP($B29&amp;" Equity",D$7)</f>
        <v>Basic Materials</v>
      </c>
      <c r="E29" t="str">
        <f>_xll.BDP($B29&amp;" Equity",E$7)</f>
        <v>FRANCE</v>
      </c>
      <c r="F29" s="41">
        <v>1.5</v>
      </c>
      <c r="G29" s="41">
        <v>3</v>
      </c>
      <c r="H29" s="39"/>
    </row>
    <row r="30" spans="2:8" x14ac:dyDescent="0.3">
      <c r="B30" s="42" t="s">
        <v>80</v>
      </c>
      <c r="C30" t="str">
        <f>IF($B30="","",_xll.BDP($B30&amp;" Equity",C$7))</f>
        <v>COCA-COLA CO/THE</v>
      </c>
      <c r="D30" t="str">
        <f>_xll.BDP($B30&amp;" Equity",D$7)</f>
        <v>Consumer Staples</v>
      </c>
      <c r="E30" t="str">
        <f>_xll.BDP($B30&amp;" Equity",E$7)</f>
        <v>UNITED STATES</v>
      </c>
      <c r="F30" s="41">
        <v>1.5</v>
      </c>
      <c r="G30" s="41">
        <v>2</v>
      </c>
      <c r="H30" s="39"/>
    </row>
    <row r="31" spans="2:8" x14ac:dyDescent="0.3">
      <c r="B31" s="42" t="s">
        <v>46</v>
      </c>
      <c r="C31" t="str">
        <f>IF($B31="","",_xll.BDP($B31&amp;" Equity",C$7))</f>
        <v>AMADEUS IT GROUP SA</v>
      </c>
      <c r="D31" t="str">
        <f>_xll.BDP($B31&amp;" Equity",D$7)</f>
        <v>Technology</v>
      </c>
      <c r="E31" t="str">
        <f>_xll.BDP($B31&amp;" Equity",E$7)</f>
        <v>SPAIN</v>
      </c>
      <c r="F31" s="41">
        <v>1.5</v>
      </c>
      <c r="G31" s="41">
        <v>2</v>
      </c>
      <c r="H31" s="39"/>
    </row>
    <row r="32" spans="2:8" x14ac:dyDescent="0.3">
      <c r="B32" s="42" t="s">
        <v>16</v>
      </c>
      <c r="C32" t="str">
        <f>IF($B32="","",_xll.BDP($B32&amp;" Equity",C$7))</f>
        <v>INDUSTRIA DE DISENO TEXTIL</v>
      </c>
      <c r="D32" t="str">
        <f>_xll.BDP($B32&amp;" Equity",D$7)</f>
        <v>Consumer Discretionary</v>
      </c>
      <c r="E32" t="str">
        <f>_xll.BDP($B32&amp;" Equity",E$7)</f>
        <v>SPAIN</v>
      </c>
      <c r="F32" s="41">
        <v>1.5</v>
      </c>
      <c r="G32" s="41">
        <v>1.5</v>
      </c>
      <c r="H32" s="39"/>
    </row>
    <row r="33" spans="2:8" x14ac:dyDescent="0.3">
      <c r="B33" s="42" t="s">
        <v>215</v>
      </c>
      <c r="C33" t="str">
        <f>IF($B33="","",_xll.BDP($B33&amp;" Equity",C$7))</f>
        <v>KERING</v>
      </c>
      <c r="D33" t="str">
        <f>_xll.BDP($B33&amp;" Equity",D$7)</f>
        <v>Consumer Discretionary</v>
      </c>
      <c r="E33" t="str">
        <f>_xll.BDP($B33&amp;" Equity",E$7)</f>
        <v>FRANCE</v>
      </c>
      <c r="F33" s="41">
        <v>1.5</v>
      </c>
      <c r="G33" s="41">
        <v>1.5</v>
      </c>
      <c r="H33" s="39"/>
    </row>
    <row r="34" spans="2:8" x14ac:dyDescent="0.3">
      <c r="B34" s="42" t="s">
        <v>216</v>
      </c>
      <c r="C34" t="str">
        <f>IF($B34="","",_xll.BDP($B34&amp;" Equity",C$7))</f>
        <v>LVMH MOET HENNESSY LOUIS VUI</v>
      </c>
      <c r="D34" t="str">
        <f>_xll.BDP($B34&amp;" Equity",D$7)</f>
        <v>Consumer Discretionary</v>
      </c>
      <c r="E34" t="str">
        <f>_xll.BDP($B34&amp;" Equity",E$7)</f>
        <v>FRANCE</v>
      </c>
      <c r="F34" s="41">
        <v>1.5</v>
      </c>
      <c r="G34" s="41">
        <v>1.5</v>
      </c>
      <c r="H34" s="39"/>
    </row>
    <row r="35" spans="2:8" x14ac:dyDescent="0.3">
      <c r="B35" s="42" t="s">
        <v>71</v>
      </c>
      <c r="C35" t="str">
        <f>IF($B35="","",_xll.BDP($B35&amp;" Equity",C$7))</f>
        <v>MOODY'S CORP</v>
      </c>
      <c r="D35" t="str">
        <f>_xll.BDP($B35&amp;" Equity",D$7)</f>
        <v>Financials</v>
      </c>
      <c r="E35" t="str">
        <f>_xll.BDP($B35&amp;" Equity",E$7)</f>
        <v>UNITED STATES</v>
      </c>
      <c r="F35" s="41">
        <v>1.5</v>
      </c>
      <c r="G35" s="41">
        <v>1.5</v>
      </c>
      <c r="H35" s="39"/>
    </row>
    <row r="36" spans="2:8" x14ac:dyDescent="0.3">
      <c r="B36" s="42" t="s">
        <v>76</v>
      </c>
      <c r="C36" t="str">
        <f>IF($B36="","",_xll.BDP($B36&amp;" Equity",C$7))</f>
        <v>PAYPAL HOLDINGS INC</v>
      </c>
      <c r="D36" t="str">
        <f>_xll.BDP($B36&amp;" Equity",D$7)</f>
        <v>Industrials</v>
      </c>
      <c r="E36" t="str">
        <f>_xll.BDP($B36&amp;" Equity",E$7)</f>
        <v>UNITED STATES</v>
      </c>
      <c r="F36" s="41">
        <v>1.5</v>
      </c>
      <c r="G36" s="41">
        <v>1.5</v>
      </c>
      <c r="H36" s="39"/>
    </row>
    <row r="37" spans="2:8" x14ac:dyDescent="0.3">
      <c r="B37" s="42" t="s">
        <v>77</v>
      </c>
      <c r="C37" t="str">
        <f>IF($B37="","",_xll.BDP($B37&amp;" Equity",C$7))</f>
        <v>S&amp;P GLOBAL INC</v>
      </c>
      <c r="D37" t="str">
        <f>_xll.BDP($B37&amp;" Equity",D$7)</f>
        <v>Financials</v>
      </c>
      <c r="E37" t="str">
        <f>_xll.BDP($B37&amp;" Equity",E$7)</f>
        <v>UNITED STATES</v>
      </c>
      <c r="F37" s="41">
        <v>1.5</v>
      </c>
      <c r="G37" s="41">
        <v>1.5</v>
      </c>
      <c r="H37" s="39"/>
    </row>
    <row r="38" spans="2:8" x14ac:dyDescent="0.3">
      <c r="B38" s="42" t="s">
        <v>217</v>
      </c>
      <c r="C38" t="str">
        <f>IF($B38="","",_xll.BDP($B38&amp;" Equity",C$7))</f>
        <v>ALIGN TECHNOLOGY INC</v>
      </c>
      <c r="D38" t="str">
        <f>_xll.BDP($B38&amp;" Equity",D$7)</f>
        <v>Health Care</v>
      </c>
      <c r="E38" t="str">
        <f>_xll.BDP($B38&amp;" Equity",E$7)</f>
        <v>UNITED STATES</v>
      </c>
      <c r="F38" s="41">
        <v>1.5</v>
      </c>
      <c r="G38" s="41">
        <v>1</v>
      </c>
      <c r="H38" s="39"/>
    </row>
    <row r="39" spans="2:8" x14ac:dyDescent="0.3">
      <c r="B39" s="42" t="s">
        <v>89</v>
      </c>
      <c r="C39" t="str">
        <f>IF($B39="","",_xll.BDP($B39&amp;" Equity",C$7))</f>
        <v>GOLAR LNG LTD</v>
      </c>
      <c r="D39" t="str">
        <f>_xll.BDP($B39&amp;" Equity",D$7)</f>
        <v>Energy</v>
      </c>
      <c r="E39" t="str">
        <f>_xll.BDP($B39&amp;" Equity",E$7)</f>
        <v>BERMUDA</v>
      </c>
      <c r="F39" s="41">
        <v>1.5</v>
      </c>
      <c r="G39" s="41">
        <v>1</v>
      </c>
      <c r="H39" s="39"/>
    </row>
    <row r="40" spans="2:8" x14ac:dyDescent="0.3">
      <c r="B40" s="42" t="s">
        <v>90</v>
      </c>
      <c r="C40" t="str">
        <f>IF($B40="","",_xll.BDP($B40&amp;" Equity",C$7))</f>
        <v>BARRICK GOLD CORP</v>
      </c>
      <c r="D40" t="str">
        <f>_xll.BDP($B40&amp;" Equity",D$7)</f>
        <v>Basic Materials</v>
      </c>
      <c r="E40" t="str">
        <f>_xll.BDP($B40&amp;" Equity",E$7)</f>
        <v>CANADA</v>
      </c>
      <c r="F40" s="41">
        <v>1</v>
      </c>
      <c r="G40" s="41">
        <v>2</v>
      </c>
      <c r="H40" s="39"/>
    </row>
    <row r="41" spans="2:8" x14ac:dyDescent="0.3">
      <c r="B41" s="42" t="s">
        <v>218</v>
      </c>
      <c r="C41" t="str">
        <f>IF($B41="","",_xll.BDP($B41&amp;" Equity",C$7))</f>
        <v>INTERNATIONAL PETROLEUM CORP</v>
      </c>
      <c r="D41" t="str">
        <f>_xll.BDP($B41&amp;" Equity",D$7)</f>
        <v>Energy</v>
      </c>
      <c r="E41" t="str">
        <f>_xll.BDP($B41&amp;" Equity",E$7)</f>
        <v>CANADA</v>
      </c>
      <c r="F41" s="41">
        <v>1</v>
      </c>
      <c r="G41" s="41">
        <v>1</v>
      </c>
      <c r="H41" s="39"/>
    </row>
    <row r="42" spans="2:8" x14ac:dyDescent="0.3">
      <c r="B42" s="42" t="s">
        <v>104</v>
      </c>
      <c r="C42" t="str">
        <f>IF($B42="","",_xll.BDP($B42&amp;" Equity",C$7))</f>
        <v>CANADIAN PACIFIC RAILWAY LTD</v>
      </c>
      <c r="D42" t="str">
        <f>_xll.BDP($B42&amp;" Equity",D$7)</f>
        <v>Industrials</v>
      </c>
      <c r="E42" t="str">
        <f>_xll.BDP($B42&amp;" Equity",E$7)</f>
        <v>CANADA</v>
      </c>
      <c r="F42" s="41">
        <v>1</v>
      </c>
      <c r="G42" s="41">
        <v>1.5</v>
      </c>
      <c r="H42" s="39"/>
    </row>
    <row r="43" spans="2:8" x14ac:dyDescent="0.3">
      <c r="B43" s="42" t="s">
        <v>14</v>
      </c>
      <c r="C43" t="str">
        <f>IF($B43="","",_xll.BDP($B43&amp;" Equity",C$7))</f>
        <v>CIE AUTOMOTIVE SA</v>
      </c>
      <c r="D43" t="str">
        <f>_xll.BDP($B43&amp;" Equity",D$7)</f>
        <v>Consumer Discretionary</v>
      </c>
      <c r="E43" t="str">
        <f>_xll.BDP($B43&amp;" Equity",E$7)</f>
        <v>SPAIN</v>
      </c>
      <c r="F43" s="41">
        <v>1</v>
      </c>
      <c r="G43" s="41">
        <v>1</v>
      </c>
      <c r="H43" s="39"/>
    </row>
    <row r="44" spans="2:8" x14ac:dyDescent="0.3">
      <c r="B44" s="42" t="s">
        <v>97</v>
      </c>
      <c r="C44" t="str">
        <f>IF($B44="","",_xll.BDP($B44&amp;" Equity",C$7))</f>
        <v>JSC KASPI.KZ GDR-REG S</v>
      </c>
      <c r="D44" t="str">
        <f>_xll.BDP($B44&amp;" Equity",D$7)</f>
        <v>Financials</v>
      </c>
      <c r="E44" t="str">
        <f>_xll.BDP($B44&amp;" Equity",E$7)</f>
        <v>KAZAKHSTAN</v>
      </c>
      <c r="F44" s="41">
        <v>1</v>
      </c>
      <c r="G44" s="41">
        <v>1</v>
      </c>
      <c r="H44" s="39"/>
    </row>
    <row r="45" spans="2:8" x14ac:dyDescent="0.3">
      <c r="B45" s="42" t="s">
        <v>58</v>
      </c>
      <c r="C45" t="str">
        <f>IF($B45="","",_xll.BDP($B45&amp;" Equity",C$7))</f>
        <v>BOOKING HOLDINGS INC</v>
      </c>
      <c r="D45" t="str">
        <f>_xll.BDP($B45&amp;" Equity",D$7)</f>
        <v>Consumer Discretionary</v>
      </c>
      <c r="E45" t="str">
        <f>_xll.BDP($B45&amp;" Equity",E$7)</f>
        <v>UNITED STATES</v>
      </c>
      <c r="F45" s="41">
        <v>1</v>
      </c>
      <c r="G45" s="41">
        <v>1</v>
      </c>
      <c r="H45" s="39"/>
    </row>
    <row r="46" spans="2:8" x14ac:dyDescent="0.3">
      <c r="B46" s="42" t="s">
        <v>72</v>
      </c>
      <c r="C46" t="str">
        <f>IF($B46="","",_xll.BDP($B46&amp;" Equity",C$7))</f>
        <v>KROGER CO</v>
      </c>
      <c r="D46" t="str">
        <f>_xll.BDP($B46&amp;" Equity",D$7)</f>
        <v>Consumer Staples</v>
      </c>
      <c r="E46" t="str">
        <f>_xll.BDP($B46&amp;" Equity",E$7)</f>
        <v>UNITED STATES</v>
      </c>
      <c r="F46" s="41">
        <v>1</v>
      </c>
      <c r="G46" s="41">
        <v>1</v>
      </c>
      <c r="H46" s="39"/>
    </row>
    <row r="47" spans="2:8" x14ac:dyDescent="0.3">
      <c r="B47" s="42" t="s">
        <v>73</v>
      </c>
      <c r="C47" t="str">
        <f>IF($B47="","",_xll.BDP($B47&amp;" Equity",C$7))</f>
        <v>MERCK &amp; CO. INC.</v>
      </c>
      <c r="D47" t="str">
        <f>_xll.BDP($B47&amp;" Equity",D$7)</f>
        <v>Health Care</v>
      </c>
      <c r="E47" t="str">
        <f>_xll.BDP($B47&amp;" Equity",E$7)</f>
        <v>UNITED STATES</v>
      </c>
      <c r="F47" s="41">
        <v>1</v>
      </c>
      <c r="G47" s="41">
        <v>1</v>
      </c>
      <c r="H47" s="39"/>
    </row>
    <row r="48" spans="2:8" x14ac:dyDescent="0.3">
      <c r="B48" s="42" t="s">
        <v>75</v>
      </c>
      <c r="C48" t="str">
        <f>IF($B48="","",_xll.BDP($B48&amp;" Equity",C$7))</f>
        <v>SANOFI</v>
      </c>
      <c r="D48" t="str">
        <f>_xll.BDP($B48&amp;" Equity",D$7)</f>
        <v>Health Care</v>
      </c>
      <c r="E48" t="str">
        <f>_xll.BDP($B48&amp;" Equity",E$7)</f>
        <v>FRANCE</v>
      </c>
      <c r="F48" s="41">
        <v>1</v>
      </c>
      <c r="G48" s="41">
        <v>1</v>
      </c>
      <c r="H48" s="39"/>
    </row>
    <row r="49" spans="2:8" x14ac:dyDescent="0.3">
      <c r="B49" s="42" t="s">
        <v>78</v>
      </c>
      <c r="C49" t="str">
        <f>IF($B49="","",_xll.BDP($B49&amp;" Equity",C$7))</f>
        <v>FRESENIUS SE &amp; CO KGAA</v>
      </c>
      <c r="D49" t="str">
        <f>_xll.BDP($B49&amp;" Equity",D$7)</f>
        <v>Health Care</v>
      </c>
      <c r="E49" t="str">
        <f>_xll.BDP($B49&amp;" Equity",E$7)</f>
        <v>GERMANY</v>
      </c>
      <c r="F49" s="41">
        <v>1</v>
      </c>
      <c r="G49" s="41">
        <v>1</v>
      </c>
      <c r="H49" s="39"/>
    </row>
    <row r="50" spans="2:8" x14ac:dyDescent="0.3">
      <c r="B50" s="42" t="s">
        <v>79</v>
      </c>
      <c r="C50" t="str">
        <f>IF($B50="","",_xll.BDP($B50&amp;" Equity",C$7))</f>
        <v>KONINKLIJKE AHOLD DELHAIZE N</v>
      </c>
      <c r="D50" t="str">
        <f>_xll.BDP($B50&amp;" Equity",D$7)</f>
        <v>Consumer Staples</v>
      </c>
      <c r="E50" t="str">
        <f>_xll.BDP($B50&amp;" Equity",E$7)</f>
        <v>NETHERLANDS</v>
      </c>
      <c r="F50" s="41">
        <v>1</v>
      </c>
      <c r="G50" s="41">
        <v>1</v>
      </c>
      <c r="H50" s="39"/>
    </row>
    <row r="51" spans="2:8" x14ac:dyDescent="0.3">
      <c r="B51" s="42" t="s">
        <v>96</v>
      </c>
      <c r="C51" t="str">
        <f>IF($B51="","",_xll.BDP($B51&amp;" Equity",C$7))</f>
        <v>FISERV INC</v>
      </c>
      <c r="D51" t="str">
        <f>_xll.BDP($B51&amp;" Equity",D$7)</f>
        <v>Industrials</v>
      </c>
      <c r="E51" t="str">
        <f>_xll.BDP($B51&amp;" Equity",E$7)</f>
        <v>UNITED STATES</v>
      </c>
      <c r="F51" s="41">
        <v>1</v>
      </c>
      <c r="G51" s="41">
        <v>1</v>
      </c>
      <c r="H51" s="39"/>
    </row>
    <row r="52" spans="2:8" x14ac:dyDescent="0.3">
      <c r="B52" s="42" t="s">
        <v>98</v>
      </c>
      <c r="C52" t="str">
        <f>IF($B52="","",_xll.BDP($B52&amp;" Equity",C$7))</f>
        <v>SAP SE</v>
      </c>
      <c r="D52" t="str">
        <f>_xll.BDP($B52&amp;" Equity",D$7)</f>
        <v>Technology</v>
      </c>
      <c r="E52" t="str">
        <f>_xll.BDP($B52&amp;" Equity",E$7)</f>
        <v>GERMANY</v>
      </c>
      <c r="F52" s="41">
        <v>1</v>
      </c>
      <c r="G52" s="41">
        <v>1</v>
      </c>
      <c r="H52" s="39"/>
    </row>
    <row r="53" spans="2:8" x14ac:dyDescent="0.3">
      <c r="B53" s="42" t="s">
        <v>208</v>
      </c>
      <c r="C53" t="str">
        <f>IF($B53="","",_xll.BDP($B53&amp;" Equity",C$7))</f>
        <v>ROYALTY PHARMA PLC- CL A</v>
      </c>
      <c r="D53" t="str">
        <f>_xll.BDP($B53&amp;" Equity",D$7)</f>
        <v>Health Care</v>
      </c>
      <c r="E53" t="str">
        <f>_xll.BDP($B53&amp;" Equity",E$7)</f>
        <v>UNITED STATES</v>
      </c>
      <c r="F53" s="42">
        <v>1</v>
      </c>
      <c r="G53" s="42">
        <v>1</v>
      </c>
      <c r="H53" s="39"/>
    </row>
    <row r="54" spans="2:8" x14ac:dyDescent="0.3">
      <c r="B54" s="42" t="s">
        <v>62</v>
      </c>
      <c r="C54" t="str">
        <f>IF($B54="","",_xll.BDP($B54&amp;" Equity",C$7))</f>
        <v>PINDUODUO INC-ADR</v>
      </c>
      <c r="D54" t="str">
        <f>_xll.BDP($B54&amp;" Equity",D$7)</f>
        <v>Consumer Discretionary</v>
      </c>
      <c r="E54" t="str">
        <f>_xll.BDP($B54&amp;" Equity",E$7)</f>
        <v>CHINA</v>
      </c>
      <c r="F54" s="41">
        <v>1</v>
      </c>
      <c r="G54" s="41">
        <v>0.5</v>
      </c>
      <c r="H54" s="39"/>
    </row>
    <row r="55" spans="2:8" x14ac:dyDescent="0.3">
      <c r="B55" s="42" t="s">
        <v>65</v>
      </c>
      <c r="C55" t="str">
        <f>IF($B55="","",_xll.BDP($B55&amp;" Equity",C$7))</f>
        <v>VIPSHOP HOLDINGS LTD - ADR</v>
      </c>
      <c r="D55" t="str">
        <f>_xll.BDP($B55&amp;" Equity",D$7)</f>
        <v>Consumer Discretionary</v>
      </c>
      <c r="E55" t="str">
        <f>_xll.BDP($B55&amp;" Equity",E$7)</f>
        <v>CHINA</v>
      </c>
      <c r="F55" s="41">
        <v>1</v>
      </c>
      <c r="G55" s="41">
        <v>0.5</v>
      </c>
      <c r="H55" s="39"/>
    </row>
    <row r="56" spans="2:8" x14ac:dyDescent="0.3">
      <c r="B56" s="42" t="s">
        <v>219</v>
      </c>
      <c r="C56" t="str">
        <f>IF($B56="","",_xll.BDP($B56&amp;" Equity",C$7))</f>
        <v>XPENG INC - CLASS A SHARES</v>
      </c>
      <c r="D56" t="str">
        <f>_xll.BDP($B56&amp;" Equity",D$7)</f>
        <v>Consumer Discretionary</v>
      </c>
      <c r="E56" t="str">
        <f>_xll.BDP($B56&amp;" Equity",E$7)</f>
        <v>CHINA</v>
      </c>
      <c r="F56" s="41">
        <v>1</v>
      </c>
      <c r="G56" s="41">
        <v>0</v>
      </c>
    </row>
    <row r="57" spans="2:8" x14ac:dyDescent="0.3">
      <c r="B57" s="42" t="s">
        <v>220</v>
      </c>
      <c r="C57" t="str">
        <f>IF($B57="","",_xll.BDP($B57&amp;" Equity",C$7))</f>
        <v>SOFTBANK GROUP CORP</v>
      </c>
      <c r="D57" t="str">
        <f>_xll.BDP($B57&amp;" Equity",D$7)</f>
        <v>Telecommunications</v>
      </c>
      <c r="E57" t="str">
        <f>_xll.BDP($B57&amp;" Equity",E$7)</f>
        <v>JAPAN</v>
      </c>
      <c r="F57" s="41">
        <v>1</v>
      </c>
      <c r="G57" s="41">
        <v>0</v>
      </c>
    </row>
    <row r="58" spans="2:8" x14ac:dyDescent="0.3">
      <c r="E58" s="7"/>
    </row>
  </sheetData>
  <autoFilter ref="B7:G55" xr:uid="{00000000-0009-0000-0000-000006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  <pageSetUpPr fitToPage="1"/>
  </sheetPr>
  <dimension ref="A1:K65"/>
  <sheetViews>
    <sheetView tabSelected="1" topLeftCell="A46" workbookViewId="0">
      <selection activeCell="D46" sqref="D46:E46"/>
    </sheetView>
  </sheetViews>
  <sheetFormatPr baseColWidth="10" defaultRowHeight="16.5" x14ac:dyDescent="0.3"/>
  <cols>
    <col min="1" max="1" width="23.5546875" bestFit="1" customWidth="1"/>
    <col min="2" max="2" width="19.88671875" bestFit="1" customWidth="1"/>
    <col min="3" max="3" width="21" bestFit="1" customWidth="1"/>
    <col min="4" max="4" width="12.5546875" bestFit="1" customWidth="1"/>
    <col min="5" max="5" width="13.77734375" bestFit="1" customWidth="1"/>
    <col min="6" max="6" width="14.33203125" style="15" customWidth="1"/>
    <col min="7" max="7" width="16.33203125" bestFit="1" customWidth="1"/>
    <col min="8" max="8" width="19.44140625" bestFit="1" customWidth="1"/>
    <col min="9" max="9" width="21" bestFit="1" customWidth="1"/>
    <col min="10" max="10" width="19" bestFit="1" customWidth="1"/>
    <col min="11" max="11" width="20" bestFit="1" customWidth="1"/>
  </cols>
  <sheetData>
    <row r="1" spans="1:11" x14ac:dyDescent="0.3">
      <c r="C1" t="s">
        <v>202</v>
      </c>
      <c r="D1" s="30">
        <v>44561</v>
      </c>
      <c r="E1" s="30"/>
      <c r="F1" s="32"/>
    </row>
    <row r="2" spans="1:11" x14ac:dyDescent="0.3">
      <c r="C2" t="s">
        <v>203</v>
      </c>
      <c r="D2" s="30">
        <f ca="1">TODAY()</f>
        <v>44691</v>
      </c>
      <c r="E2" s="30"/>
      <c r="F2" s="32"/>
    </row>
    <row r="3" spans="1:11" x14ac:dyDescent="0.3">
      <c r="A3" s="23" t="s">
        <v>170</v>
      </c>
      <c r="B3" t="s">
        <v>200</v>
      </c>
      <c r="C3" t="s">
        <v>198</v>
      </c>
      <c r="D3" s="29" t="s">
        <v>204</v>
      </c>
      <c r="E3" s="29" t="s">
        <v>205</v>
      </c>
      <c r="F3" s="33"/>
      <c r="G3" s="23" t="s">
        <v>170</v>
      </c>
      <c r="H3" t="s">
        <v>199</v>
      </c>
      <c r="I3" t="s">
        <v>198</v>
      </c>
    </row>
    <row r="4" spans="1:11" x14ac:dyDescent="0.3">
      <c r="A4" s="24" t="s">
        <v>172</v>
      </c>
      <c r="B4" s="26">
        <v>2.5</v>
      </c>
      <c r="C4" s="26">
        <v>5</v>
      </c>
      <c r="D4" s="19" cm="1">
        <f t="array" ref="D4">SUMPRODUCT(B5:B6/100,D5:D6)</f>
        <v>1.8897071141197631E-3</v>
      </c>
      <c r="E4" s="19" cm="1">
        <f t="array" ref="E4">SUMPRODUCT(C5:C6/100,E5:E6)</f>
        <v>3.7794142282395263E-3</v>
      </c>
      <c r="F4" s="34"/>
      <c r="G4" s="24" t="s">
        <v>193</v>
      </c>
      <c r="H4" s="26">
        <v>1</v>
      </c>
      <c r="I4" s="26">
        <v>1</v>
      </c>
    </row>
    <row r="5" spans="1:11" x14ac:dyDescent="0.3">
      <c r="A5" s="25" t="s">
        <v>91</v>
      </c>
      <c r="B5" s="26">
        <v>1.5</v>
      </c>
      <c r="C5" s="26">
        <v>3</v>
      </c>
      <c r="D5" s="11">
        <f>IFERROR(_xll.BDP(A5&amp;" Equity","PX_LAST")/_xll.BDP(A5&amp;" Equity","PX_CLOSE_YTD")-1,"")</f>
        <v>3.8612053222019327E-2</v>
      </c>
      <c r="E5" s="11" cm="1">
        <f t="array" ref="E5">IFERROR(_xll.BDP(A5&amp;" Equity","PX_LAST")/_xll.BDP(A5&amp;" Equity","PX_CLOSE_YTD")-1,"")</f>
        <v>3.8612053222019327E-2</v>
      </c>
      <c r="F5" s="36">
        <f>GETPIVOTDATA(" RV  GLOBAL AGRESIVO",$A$3,"TICKER","AI FP","ICB_INDUSTRY_NAME","Basic Materials")*D5</f>
        <v>5.791807983302899E-2</v>
      </c>
      <c r="G5" s="24" t="s">
        <v>190</v>
      </c>
      <c r="H5" s="26">
        <v>1</v>
      </c>
      <c r="I5" s="26">
        <v>1</v>
      </c>
      <c r="J5" s="27"/>
      <c r="K5" s="27"/>
    </row>
    <row r="6" spans="1:11" x14ac:dyDescent="0.3">
      <c r="A6" s="25" t="s">
        <v>90</v>
      </c>
      <c r="B6" s="26">
        <v>1</v>
      </c>
      <c r="C6" s="26">
        <v>2</v>
      </c>
      <c r="D6" s="11" cm="1">
        <f t="array" ref="D6">IFERROR(_xll.BDP(A6&amp;" Equity","PX_LAST")/_xll.BDP(A6&amp;" Equity","PX_CLOSE_YTD")-1,"")</f>
        <v>0.13105263157894731</v>
      </c>
      <c r="E6" s="11" cm="1">
        <f t="array" ref="E6">IFERROR(_xll.BDP(A6&amp;" Equity","PX_LAST")/_xll.BDP(A6&amp;" Equity","PX_CLOSE_YTD")-1,"")</f>
        <v>0.13105263157894731</v>
      </c>
      <c r="F6" s="36">
        <f>GETPIVOTDATA(" RV  GLOBAL AGRESIVO",$A$3,"TICKER","AI FP","ICB_INDUSTRY_NAME","Basic Materials")*D6</f>
        <v>0.19657894736842096</v>
      </c>
      <c r="G6" s="24" t="s">
        <v>191</v>
      </c>
      <c r="H6" s="26">
        <v>4</v>
      </c>
      <c r="I6" s="26">
        <v>5.5</v>
      </c>
      <c r="J6" s="24"/>
      <c r="K6" s="24"/>
    </row>
    <row r="7" spans="1:11" x14ac:dyDescent="0.3">
      <c r="A7" s="24" t="s">
        <v>174</v>
      </c>
      <c r="B7" s="26">
        <v>21.5</v>
      </c>
      <c r="C7" s="26">
        <v>17.5</v>
      </c>
      <c r="D7" s="19">
        <f>SUMPRODUCT(B8:B18/100,D8:D18)</f>
        <v>-6.2722100562096775E-2</v>
      </c>
      <c r="E7" s="19">
        <f>SUMPRODUCT(C8:C18/100,E8:E18)</f>
        <v>-5.1863247203811018E-2</v>
      </c>
      <c r="F7" s="34">
        <f>SUM(F5:F6)</f>
        <v>0.25449702720144995</v>
      </c>
      <c r="G7" s="24" t="s">
        <v>182</v>
      </c>
      <c r="H7" s="26">
        <v>11</v>
      </c>
      <c r="I7" s="26">
        <v>4.5</v>
      </c>
      <c r="J7" s="24"/>
      <c r="K7" s="24"/>
    </row>
    <row r="8" spans="1:11" x14ac:dyDescent="0.3">
      <c r="A8" s="25" t="s">
        <v>66</v>
      </c>
      <c r="B8" s="26">
        <v>6</v>
      </c>
      <c r="C8" s="26">
        <v>6</v>
      </c>
      <c r="D8" s="11" cm="1">
        <f t="array" ref="D8">IFERROR(_xll.BDP(A8&amp;" Equity","PX_LAST")/_xll.BDP(A8&amp;" Equity","PX_CLOSE_YTD")-1,"")</f>
        <v>-0.34746306615402145</v>
      </c>
      <c r="E8" s="11" cm="1">
        <f t="array" ref="E8">IFERROR(_xll.BDP(A8&amp;" Equity","PX_LAST")/_xll.BDP(A8&amp;" Equity","PX_CLOSE_YTD")-1,"")</f>
        <v>-0.34746306615402145</v>
      </c>
      <c r="F8" s="35"/>
      <c r="G8" s="24" t="s">
        <v>185</v>
      </c>
      <c r="H8" s="26">
        <v>2</v>
      </c>
      <c r="I8" s="26">
        <v>3</v>
      </c>
      <c r="J8" s="24"/>
      <c r="K8" s="24"/>
    </row>
    <row r="9" spans="1:11" x14ac:dyDescent="0.3">
      <c r="A9" s="25" t="s">
        <v>58</v>
      </c>
      <c r="B9" s="26">
        <v>1</v>
      </c>
      <c r="C9" s="26">
        <v>1</v>
      </c>
      <c r="D9" s="11" cm="1">
        <f t="array" ref="D9">IFERROR(_xll.BDP(A9&amp;" Equity","PX_LAST")/_xll.BDP(A9&amp;" Equity","PX_CLOSE_YTD")-1,"")</f>
        <v>-0.15657523455441957</v>
      </c>
      <c r="E9" s="11" cm="1">
        <f t="array" ref="E9">IFERROR(_xll.BDP(A9&amp;" Equity","PX_LAST")/_xll.BDP(A9&amp;" Equity","PX_CLOSE_YTD")-1,"")</f>
        <v>-0.15657523455441957</v>
      </c>
      <c r="F9" s="35"/>
      <c r="G9" s="24" t="s">
        <v>186</v>
      </c>
      <c r="H9" s="26">
        <v>6</v>
      </c>
      <c r="I9" s="26">
        <v>7.5</v>
      </c>
      <c r="J9" s="24"/>
      <c r="K9" s="24"/>
    </row>
    <row r="10" spans="1:11" x14ac:dyDescent="0.3">
      <c r="A10" s="25" t="s">
        <v>14</v>
      </c>
      <c r="B10" s="26">
        <v>1</v>
      </c>
      <c r="C10" s="26">
        <v>1</v>
      </c>
      <c r="D10" s="11" cm="1">
        <f t="array" ref="D10">IFERROR(_xll.BDP(A10&amp;" Equity","PX_LAST")/_xll.BDP(A10&amp;" Equity","PX_CLOSE_YTD")-1,"")</f>
        <v>-0.26242690058479534</v>
      </c>
      <c r="E10" s="11" cm="1">
        <f t="array" ref="E10">IFERROR(_xll.BDP(A10&amp;" Equity","PX_LAST")/_xll.BDP(A10&amp;" Equity","PX_CLOSE_YTD")-1,"")</f>
        <v>-0.26242690058479534</v>
      </c>
      <c r="F10" s="35"/>
      <c r="G10" s="24" t="s">
        <v>187</v>
      </c>
      <c r="H10" s="26">
        <v>6</v>
      </c>
      <c r="I10" s="26">
        <v>6</v>
      </c>
      <c r="J10" s="24"/>
      <c r="K10" s="24"/>
    </row>
    <row r="11" spans="1:11" x14ac:dyDescent="0.3">
      <c r="A11" s="25" t="s">
        <v>16</v>
      </c>
      <c r="B11" s="26">
        <v>1.5</v>
      </c>
      <c r="C11" s="26">
        <v>1.5</v>
      </c>
      <c r="D11" s="11" cm="1">
        <f t="array" ref="D11">IFERROR(_xll.BDP(A11&amp;" Equity","PX_LAST")/_xll.BDP(A11&amp;" Equity","PX_CLOSE_YTD")-1,"")</f>
        <v>-0.29968454258675081</v>
      </c>
      <c r="E11" s="11" cm="1">
        <f t="array" ref="E11">IFERROR(_xll.BDP(A11&amp;" Equity","PX_LAST")/_xll.BDP(A11&amp;" Equity","PX_CLOSE_YTD")-1,"")</f>
        <v>-0.29968454258675081</v>
      </c>
      <c r="F11" s="35"/>
      <c r="G11" s="24" t="s">
        <v>192</v>
      </c>
      <c r="H11" s="26">
        <v>2</v>
      </c>
      <c r="I11" s="26">
        <v>2</v>
      </c>
      <c r="J11" s="24"/>
      <c r="K11" s="24"/>
    </row>
    <row r="12" spans="1:11" x14ac:dyDescent="0.3">
      <c r="A12" s="25" t="s">
        <v>62</v>
      </c>
      <c r="B12" s="26">
        <v>1</v>
      </c>
      <c r="C12" s="26">
        <v>0.5</v>
      </c>
      <c r="D12" s="11" cm="1">
        <f t="array" ref="D12">IFERROR(_xll.BDP(A12&amp;" Equity","PX_LAST")/_xll.BDP(A12&amp;" Equity","PX_CLOSE_YTD")-1,"")</f>
        <v>-0.40051457975986271</v>
      </c>
      <c r="E12" s="11" cm="1">
        <f t="array" ref="E12">IFERROR(_xll.BDP(A12&amp;" Equity","PX_LAST")/_xll.BDP(A12&amp;" Equity","PX_CLOSE_YTD")-1,"")</f>
        <v>-0.40051457975986271</v>
      </c>
      <c r="F12" s="35"/>
      <c r="G12" s="24" t="s">
        <v>189</v>
      </c>
      <c r="H12" s="26">
        <v>3</v>
      </c>
      <c r="I12" s="26">
        <v>3</v>
      </c>
      <c r="J12" s="24"/>
      <c r="K12" s="24"/>
    </row>
    <row r="13" spans="1:11" x14ac:dyDescent="0.3">
      <c r="A13" s="25" t="s">
        <v>65</v>
      </c>
      <c r="B13" s="26">
        <v>1</v>
      </c>
      <c r="C13" s="26">
        <v>0.5</v>
      </c>
      <c r="D13" s="11" cm="1">
        <f t="array" ref="D13">IFERROR(_xll.BDP(A13&amp;" Equity","PX_LAST")/_xll.BDP(A13&amp;" Equity","PX_CLOSE_YTD")-1,"")</f>
        <v>-0.1702380952380953</v>
      </c>
      <c r="E13" s="11" cm="1">
        <f t="array" ref="E13">IFERROR(_xll.BDP(A13&amp;" Equity","PX_LAST")/_xll.BDP(A13&amp;" Equity","PX_CLOSE_YTD")-1,"")</f>
        <v>-0.1702380952380953</v>
      </c>
      <c r="F13" s="35"/>
      <c r="G13" s="24" t="s">
        <v>197</v>
      </c>
      <c r="H13" s="26">
        <v>1</v>
      </c>
      <c r="I13" s="26">
        <v>0</v>
      </c>
      <c r="J13" s="24"/>
      <c r="K13" s="24"/>
    </row>
    <row r="14" spans="1:11" x14ac:dyDescent="0.3">
      <c r="A14" s="25" t="s">
        <v>213</v>
      </c>
      <c r="B14" s="26">
        <v>5</v>
      </c>
      <c r="C14" s="26">
        <v>3</v>
      </c>
      <c r="D14" s="11" cm="1">
        <f t="array" ref="D14">IFERROR(_xll.BDP(A14&amp;" Equity","PX_LAST")/_xll.BDP(A14&amp;" Equity","PX_CLOSE_YTD")-1,"")</f>
        <v>-0.27670311185870478</v>
      </c>
      <c r="E14" s="11" cm="1">
        <f t="array" ref="E14">IFERROR(_xll.BDP(A14&amp;" Equity","PX_LAST")/_xll.BDP(A14&amp;" Equity","PX_CLOSE_YTD")-1,"")</f>
        <v>-0.27670311185870478</v>
      </c>
      <c r="F14" s="35"/>
      <c r="G14" s="24" t="s">
        <v>196</v>
      </c>
      <c r="H14" s="26">
        <v>2</v>
      </c>
      <c r="I14" s="26">
        <v>2</v>
      </c>
      <c r="J14" s="24"/>
      <c r="K14" s="24"/>
    </row>
    <row r="15" spans="1:11" x14ac:dyDescent="0.3">
      <c r="A15" s="25" t="s">
        <v>214</v>
      </c>
      <c r="B15" s="26">
        <v>2</v>
      </c>
      <c r="C15" s="26">
        <v>1</v>
      </c>
      <c r="D15" s="11" cm="1">
        <f t="array" ref="D15">IFERROR(_xll.BDP(A15&amp;" Equity","PX_LAST")/_xll.BDP(A15&amp;" Equity","PX_CLOSE_YTD")-1,"")</f>
        <v>-0.24087591240875916</v>
      </c>
      <c r="E15" s="11" cm="1">
        <f t="array" ref="E15">IFERROR(_xll.BDP(A15&amp;" Equity","PX_LAST")/_xll.BDP(A15&amp;" Equity","PX_CLOSE_YTD")-1,"")</f>
        <v>-0.24087591240875916</v>
      </c>
      <c r="F15" s="35"/>
      <c r="G15" s="24" t="s">
        <v>184</v>
      </c>
      <c r="H15" s="26">
        <v>3</v>
      </c>
      <c r="I15" s="26">
        <v>2</v>
      </c>
      <c r="J15" s="24"/>
      <c r="K15" s="24"/>
    </row>
    <row r="16" spans="1:11" x14ac:dyDescent="0.3">
      <c r="A16" s="25" t="s">
        <v>215</v>
      </c>
      <c r="B16" s="26">
        <v>1.5</v>
      </c>
      <c r="C16" s="26">
        <v>1.5</v>
      </c>
      <c r="D16" s="11" cm="1">
        <f t="array" ref="D16">IFERROR(_xll.BDP(A16&amp;" Equity","PX_LAST")/_xll.BDP(A16&amp;" Equity","PX_CLOSE_YTD")-1,"")</f>
        <v>-0.36341773942566136</v>
      </c>
      <c r="E16" s="11" cm="1">
        <f t="array" ref="E16">IFERROR(_xll.BDP(A16&amp;" Equity","PX_LAST")/_xll.BDP(A16&amp;" Equity","PX_CLOSE_YTD")-1,"")</f>
        <v>-0.36341773942566136</v>
      </c>
      <c r="F16" s="35"/>
      <c r="G16" s="24" t="s">
        <v>195</v>
      </c>
      <c r="H16" s="26">
        <v>4</v>
      </c>
      <c r="I16" s="26">
        <v>6.5</v>
      </c>
      <c r="J16" s="24"/>
      <c r="K16" s="24"/>
    </row>
    <row r="17" spans="1:11" x14ac:dyDescent="0.3">
      <c r="A17" s="25" t="s">
        <v>216</v>
      </c>
      <c r="B17" s="26">
        <v>1.5</v>
      </c>
      <c r="C17" s="26">
        <v>1.5</v>
      </c>
      <c r="D17" s="11" cm="1">
        <f t="array" ref="D17">IFERROR(_xll.BDP(A17&amp;" Equity","PX_LAST")/_xll.BDP(A17&amp;" Equity","PX_CLOSE_YTD")-1,"")</f>
        <v>-0.23163686382393389</v>
      </c>
      <c r="E17" s="11" cm="1">
        <f t="array" ref="E17">IFERROR(_xll.BDP(A17&amp;" Equity","PX_LAST")/_xll.BDP(A17&amp;" Equity","PX_CLOSE_YTD")-1,"")</f>
        <v>-0.23163686382393389</v>
      </c>
      <c r="F17" s="35"/>
      <c r="G17" s="24" t="s">
        <v>188</v>
      </c>
      <c r="H17" s="26">
        <v>2</v>
      </c>
      <c r="I17" s="26">
        <v>3</v>
      </c>
      <c r="J17" s="24"/>
      <c r="K17" s="24"/>
    </row>
    <row r="18" spans="1:11" x14ac:dyDescent="0.3">
      <c r="A18" s="24" t="s">
        <v>177</v>
      </c>
      <c r="B18" s="26">
        <v>3.5</v>
      </c>
      <c r="C18" s="26">
        <v>4</v>
      </c>
      <c r="D18" s="37">
        <f>SUMPRODUCT(B19:B21/100,D19:D21)</f>
        <v>2.7712153477668666E-3</v>
      </c>
      <c r="E18" s="37">
        <f>SUMPRODUCT(C19:C21/100,E19:E21)</f>
        <v>3.9815289801532067E-3</v>
      </c>
      <c r="F18" s="35"/>
      <c r="G18" s="24" t="s">
        <v>194</v>
      </c>
      <c r="H18" s="26">
        <v>1</v>
      </c>
      <c r="I18" s="26">
        <v>1</v>
      </c>
      <c r="J18" s="24"/>
      <c r="K18" s="24"/>
    </row>
    <row r="19" spans="1:11" x14ac:dyDescent="0.3">
      <c r="A19" s="25" t="s">
        <v>79</v>
      </c>
      <c r="B19" s="26">
        <v>1</v>
      </c>
      <c r="C19" s="26">
        <v>1</v>
      </c>
      <c r="D19" s="11" cm="1">
        <f t="array" ref="D19">IFERROR(_xll.BDP(A19&amp;" Equity","PX_LAST")/_xll.BDP(A19&amp;" Equity","PX_CLOSE_YTD")-1,"")</f>
        <v>-7.1345611415297938E-2</v>
      </c>
      <c r="E19" s="37">
        <f>SUMPRODUCT(C20:C22/100,E20:E22)</f>
        <v>4.0853464863997262E-3</v>
      </c>
      <c r="F19" s="34"/>
      <c r="G19" s="24" t="s">
        <v>183</v>
      </c>
      <c r="H19" s="26">
        <v>51</v>
      </c>
      <c r="I19" s="26">
        <v>52</v>
      </c>
      <c r="J19" s="24"/>
      <c r="K19" s="24"/>
    </row>
    <row r="20" spans="1:11" x14ac:dyDescent="0.3">
      <c r="A20" s="25" t="s">
        <v>80</v>
      </c>
      <c r="B20" s="26">
        <v>1.5</v>
      </c>
      <c r="C20" s="26">
        <v>2</v>
      </c>
      <c r="D20" s="11" cm="1">
        <f t="array" ref="D20">IFERROR(_xll.BDP(A20&amp;" Equity","PX_LAST")/_xll.BDP(A20&amp;" Equity","PX_CLOSE_YTD")-1,"")</f>
        <v>9.1200810673872645E-2</v>
      </c>
      <c r="E20" s="11" cm="1">
        <f t="array" ref="E20">IFERROR(_xll.BDP(A20&amp;" Equity","PX_LAST")/_xll.BDP(A20&amp;" Equity","PX_CLOSE_YTD")-1,"")</f>
        <v>9.1200810673872645E-2</v>
      </c>
      <c r="F20" s="35"/>
      <c r="G20" s="24" t="s">
        <v>171</v>
      </c>
      <c r="H20" s="26">
        <v>100</v>
      </c>
      <c r="I20" s="26">
        <v>100</v>
      </c>
      <c r="J20" s="24"/>
      <c r="K20" s="24"/>
    </row>
    <row r="21" spans="1:11" x14ac:dyDescent="0.3">
      <c r="A21" s="25" t="s">
        <v>72</v>
      </c>
      <c r="B21" s="26">
        <v>1</v>
      </c>
      <c r="C21" s="26">
        <v>1</v>
      </c>
      <c r="D21" s="11" cm="1">
        <f t="array" ref="D21">IFERROR(_xll.BDP(A21&amp;" Equity","PX_LAST")/_xll.BDP(A21&amp;" Equity","PX_CLOSE_YTD")-1,"")</f>
        <v>0.21166593018117563</v>
      </c>
      <c r="E21" s="11" cm="1">
        <f t="array" ref="E21">IFERROR(_xll.BDP(A21&amp;" Equity","PX_LAST")/_xll.BDP(A21&amp;" Equity","PX_CLOSE_YTD")-1,"")</f>
        <v>0.21166593018117563</v>
      </c>
      <c r="F21" s="35"/>
      <c r="J21" s="28"/>
      <c r="K21" s="24"/>
    </row>
    <row r="22" spans="1:11" x14ac:dyDescent="0.3">
      <c r="A22" s="24" t="s">
        <v>179</v>
      </c>
      <c r="B22" s="26">
        <v>2.5</v>
      </c>
      <c r="C22" s="26">
        <v>2</v>
      </c>
      <c r="D22" s="37">
        <f>SUMPRODUCT(B24:B25/100,D24:D25)</f>
        <v>7.2965369963582608E-3</v>
      </c>
      <c r="E22" s="37" cm="1">
        <f t="array" ref="E22">SUMPRODUCT(C24:C25/100,E24:E25)</f>
        <v>7.2335485555258591E-3</v>
      </c>
      <c r="F22" s="35"/>
    </row>
    <row r="23" spans="1:11" x14ac:dyDescent="0.3">
      <c r="A23" s="25" t="s">
        <v>89</v>
      </c>
      <c r="B23" s="26">
        <v>1.5</v>
      </c>
      <c r="C23" s="26">
        <v>1</v>
      </c>
      <c r="D23" s="11">
        <f>IFERROR(_xll.BDP(A23&amp;" Equity","PX_LAST")/_xll.BDP(A23&amp;" Equity","PX_CLOSE_YTD")-1,"")</f>
        <v>0.7231638418079096</v>
      </c>
      <c r="E23" s="11">
        <f>IFERROR(_xll.BDP(A23&amp;" Equity","PX_LAST")/_xll.BDP(A23&amp;" Equity","PX_CLOSE_YTD")-1,"")</f>
        <v>0.7231638418079096</v>
      </c>
      <c r="F23" s="34"/>
    </row>
    <row r="24" spans="1:11" x14ac:dyDescent="0.3">
      <c r="A24" s="25" t="s">
        <v>218</v>
      </c>
      <c r="B24" s="26">
        <v>1</v>
      </c>
      <c r="C24" s="26">
        <v>1</v>
      </c>
      <c r="D24" s="11">
        <f>IFERROR(_xll.BDP(A24&amp;" Equity","PX_LAST")/_xll.BDP(A24&amp;" Equity","PX_CLOSE_YTD")-1,"")</f>
        <v>0.84400000000000008</v>
      </c>
      <c r="E24" s="11">
        <f>IFERROR(_xll.BDP(A24&amp;" Equity","PX_LAST")/_xll.BDP(A24&amp;" Equity","PX_CLOSE_YTD")-1,"")</f>
        <v>0.84400000000000008</v>
      </c>
      <c r="F24" s="35"/>
    </row>
    <row r="25" spans="1:11" x14ac:dyDescent="0.3">
      <c r="A25" s="24" t="s">
        <v>176</v>
      </c>
      <c r="B25" s="26">
        <v>10</v>
      </c>
      <c r="C25" s="26">
        <v>11</v>
      </c>
      <c r="D25" s="19">
        <f>SUMPRODUCT(B26:B29/100,D26:D29)</f>
        <v>-1.1434630036417408E-2</v>
      </c>
      <c r="E25" s="19">
        <f>SUMPRODUCT(C26:C29/100,E26:E29)</f>
        <v>-1.0967740404310384E-2</v>
      </c>
      <c r="F25" s="35"/>
    </row>
    <row r="26" spans="1:11" x14ac:dyDescent="0.3">
      <c r="A26" s="25" t="s">
        <v>84</v>
      </c>
      <c r="B26" s="26">
        <v>6</v>
      </c>
      <c r="C26" s="26">
        <v>7</v>
      </c>
      <c r="D26" s="11">
        <f>IFERROR(_xll.BDP(A26&amp;" Equity","PX_LAST")/_xll.BDP(A26&amp;" Equity","PX_CLOSE_YTD")-1,"")</f>
        <v>4.6688963210702372E-2</v>
      </c>
      <c r="E26" s="11">
        <f>IFERROR(_xll.BDP(A26&amp;" Equity","PX_LAST")/_xll.BDP(A26&amp;" Equity","PX_CLOSE_YTD")-1,"")</f>
        <v>4.6688963210702372E-2</v>
      </c>
      <c r="F26" s="34"/>
    </row>
    <row r="27" spans="1:11" x14ac:dyDescent="0.3">
      <c r="A27" s="25" t="s">
        <v>97</v>
      </c>
      <c r="B27" s="26">
        <v>1</v>
      </c>
      <c r="C27" s="26">
        <v>1</v>
      </c>
      <c r="D27" s="11">
        <f>IFERROR(_xll.BDP(A27&amp;" Equity","PX_LAST")/_xll.BDP(A27&amp;" Equity","PX_CLOSE_YTD")-1,"")</f>
        <v>-0.56551724137931036</v>
      </c>
      <c r="E27" s="11">
        <f>IFERROR(_xll.BDP(A27&amp;" Equity","PX_LAST")/_xll.BDP(A27&amp;" Equity","PX_CLOSE_YTD")-1,"")</f>
        <v>-0.56551724137931036</v>
      </c>
      <c r="F27" s="35"/>
    </row>
    <row r="28" spans="1:11" x14ac:dyDescent="0.3">
      <c r="A28" s="25" t="s">
        <v>71</v>
      </c>
      <c r="B28" s="26">
        <v>1.5</v>
      </c>
      <c r="C28" s="26">
        <v>1.5</v>
      </c>
      <c r="D28" s="11" cm="1">
        <f t="array" ref="D28">IFERROR(_xll.BDP(A28&amp;" Equity","PX_LAST")/_xll.BDP(A28&amp;" Equity","PX_CLOSE_YTD")-1,"")</f>
        <v>-0.26870295458036764</v>
      </c>
      <c r="E28" s="11" cm="1">
        <f t="array" ref="E28">IFERROR(_xll.BDP(A28&amp;" Equity","PX_LAST")/_xll.BDP(A28&amp;" Equity","PX_CLOSE_YTD")-1,"")</f>
        <v>-0.26870295458036764</v>
      </c>
      <c r="F28" s="35"/>
    </row>
    <row r="29" spans="1:11" x14ac:dyDescent="0.3">
      <c r="A29" s="25" t="s">
        <v>77</v>
      </c>
      <c r="B29" s="26">
        <v>1.5</v>
      </c>
      <c r="C29" s="26">
        <v>1.5</v>
      </c>
      <c r="D29" s="11" cm="1">
        <f t="array" ref="D29">IFERROR(_xll.BDP(A29&amp;" Equity","PX_LAST")/_xll.BDP(A29&amp;" Equity","PX_CLOSE_YTD")-1,"")</f>
        <v>-0.30335007310406215</v>
      </c>
      <c r="E29" s="11" cm="1">
        <f t="array" ref="E29">IFERROR(_xll.BDP(A29&amp;" Equity","PX_LAST")/_xll.BDP(A29&amp;" Equity","PX_CLOSE_YTD")-1,"")</f>
        <v>-0.30335007310406215</v>
      </c>
      <c r="F29" s="35"/>
    </row>
    <row r="30" spans="1:11" x14ac:dyDescent="0.3">
      <c r="A30" s="24" t="s">
        <v>178</v>
      </c>
      <c r="B30" s="26">
        <v>7.5</v>
      </c>
      <c r="C30" s="26">
        <v>8</v>
      </c>
      <c r="D30" s="19">
        <f>SUMPRODUCT(B31:B36/100,D31:D36)</f>
        <v>-8.9178025413745848E-3</v>
      </c>
      <c r="E30" s="19">
        <f>SUMPRODUCT(C31:C36/100,E31:E36)</f>
        <v>-6.6539132741796929E-3</v>
      </c>
      <c r="F30" s="35"/>
    </row>
    <row r="31" spans="1:11" x14ac:dyDescent="0.3">
      <c r="A31" s="25" t="s">
        <v>78</v>
      </c>
      <c r="B31" s="26">
        <v>1</v>
      </c>
      <c r="C31" s="26">
        <v>1</v>
      </c>
      <c r="D31" s="11">
        <f>IFERROR(_xll.BDP(A31&amp;" Equity","PX_LAST")/_xll.BDP(A31&amp;" Equity","PX_CLOSE_YTD")-1,"")</f>
        <v>-5.7909604519773894E-2</v>
      </c>
      <c r="E31" s="11">
        <f>IFERROR(_xll.BDP(A31&amp;" Equity","PX_LAST")/_xll.BDP(A31&amp;" Equity","PX_CLOSE_YTD")-1,"")</f>
        <v>-5.7909604519773894E-2</v>
      </c>
      <c r="F31" s="34"/>
    </row>
    <row r="32" spans="1:11" x14ac:dyDescent="0.3">
      <c r="A32" s="25" t="s">
        <v>73</v>
      </c>
      <c r="B32" s="26">
        <v>1</v>
      </c>
      <c r="C32" s="26">
        <v>1</v>
      </c>
      <c r="D32" s="11">
        <f>IFERROR(_xll.BDP(A32&amp;" Equity","PX_LAST")/_xll.BDP(A32&amp;" Equity","PX_CLOSE_YTD")-1,"")</f>
        <v>0.14352818371607512</v>
      </c>
      <c r="E32" s="11">
        <f>IFERROR(_xll.BDP(A32&amp;" Equity","PX_LAST")/_xll.BDP(A32&amp;" Equity","PX_CLOSE_YTD")-1,"")</f>
        <v>0.14352818371607512</v>
      </c>
      <c r="F32" s="35"/>
    </row>
    <row r="33" spans="1:6" x14ac:dyDescent="0.3">
      <c r="A33" s="25" t="s">
        <v>81</v>
      </c>
      <c r="B33" s="26">
        <v>2</v>
      </c>
      <c r="C33" s="26">
        <v>3</v>
      </c>
      <c r="D33" s="11" cm="1">
        <f t="array" ref="D33">IFERROR(_xll.BDP(A33&amp;" Equity","PX_LAST")/_xll.BDP(A33&amp;" Equity","PX_CLOSE_YTD")-1,"")</f>
        <v>-6.8979161171195069E-2</v>
      </c>
      <c r="E33" s="11" cm="1">
        <f t="array" ref="E33">IFERROR(_xll.BDP(A33&amp;" Equity","PX_LAST")/_xll.BDP(A33&amp;" Equity","PX_CLOSE_YTD")-1,"")</f>
        <v>-6.8979161171195069E-2</v>
      </c>
      <c r="F33" s="35"/>
    </row>
    <row r="34" spans="1:6" x14ac:dyDescent="0.3">
      <c r="A34" s="25" t="s">
        <v>75</v>
      </c>
      <c r="B34" s="26">
        <v>1</v>
      </c>
      <c r="C34" s="26">
        <v>1</v>
      </c>
      <c r="D34" s="11" cm="1">
        <f t="array" ref="D34">IFERROR(_xll.BDP(A34&amp;" Equity","PX_LAST")/_xll.BDP(A34&amp;" Equity","PX_CLOSE_YTD")-1,"")</f>
        <v>0.10488207137579031</v>
      </c>
      <c r="E34" s="11" cm="1">
        <f t="array" ref="E34">IFERROR(_xll.BDP(A34&amp;" Equity","PX_LAST")/_xll.BDP(A34&amp;" Equity","PX_CLOSE_YTD")-1,"")</f>
        <v>0.10488207137579031</v>
      </c>
      <c r="F34" s="35"/>
    </row>
    <row r="35" spans="1:6" x14ac:dyDescent="0.3">
      <c r="A35" s="25" t="s">
        <v>217</v>
      </c>
      <c r="B35" s="26">
        <v>1.5</v>
      </c>
      <c r="C35" s="26">
        <v>1</v>
      </c>
      <c r="D35" s="11" cm="1">
        <f t="array" ref="D35">IFERROR(_xll.BDP(A35&amp;" Equity","PX_LAST")/_xll.BDP(A35&amp;" Equity","PX_CLOSE_YTD")-1,"")</f>
        <v>-0.59073617578136894</v>
      </c>
      <c r="E35" s="11" cm="1">
        <f t="array" ref="E35">IFERROR(_xll.BDP(A35&amp;" Equity","PX_LAST")/_xll.BDP(A35&amp;" Equity","PX_CLOSE_YTD")-1,"")</f>
        <v>-0.59073617578136894</v>
      </c>
      <c r="F35" s="35"/>
    </row>
    <row r="36" spans="1:6" x14ac:dyDescent="0.3">
      <c r="A36" s="25" t="s">
        <v>208</v>
      </c>
      <c r="B36" s="26">
        <v>1</v>
      </c>
      <c r="C36" s="26">
        <v>1</v>
      </c>
      <c r="D36" s="11" cm="1">
        <f t="array" ref="D36">IFERROR(_xll.BDP(A36&amp;" Equity","PX_LAST")/_xll.BDP(A36&amp;" Equity","PX_CLOSE_YTD")-1,"")</f>
        <v>-5.821831869510663E-2</v>
      </c>
      <c r="E36" s="11" cm="1">
        <f t="array" ref="E36">IFERROR(_xll.BDP(A36&amp;" Equity","PX_LAST")/_xll.BDP(A36&amp;" Equity","PX_CLOSE_YTD")-1,"")</f>
        <v>-5.821831869510663E-2</v>
      </c>
      <c r="F36" s="35"/>
    </row>
    <row r="37" spans="1:6" x14ac:dyDescent="0.3">
      <c r="A37" s="24" t="s">
        <v>173</v>
      </c>
      <c r="B37" s="26">
        <v>11.5</v>
      </c>
      <c r="C37" s="26">
        <v>12</v>
      </c>
      <c r="D37" s="19">
        <f>SUMPRODUCT(B38:B44/100,D38:D44)</f>
        <v>-1.3019658551344392E-2</v>
      </c>
      <c r="E37" s="19">
        <f>SUMPRODUCT(C38:C44/100,E38:E44)</f>
        <v>-1.3074066113445955E-2</v>
      </c>
      <c r="F37" s="34"/>
    </row>
    <row r="38" spans="1:6" x14ac:dyDescent="0.3">
      <c r="A38" s="25" t="s">
        <v>85</v>
      </c>
      <c r="B38" s="26">
        <v>2</v>
      </c>
      <c r="C38" s="26">
        <v>2</v>
      </c>
      <c r="D38" s="11" cm="1">
        <f t="array" ref="D38">IFERROR(_xll.BDP(A38&amp;" Equity","PX_LAST")/_xll.BDP(A38&amp;" Equity","PX_CLOSE_YTD")-1,"")</f>
        <v>-5.8561765752936923E-2</v>
      </c>
      <c r="E38" s="11" cm="1">
        <f t="array" ref="E38">IFERROR(_xll.BDP(A38&amp;" Equity","PX_LAST")/_xll.BDP(A38&amp;" Equity","PX_CLOSE_YTD")-1,"")</f>
        <v>-5.8561765752936923E-2</v>
      </c>
      <c r="F38" s="35"/>
    </row>
    <row r="39" spans="1:6" x14ac:dyDescent="0.3">
      <c r="A39" s="25" t="s">
        <v>86</v>
      </c>
      <c r="B39" s="26">
        <v>2</v>
      </c>
      <c r="C39" s="26">
        <v>2</v>
      </c>
      <c r="D39" s="11" cm="1">
        <f t="array" ref="D39">IFERROR(_xll.BDP(A39&amp;" Equity","PX_LAST")/_xll.BDP(A39&amp;" Equity","PX_CLOSE_YTD")-1,"")</f>
        <v>0.61473684210526325</v>
      </c>
      <c r="E39" s="11" cm="1">
        <f t="array" ref="E39">IFERROR(_xll.BDP(A39&amp;" Equity","PX_LAST")/_xll.BDP(A39&amp;" Equity","PX_CLOSE_YTD")-1,"")</f>
        <v>0.61473684210526325</v>
      </c>
      <c r="F39" s="35"/>
    </row>
    <row r="40" spans="1:6" x14ac:dyDescent="0.3">
      <c r="A40" s="25" t="s">
        <v>87</v>
      </c>
      <c r="B40" s="26">
        <v>2</v>
      </c>
      <c r="C40" s="26">
        <v>2</v>
      </c>
      <c r="D40" s="11" cm="1">
        <f t="array" ref="D40">IFERROR(_xll.BDP(A40&amp;" Equity","PX_LAST")/_xll.BDP(A40&amp;" Equity","PX_CLOSE_YTD")-1,"")</f>
        <v>-0.33782038545599047</v>
      </c>
      <c r="E40" s="11" cm="1">
        <f t="array" ref="E40">IFERROR(_xll.BDP(A40&amp;" Equity","PX_LAST")/_xll.BDP(A40&amp;" Equity","PX_CLOSE_YTD")-1,"")</f>
        <v>-0.33782038545599047</v>
      </c>
      <c r="F40" s="35"/>
    </row>
    <row r="41" spans="1:6" x14ac:dyDescent="0.3">
      <c r="A41" s="25" t="s">
        <v>104</v>
      </c>
      <c r="B41" s="26">
        <v>1</v>
      </c>
      <c r="C41" s="26">
        <v>1.5</v>
      </c>
      <c r="D41" s="11" cm="1">
        <f t="array" ref="D41">IFERROR(_xll.BDP(A41&amp;" Equity","PX_LAST")/_xll.BDP(A41&amp;" Equity","PX_CLOSE_YTD")-1,"")</f>
        <v>-1.0881512420312212E-2</v>
      </c>
      <c r="E41" s="11" cm="1">
        <f t="array" ref="E41">IFERROR(_xll.BDP(A41&amp;" Equity","PX_LAST")/_xll.BDP(A41&amp;" Equity","PX_CLOSE_YTD")-1,"")</f>
        <v>-1.0881512420312212E-2</v>
      </c>
      <c r="F41" s="35"/>
    </row>
    <row r="42" spans="1:6" x14ac:dyDescent="0.3">
      <c r="A42" s="25" t="s">
        <v>96</v>
      </c>
      <c r="B42" s="26">
        <v>1</v>
      </c>
      <c r="C42" s="26">
        <v>1</v>
      </c>
      <c r="D42" s="11" cm="1">
        <f t="array" ref="D42">IFERROR(_xll.BDP(A42&amp;" Equity","PX_LAST")/_xll.BDP(A42&amp;" Equity","PX_CLOSE_YTD")-1,"")</f>
        <v>-9.7889970131997406E-2</v>
      </c>
      <c r="E42" s="11" cm="1">
        <f t="array" ref="E42">IFERROR(_xll.BDP(A42&amp;" Equity","PX_LAST")/_xll.BDP(A42&amp;" Equity","PX_CLOSE_YTD")-1,"")</f>
        <v>-9.7889970131997406E-2</v>
      </c>
      <c r="F42" s="35"/>
    </row>
    <row r="43" spans="1:6" x14ac:dyDescent="0.3">
      <c r="A43" s="25" t="s">
        <v>82</v>
      </c>
      <c r="B43" s="26">
        <v>2</v>
      </c>
      <c r="C43" s="26">
        <v>2</v>
      </c>
      <c r="D43" s="11" cm="1">
        <f t="array" ref="D43">IFERROR(_xll.BDP(A43&amp;" Equity","PX_LAST")/_xll.BDP(A43&amp;" Equity","PX_CLOSE_YTD")-1,"")</f>
        <v>-0.38125000000000009</v>
      </c>
      <c r="E43" s="11" cm="1">
        <f t="array" ref="E43">IFERROR(_xll.BDP(A43&amp;" Equity","PX_LAST")/_xll.BDP(A43&amp;" Equity","PX_CLOSE_YTD")-1,"")</f>
        <v>-0.38125000000000009</v>
      </c>
      <c r="F43" s="35"/>
    </row>
    <row r="44" spans="1:6" x14ac:dyDescent="0.3">
      <c r="A44" s="25" t="s">
        <v>76</v>
      </c>
      <c r="B44" s="26">
        <v>1.5</v>
      </c>
      <c r="C44" s="26">
        <v>1.5</v>
      </c>
      <c r="D44" s="11" cm="1">
        <f t="array" ref="D44">IFERROR(_xll.BDP(A44&amp;" Equity","PX_LAST")/_xll.BDP(A44&amp;" Equity","PX_CLOSE_YTD")-1,"")</f>
        <v>-0.57826916958320074</v>
      </c>
      <c r="E44" s="11" cm="1">
        <f t="array" ref="E44">IFERROR(_xll.BDP(A44&amp;" Equity","PX_LAST")/_xll.BDP(A44&amp;" Equity","PX_CLOSE_YTD")-1,"")</f>
        <v>-0.57826916958320074</v>
      </c>
      <c r="F44" s="35"/>
    </row>
    <row r="45" spans="1:6" x14ac:dyDescent="0.3">
      <c r="A45" s="24" t="s">
        <v>175</v>
      </c>
      <c r="B45" s="26">
        <v>37.5</v>
      </c>
      <c r="C45" s="26">
        <v>37.5</v>
      </c>
      <c r="D45" s="19">
        <f t="shared" ref="D45:E45" si="0">SUMPRODUCT(B46:B59/100,D46:D59)</f>
        <v>-8.5974573581962088E-2</v>
      </c>
      <c r="E45" s="19">
        <f t="shared" si="0"/>
        <v>-8.3908737794765084E-2</v>
      </c>
      <c r="F45" s="35"/>
    </row>
    <row r="46" spans="1:6" x14ac:dyDescent="0.3">
      <c r="A46" s="25" t="s">
        <v>99</v>
      </c>
      <c r="B46" s="26">
        <v>3</v>
      </c>
      <c r="C46" s="26">
        <v>3</v>
      </c>
      <c r="D46" s="31">
        <f>IFERROR(_xll.BDP(A46&amp;" Equity","PX_LAST")/_xll.BDP(A46&amp;" Equity","PX_CLOSE_YTD")-1,"")</f>
        <v>-0.14366165455876556</v>
      </c>
      <c r="E46" s="11">
        <f>IFERROR(_xll.BDP(A46&amp;" Equity","PX_LAST")/_xll.BDP(A46&amp;" Equity","PX_CLOSE_YTD")-1,"")</f>
        <v>-0.14366165455876556</v>
      </c>
      <c r="F46" s="34"/>
    </row>
    <row r="47" spans="1:6" x14ac:dyDescent="0.3">
      <c r="A47" s="25" t="s">
        <v>46</v>
      </c>
      <c r="B47" s="26">
        <v>1.5</v>
      </c>
      <c r="C47" s="26">
        <v>2</v>
      </c>
      <c r="D47" s="31">
        <f>IFERROR(_xll.BDP(A47&amp;" Equity","PX_LAST")/_xll.BDP(A47&amp;" Equity","PX_CLOSE_YTD")-1,"")</f>
        <v>-1.9785378940308518E-2</v>
      </c>
      <c r="E47" s="11">
        <f>IFERROR(_xll.BDP(A47&amp;" Equity","PX_LAST")/_xll.BDP(A47&amp;" Equity","PX_CLOSE_YTD")-1,"")</f>
        <v>-1.9785378940308518E-2</v>
      </c>
      <c r="F47" s="35"/>
    </row>
    <row r="48" spans="1:6" x14ac:dyDescent="0.3">
      <c r="A48" s="25" t="s">
        <v>92</v>
      </c>
      <c r="B48" s="26">
        <v>2</v>
      </c>
      <c r="C48" s="26">
        <v>2</v>
      </c>
      <c r="D48" s="31" cm="1">
        <f t="array" ref="D48">IFERROR(_xll.BDP(A48&amp;" Equity","PX_LAST")/_xll.BDP(A48&amp;" Equity","PX_CLOSE_YTD")-1,"")</f>
        <v>2.3421413864104457E-2</v>
      </c>
      <c r="E48" s="11" cm="1">
        <f t="array" ref="E48">IFERROR(_xll.BDP(A48&amp;" Equity","PX_LAST")/_xll.BDP(A48&amp;" Equity","PX_CLOSE_YTD")-1,"")</f>
        <v>2.3421413864104457E-2</v>
      </c>
      <c r="F48" s="35"/>
    </row>
    <row r="49" spans="1:6" x14ac:dyDescent="0.3">
      <c r="A49" s="25" t="s">
        <v>93</v>
      </c>
      <c r="B49" s="26">
        <v>2</v>
      </c>
      <c r="C49" s="26">
        <v>2</v>
      </c>
      <c r="D49" s="31" cm="1">
        <f t="array" ref="D49">IFERROR(_xll.BDP(A49&amp;" Equity","PX_LAST")/_xll.BDP(A49&amp;" Equity","PX_CLOSE_YTD")-1,"")</f>
        <v>-0.37960148598446464</v>
      </c>
      <c r="E49" s="11" cm="1">
        <f t="array" ref="E49">IFERROR(_xll.BDP(A49&amp;" Equity","PX_LAST")/_xll.BDP(A49&amp;" Equity","PX_CLOSE_YTD")-1,"")</f>
        <v>-0.37960148598446464</v>
      </c>
      <c r="F49" s="35"/>
    </row>
    <row r="50" spans="1:6" x14ac:dyDescent="0.3">
      <c r="A50" s="25" t="s">
        <v>102</v>
      </c>
      <c r="B50" s="26">
        <v>2</v>
      </c>
      <c r="C50" s="26">
        <v>2</v>
      </c>
      <c r="D50" s="31" cm="1">
        <f t="array" ref="D50">IFERROR(_xll.BDP(A50&amp;" Equity","PX_LAST")/_xll.BDP(A50&amp;" Equity","PX_CLOSE_YTD")-1,"")</f>
        <v>-0.17764834209651714</v>
      </c>
      <c r="E50" s="11" cm="1">
        <f t="array" ref="E50">IFERROR(_xll.BDP(A50&amp;" Equity","PX_LAST")/_xll.BDP(A50&amp;" Equity","PX_CLOSE_YTD")-1,"")</f>
        <v>-0.17764834209651714</v>
      </c>
      <c r="F50" s="35"/>
    </row>
    <row r="51" spans="1:6" x14ac:dyDescent="0.3">
      <c r="A51" s="25" t="s">
        <v>67</v>
      </c>
      <c r="B51" s="26">
        <v>6</v>
      </c>
      <c r="C51" s="26">
        <v>6</v>
      </c>
      <c r="D51" s="31" cm="1">
        <f t="array" ref="D51">IFERROR(_xll.BDP(A51&amp;" Equity","PX_LAST")/_xll.BDP(A51&amp;" Equity","PX_CLOSE_YTD")-1,"")</f>
        <v>-0.41664932362122786</v>
      </c>
      <c r="E51" s="11" cm="1">
        <f t="array" ref="E51">IFERROR(_xll.BDP(A51&amp;" Equity","PX_LAST")/_xll.BDP(A51&amp;" Equity","PX_CLOSE_YTD")-1,"")</f>
        <v>-0.41664932362122786</v>
      </c>
      <c r="F51" s="35"/>
    </row>
    <row r="52" spans="1:6" x14ac:dyDescent="0.3">
      <c r="A52" s="25" t="s">
        <v>59</v>
      </c>
      <c r="B52" s="26">
        <v>6</v>
      </c>
      <c r="C52" s="26">
        <v>6</v>
      </c>
      <c r="D52" s="31" cm="1">
        <f t="array" ref="D52">IFERROR(_xll.BDP(A52&amp;" Equity","PX_LAST")/_xll.BDP(A52&amp;" Equity","PX_CLOSE_YTD")-1,"")</f>
        <v>-0.22326926794245161</v>
      </c>
      <c r="E52" s="11" cm="1">
        <f t="array" ref="E52">IFERROR(_xll.BDP(A52&amp;" Equity","PX_LAST")/_xll.BDP(A52&amp;" Equity","PX_CLOSE_YTD")-1,"")</f>
        <v>-0.22326926794245161</v>
      </c>
      <c r="F52" s="35"/>
    </row>
    <row r="53" spans="1:6" x14ac:dyDescent="0.3">
      <c r="A53" s="25" t="s">
        <v>94</v>
      </c>
      <c r="B53" s="26">
        <v>2</v>
      </c>
      <c r="C53" s="26">
        <v>2</v>
      </c>
      <c r="D53" s="31" cm="1">
        <f t="array" ref="D53">IFERROR(_xll.BDP(A53&amp;" Equity","PX_LAST")/_xll.BDP(A53&amp;" Equity","PX_CLOSE_YTD")-1,"")</f>
        <v>-0.33225632740980071</v>
      </c>
      <c r="E53" s="11" cm="1">
        <f t="array" ref="E53">IFERROR(_xll.BDP(A53&amp;" Equity","PX_LAST")/_xll.BDP(A53&amp;" Equity","PX_CLOSE_YTD")-1,"")</f>
        <v>-0.33225632740980071</v>
      </c>
      <c r="F53" s="35"/>
    </row>
    <row r="54" spans="1:6" x14ac:dyDescent="0.3">
      <c r="A54" s="25" t="s">
        <v>100</v>
      </c>
      <c r="B54" s="26">
        <v>4</v>
      </c>
      <c r="C54" s="26">
        <v>4</v>
      </c>
      <c r="D54" s="31" cm="1">
        <f t="array" ref="D54">IFERROR(_xll.BDP(A54&amp;" Equity","PX_LAST")/_xll.BDP(A54&amp;" Equity","PX_CLOSE_YTD")-1,"")</f>
        <v>-0.21330875356803047</v>
      </c>
      <c r="E54" s="11" cm="1">
        <f t="array" ref="E54">IFERROR(_xll.BDP(A54&amp;" Equity","PX_LAST")/_xll.BDP(A54&amp;" Equity","PX_CLOSE_YTD")-1,"")</f>
        <v>-0.21330875356803047</v>
      </c>
      <c r="F54" s="35"/>
    </row>
    <row r="55" spans="1:6" x14ac:dyDescent="0.3">
      <c r="A55" s="25" t="s">
        <v>101</v>
      </c>
      <c r="B55" s="26">
        <v>2</v>
      </c>
      <c r="C55" s="26">
        <v>2</v>
      </c>
      <c r="D55" s="31" cm="1">
        <f t="array" ref="D55">IFERROR(_xll.BDP(A55&amp;" Equity","PX_LAST")/_xll.BDP(A55&amp;" Equity","PX_CLOSE_YTD")-1,"")</f>
        <v>-0.17968122921683283</v>
      </c>
      <c r="E55" s="11" cm="1">
        <f t="array" ref="E55">IFERROR(_xll.BDP(A55&amp;" Equity","PX_LAST")/_xll.BDP(A55&amp;" Equity","PX_CLOSE_YTD")-1,"")</f>
        <v>-0.17968122921683283</v>
      </c>
      <c r="F55" s="35"/>
    </row>
    <row r="56" spans="1:6" x14ac:dyDescent="0.3">
      <c r="A56" s="25" t="s">
        <v>61</v>
      </c>
      <c r="B56" s="26">
        <v>2</v>
      </c>
      <c r="C56" s="26">
        <v>2</v>
      </c>
      <c r="D56" s="31" cm="1">
        <f t="array" ref="D56">IFERROR(_xll.BDP(A56&amp;" Equity","PX_LAST")/_xll.BDP(A56&amp;" Equity","PX_CLOSE_YTD")-1,"")</f>
        <v>-0.17467131259429558</v>
      </c>
      <c r="E56" s="11" cm="1">
        <f t="array" ref="E56">IFERROR(_xll.BDP(A56&amp;" Equity","PX_LAST")/_xll.BDP(A56&amp;" Equity","PX_CLOSE_YTD")-1,"")</f>
        <v>-0.17467131259429558</v>
      </c>
      <c r="F56" s="35"/>
    </row>
    <row r="57" spans="1:6" x14ac:dyDescent="0.3">
      <c r="A57" s="25" t="s">
        <v>63</v>
      </c>
      <c r="B57" s="26">
        <v>2</v>
      </c>
      <c r="C57" s="26">
        <v>1.5</v>
      </c>
      <c r="D57" s="31" cm="1">
        <f t="array" ref="D57">IFERROR(_xll.BDP(A57&amp;" Equity","PX_LAST")/_xll.BDP(A57&amp;" Equity","PX_CLOSE_YTD")-1,"")</f>
        <v>-0.43295253637970899</v>
      </c>
      <c r="E57" s="11" cm="1">
        <f t="array" ref="E57">IFERROR(_xll.BDP(A57&amp;" Equity","PX_LAST")/_xll.BDP(A57&amp;" Equity","PX_CLOSE_YTD")-1,"")</f>
        <v>-0.43295253637970899</v>
      </c>
      <c r="F57" s="35"/>
    </row>
    <row r="58" spans="1:6" x14ac:dyDescent="0.3">
      <c r="A58" s="25" t="s">
        <v>95</v>
      </c>
      <c r="B58" s="26">
        <v>2</v>
      </c>
      <c r="C58" s="26">
        <v>2</v>
      </c>
      <c r="D58" s="31" cm="1">
        <f t="array" ref="D58">IFERROR(_xll.BDP(A58&amp;" Equity","PX_LAST")/_xll.BDP(A58&amp;" Equity","PX_CLOSE_YTD")-1,"")</f>
        <v>6.0709413369713472E-2</v>
      </c>
      <c r="E58" s="11" cm="1">
        <f t="array" ref="E58">IFERROR(_xll.BDP(A58&amp;" Equity","PX_LAST")/_xll.BDP(A58&amp;" Equity","PX_CLOSE_YTD")-1,"")</f>
        <v>6.0709413369713472E-2</v>
      </c>
      <c r="F58" s="35"/>
    </row>
    <row r="59" spans="1:6" x14ac:dyDescent="0.3">
      <c r="A59" s="25" t="s">
        <v>98</v>
      </c>
      <c r="B59" s="26">
        <v>1</v>
      </c>
      <c r="C59" s="26">
        <v>1</v>
      </c>
      <c r="D59" s="31" cm="1">
        <f t="array" ref="D59">IFERROR(_xll.BDP(A59&amp;" Equity","PX_LAST")/_xll.BDP(A59&amp;" Equity","PX_CLOSE_YTD")-1,"")</f>
        <v>-0.25868694955964777</v>
      </c>
      <c r="E59" s="11" cm="1">
        <f t="array" ref="E59">IFERROR(_xll.BDP(A59&amp;" Equity","PX_LAST")/_xll.BDP(A59&amp;" Equity","PX_CLOSE_YTD")-1,"")</f>
        <v>-0.25868694955964777</v>
      </c>
      <c r="F59" s="35"/>
    </row>
    <row r="60" spans="1:6" x14ac:dyDescent="0.3">
      <c r="A60" s="24" t="s">
        <v>171</v>
      </c>
      <c r="B60" s="26">
        <v>96.5</v>
      </c>
      <c r="C60" s="26">
        <v>97</v>
      </c>
      <c r="D60" s="31" t="str" cm="1">
        <f t="array" ref="D60">IFERROR(_xll.BDP(A60&amp;" Equity","PX_LAST")/_xll.BDP(A60&amp;" Equity","PX_CLOSE_YTD")-1,"")</f>
        <v/>
      </c>
      <c r="E60" s="11" t="str" cm="1">
        <f t="array" ref="E60">IFERROR(_xll.BDP(A60&amp;" Equity","PX_LAST")/_xll.BDP(A60&amp;" Equity","PX_CLOSE_YTD")-1,"")</f>
        <v/>
      </c>
      <c r="F60" s="35"/>
    </row>
    <row r="61" spans="1:6" x14ac:dyDescent="0.3">
      <c r="D61" s="31" t="str" cm="1">
        <f t="array" ref="D61">IFERROR(_xll.BDP(A61&amp;" Equity","PX_LAST")/_xll.BDP(A61&amp;" Equity","PX_CLOSE_YTD")-1,"")</f>
        <v/>
      </c>
      <c r="E61" s="11" t="str" cm="1">
        <f t="array" ref="E61">IFERROR(_xll.BDP(A61&amp;" Equity","PX_LAST")/_xll.BDP(A61&amp;" Equity","PX_CLOSE_YTD")-1,"")</f>
        <v/>
      </c>
      <c r="F61" s="35"/>
    </row>
    <row r="62" spans="1:6" x14ac:dyDescent="0.3">
      <c r="D62" s="31" t="str" cm="1">
        <f t="array" ref="D62">IFERROR(_xll.BDP(A62&amp;" Equity","PX_LAST")/_xll.BDP(A62&amp;" Equity","PX_CLOSE_YTD")-1,"")</f>
        <v/>
      </c>
      <c r="E62" s="11" t="str" cm="1">
        <f t="array" ref="E62">IFERROR(_xll.BDP(A62&amp;" Equity","PX_LAST")/_xll.BDP(A62&amp;" Equity","PX_CLOSE_YTD")-1,"")</f>
        <v/>
      </c>
      <c r="F62" s="35"/>
    </row>
    <row r="63" spans="1:6" x14ac:dyDescent="0.3">
      <c r="D63" s="19" t="e">
        <f>SUMPRODUCT(B64/100,D64)</f>
        <v>#VALUE!</v>
      </c>
      <c r="E63" s="19" t="e">
        <f>SUMPRODUCT(C64/100,E64)</f>
        <v>#VALUE!</v>
      </c>
      <c r="F63" s="34"/>
    </row>
    <row r="64" spans="1:6" x14ac:dyDescent="0.3">
      <c r="D64" s="31" t="str" cm="1">
        <f t="array" ref="D64">IFERROR(_xll.BDP(A64&amp;" Equity","PX_LAST")/_xll.BDP(A64&amp;" Equity","PX_CLOSE_YTD")-1,"")</f>
        <v/>
      </c>
      <c r="E64" s="11" t="str" cm="1">
        <f t="array" ref="E64">IFERROR(_xll.BDP(A64&amp;" Equity","PX_LAST")/_xll.BDP(A64&amp;" Equity","PX_CLOSE_YTD")-1,"")</f>
        <v/>
      </c>
      <c r="F64" s="35"/>
    </row>
    <row r="65" spans="4:6" x14ac:dyDescent="0.3">
      <c r="D65" s="40" t="e">
        <f>D63+D45+D37+D30+D25+D18+D22+D7+D4</f>
        <v>#VALUE!</v>
      </c>
      <c r="E65" s="40" t="e">
        <f>E63+E45+E37+E30+E25+E19+E22+E7+E4</f>
        <v>#VALUE!</v>
      </c>
      <c r="F65" s="35"/>
    </row>
  </sheetData>
  <conditionalFormatting sqref="D4:E22 D24:E25 D27:E30 D47:E65 D32:E45">
    <cfRule type="cellIs" dxfId="13" priority="9" operator="lessThan">
      <formula>0</formula>
    </cfRule>
    <cfRule type="cellIs" dxfId="12" priority="10" operator="greaterThan">
      <formula>0</formula>
    </cfRule>
  </conditionalFormatting>
  <conditionalFormatting sqref="D23:E23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D26:E26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D31:E31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D46:E46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paperSize="9" scale="44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65"/>
  <sheetViews>
    <sheetView workbookViewId="0">
      <selection activeCell="E7" sqref="E7"/>
    </sheetView>
  </sheetViews>
  <sheetFormatPr baseColWidth="10" defaultRowHeight="16.5" x14ac:dyDescent="0.3"/>
  <cols>
    <col min="1" max="1" width="23.5546875" bestFit="1" customWidth="1"/>
    <col min="2" max="2" width="19.88671875" bestFit="1" customWidth="1"/>
    <col min="3" max="3" width="21" bestFit="1" customWidth="1"/>
    <col min="4" max="4" width="24.109375" bestFit="1" customWidth="1"/>
    <col min="5" max="5" width="23.44140625" bestFit="1" customWidth="1"/>
    <col min="6" max="6" width="12.5546875" bestFit="1" customWidth="1"/>
    <col min="7" max="7" width="13.77734375" bestFit="1" customWidth="1"/>
    <col min="8" max="8" width="7.77734375" style="15" bestFit="1" customWidth="1"/>
    <col min="9" max="9" width="16.33203125" bestFit="1" customWidth="1"/>
    <col min="10" max="10" width="19.44140625" bestFit="1" customWidth="1"/>
    <col min="11" max="11" width="21" bestFit="1" customWidth="1"/>
    <col min="12" max="12" width="19" bestFit="1" customWidth="1"/>
    <col min="13" max="13" width="20" bestFit="1" customWidth="1"/>
  </cols>
  <sheetData>
    <row r="1" spans="1:13" x14ac:dyDescent="0.3">
      <c r="C1" t="s">
        <v>202</v>
      </c>
      <c r="D1" s="30">
        <v>44561</v>
      </c>
      <c r="E1" s="30"/>
      <c r="G1" s="30"/>
      <c r="H1" s="32"/>
    </row>
    <row r="2" spans="1:13" x14ac:dyDescent="0.3">
      <c r="C2" t="s">
        <v>203</v>
      </c>
      <c r="D2" s="30">
        <f ca="1">TODAY()</f>
        <v>44691</v>
      </c>
      <c r="E2" s="30"/>
      <c r="G2" s="30"/>
      <c r="H2" s="32"/>
    </row>
    <row r="3" spans="1:13" x14ac:dyDescent="0.3">
      <c r="A3" s="23" t="s">
        <v>170</v>
      </c>
      <c r="B3" t="s">
        <v>200</v>
      </c>
      <c r="C3" t="s">
        <v>198</v>
      </c>
      <c r="D3" t="s">
        <v>206</v>
      </c>
      <c r="E3" t="s">
        <v>207</v>
      </c>
      <c r="F3" s="29" t="s">
        <v>204</v>
      </c>
      <c r="G3" s="29" t="s">
        <v>205</v>
      </c>
      <c r="H3" s="33"/>
      <c r="I3" t="s">
        <v>170</v>
      </c>
      <c r="J3" t="s">
        <v>199</v>
      </c>
      <c r="K3" t="s">
        <v>198</v>
      </c>
    </row>
    <row r="4" spans="1:13" x14ac:dyDescent="0.3">
      <c r="A4" s="24" t="s">
        <v>172</v>
      </c>
      <c r="B4" s="26">
        <v>2.5</v>
      </c>
      <c r="C4" s="26">
        <v>5</v>
      </c>
      <c r="D4" s="39">
        <v>-2.3137719999999997</v>
      </c>
      <c r="E4" s="26">
        <v>-2.618682E-2</v>
      </c>
      <c r="F4" s="19" cm="1">
        <f t="array" ref="F4">SUMPRODUCT(B5:B6/100,F5:F6)</f>
        <v>1.8897071141197631E-3</v>
      </c>
      <c r="G4" s="19" cm="1">
        <f t="array" ref="G4">SUMPRODUCT(C5:C6/100,G5:G6)</f>
        <v>3.7794142282395263E-3</v>
      </c>
      <c r="H4" s="34"/>
      <c r="I4" s="24" t="s">
        <v>193</v>
      </c>
      <c r="J4" s="26">
        <v>1</v>
      </c>
      <c r="K4" s="26">
        <v>1</v>
      </c>
    </row>
    <row r="5" spans="1:13" x14ac:dyDescent="0.3">
      <c r="A5" s="25" t="s">
        <v>91</v>
      </c>
      <c r="B5" s="26">
        <v>1.5</v>
      </c>
      <c r="C5" s="26">
        <v>3</v>
      </c>
      <c r="D5" s="39">
        <v>2.0088620000000001</v>
      </c>
      <c r="E5" s="26">
        <v>-1.309341E-2</v>
      </c>
      <c r="F5" s="11" cm="1">
        <f t="array" ref="F5">IFERROR(_xll.BDP(A5&amp;" Equity","PX_LAST")/_xll.BDP(A5&amp;" Equity","PX_CLOSE_YTD")-1,"")</f>
        <v>3.8612053222019327E-2</v>
      </c>
      <c r="G5" s="11" cm="1">
        <f t="array" ref="G5">IFERROR(_xll.BDP(A5&amp;" Equity","PX_LAST")/_xll.BDP(A5&amp;" Equity","PX_CLOSE_YTD")-1,"")</f>
        <v>3.8612053222019327E-2</v>
      </c>
      <c r="H5" s="36"/>
      <c r="I5" s="24" t="s">
        <v>190</v>
      </c>
      <c r="J5" s="26">
        <v>1</v>
      </c>
      <c r="K5" s="26">
        <v>1</v>
      </c>
      <c r="L5" s="27"/>
      <c r="M5" s="27"/>
    </row>
    <row r="6" spans="1:13" x14ac:dyDescent="0.3">
      <c r="A6" s="25" t="s">
        <v>90</v>
      </c>
      <c r="B6" s="26">
        <v>1</v>
      </c>
      <c r="C6" s="26">
        <v>2</v>
      </c>
      <c r="D6" s="39">
        <v>-4.3226339999999999</v>
      </c>
      <c r="E6" s="26">
        <v>-1.309341E-2</v>
      </c>
      <c r="F6" s="11" cm="1">
        <f t="array" ref="F6">IFERROR(_xll.BDP(A6&amp;" Equity","PX_LAST")/_xll.BDP(A6&amp;" Equity","PX_CLOSE_YTD")-1,"")</f>
        <v>0.13105263157894731</v>
      </c>
      <c r="G6" s="11" cm="1">
        <f t="array" ref="G6">IFERROR(_xll.BDP(A6&amp;" Equity","PX_LAST")/_xll.BDP(A6&amp;" Equity","PX_CLOSE_YTD")-1,"")</f>
        <v>0.13105263157894731</v>
      </c>
      <c r="H6" s="35"/>
      <c r="I6" s="24" t="s">
        <v>191</v>
      </c>
      <c r="J6" s="26">
        <v>4</v>
      </c>
      <c r="K6" s="26">
        <v>5.5</v>
      </c>
      <c r="L6" s="24"/>
      <c r="M6" s="24"/>
    </row>
    <row r="7" spans="1:13" x14ac:dyDescent="0.3">
      <c r="A7" s="24" t="s">
        <v>174</v>
      </c>
      <c r="B7" s="26">
        <v>21</v>
      </c>
      <c r="C7" s="26">
        <v>17.5</v>
      </c>
      <c r="D7" s="39">
        <v>-34.424026699999999</v>
      </c>
      <c r="E7" s="26">
        <v>-4.1880585120000005</v>
      </c>
      <c r="F7" s="19" cm="1">
        <f t="array" ref="F7">SUMPRODUCT(B8:B18/100,F8:F18)</f>
        <v>-6.5204999627297242E-2</v>
      </c>
      <c r="G7" s="19" cm="1">
        <f t="array" ref="G7">SUMPRODUCT(C8:C18/100,G8:G18)</f>
        <v>-5.2348972641184204E-2</v>
      </c>
      <c r="H7" s="34"/>
      <c r="I7" s="24" t="s">
        <v>182</v>
      </c>
      <c r="J7" s="26">
        <v>11</v>
      </c>
      <c r="K7" s="26">
        <v>4.5</v>
      </c>
      <c r="L7" s="24"/>
      <c r="M7" s="24"/>
    </row>
    <row r="8" spans="1:13" x14ac:dyDescent="0.3">
      <c r="A8" s="25" t="s">
        <v>66</v>
      </c>
      <c r="B8" s="26">
        <v>5</v>
      </c>
      <c r="C8" s="26">
        <v>5</v>
      </c>
      <c r="D8" s="39">
        <v>-5.2779879999999997</v>
      </c>
      <c r="E8" s="26">
        <v>-0.38073259199999998</v>
      </c>
      <c r="F8" s="11" cm="1">
        <f t="array" ref="F8">IFERROR(_xll.BDP(A8&amp;" Equity","PX_LAST")/_xll.BDP(A8&amp;" Equity","PX_CLOSE_YTD")-1,"")</f>
        <v>-0.34746306615402145</v>
      </c>
      <c r="G8" s="11" cm="1">
        <f t="array" ref="G8">IFERROR(_xll.BDP(A8&amp;" Equity","PX_LAST")/_xll.BDP(A8&amp;" Equity","PX_CLOSE_YTD")-1,"")</f>
        <v>-0.34746306615402145</v>
      </c>
      <c r="H8" s="35"/>
      <c r="I8" s="24" t="s">
        <v>185</v>
      </c>
      <c r="J8" s="26">
        <v>2</v>
      </c>
      <c r="K8" s="26">
        <v>3</v>
      </c>
      <c r="L8" s="24"/>
      <c r="M8" s="24"/>
    </row>
    <row r="9" spans="1:13" x14ac:dyDescent="0.3">
      <c r="A9" s="25" t="s">
        <v>57</v>
      </c>
      <c r="B9" s="26">
        <v>5</v>
      </c>
      <c r="C9" s="26">
        <v>2</v>
      </c>
      <c r="D9" s="39">
        <v>6.7766609999999998</v>
      </c>
      <c r="E9" s="26">
        <v>-0.38073259199999998</v>
      </c>
      <c r="F9" s="11" cm="1">
        <f t="array" ref="F9">IFERROR(_xll.BDP(A9&amp;" Equity","PX_LAST")/_xll.BDP(A9&amp;" Equity","PX_CLOSE_YTD")-1,"")</f>
        <v>-0.28579846788450203</v>
      </c>
      <c r="G9" s="11" cm="1">
        <f t="array" ref="G9">IFERROR(_xll.BDP(A9&amp;" Equity","PX_LAST")/_xll.BDP(A9&amp;" Equity","PX_CLOSE_YTD")-1,"")</f>
        <v>-0.28579846788450203</v>
      </c>
      <c r="H9" s="35"/>
      <c r="I9" s="24" t="s">
        <v>186</v>
      </c>
      <c r="J9" s="26">
        <v>6</v>
      </c>
      <c r="K9" s="26">
        <v>7.5</v>
      </c>
      <c r="L9" s="24"/>
      <c r="M9" s="24"/>
    </row>
    <row r="10" spans="1:13" x14ac:dyDescent="0.3">
      <c r="A10" s="25" t="s">
        <v>58</v>
      </c>
      <c r="B10" s="26">
        <v>1</v>
      </c>
      <c r="C10" s="26">
        <v>1</v>
      </c>
      <c r="D10" s="39">
        <v>-0.72940070000000001</v>
      </c>
      <c r="E10" s="26">
        <v>-0.38073259199999998</v>
      </c>
      <c r="F10" s="11" cm="1">
        <f t="array" ref="F10">IFERROR(_xll.BDP(A10&amp;" Equity","PX_LAST")/_xll.BDP(A10&amp;" Equity","PX_CLOSE_YTD")-1,"")</f>
        <v>-0.15657523455441957</v>
      </c>
      <c r="G10" s="11" cm="1">
        <f t="array" ref="G10">IFERROR(_xll.BDP(A10&amp;" Equity","PX_LAST")/_xll.BDP(A10&amp;" Equity","PX_CLOSE_YTD")-1,"")</f>
        <v>-0.15657523455441957</v>
      </c>
      <c r="H10" s="35"/>
      <c r="I10" s="24" t="s">
        <v>187</v>
      </c>
      <c r="J10" s="26">
        <v>6</v>
      </c>
      <c r="K10" s="26">
        <v>6</v>
      </c>
      <c r="L10" s="24"/>
      <c r="M10" s="24"/>
    </row>
    <row r="11" spans="1:13" x14ac:dyDescent="0.3">
      <c r="A11" s="25" t="s">
        <v>14</v>
      </c>
      <c r="B11" s="26">
        <v>1</v>
      </c>
      <c r="C11" s="26">
        <v>1.5</v>
      </c>
      <c r="D11" s="39">
        <v>2.093245</v>
      </c>
      <c r="E11" s="26">
        <v>-0.38073259199999998</v>
      </c>
      <c r="F11" s="11" cm="1">
        <f t="array" ref="F11">IFERROR(_xll.BDP(A11&amp;" Equity","PX_LAST")/_xll.BDP(A11&amp;" Equity","PX_CLOSE_YTD")-1,"")</f>
        <v>-0.26242690058479534</v>
      </c>
      <c r="G11" s="11" cm="1">
        <f t="array" ref="G11">IFERROR(_xll.BDP(A11&amp;" Equity","PX_LAST")/_xll.BDP(A11&amp;" Equity","PX_CLOSE_YTD")-1,"")</f>
        <v>-0.26242690058479534</v>
      </c>
      <c r="H11" s="35"/>
      <c r="I11" s="24" t="s">
        <v>192</v>
      </c>
      <c r="J11" s="26">
        <v>2</v>
      </c>
      <c r="K11" s="26">
        <v>2</v>
      </c>
      <c r="L11" s="24"/>
      <c r="M11" s="24"/>
    </row>
    <row r="12" spans="1:13" x14ac:dyDescent="0.3">
      <c r="A12" s="25" t="s">
        <v>16</v>
      </c>
      <c r="B12" s="26">
        <v>1</v>
      </c>
      <c r="C12" s="26">
        <v>3</v>
      </c>
      <c r="D12" s="39">
        <v>-2.4886119999999998</v>
      </c>
      <c r="E12" s="26">
        <v>-0.38073259199999998</v>
      </c>
      <c r="F12" s="11" cm="1">
        <f t="array" ref="F12">IFERROR(_xll.BDP(A12&amp;" Equity","PX_LAST")/_xll.BDP(A12&amp;" Equity","PX_CLOSE_YTD")-1,"")</f>
        <v>-0.29968454258675081</v>
      </c>
      <c r="G12" s="11" cm="1">
        <f t="array" ref="G12">IFERROR(_xll.BDP(A12&amp;" Equity","PX_LAST")/_xll.BDP(A12&amp;" Equity","PX_CLOSE_YTD")-1,"")</f>
        <v>-0.29968454258675081</v>
      </c>
      <c r="H12" s="35"/>
      <c r="I12" s="24" t="s">
        <v>189</v>
      </c>
      <c r="J12" s="26">
        <v>3</v>
      </c>
      <c r="K12" s="26">
        <v>3</v>
      </c>
      <c r="L12" s="24"/>
      <c r="M12" s="24"/>
    </row>
    <row r="13" spans="1:13" x14ac:dyDescent="0.3">
      <c r="A13" s="25" t="s">
        <v>60</v>
      </c>
      <c r="B13" s="26">
        <v>2</v>
      </c>
      <c r="C13" s="26">
        <v>1</v>
      </c>
      <c r="D13" s="39">
        <v>-1.398606</v>
      </c>
      <c r="E13" s="26">
        <v>-0.38073259199999998</v>
      </c>
      <c r="F13" s="11" cm="1">
        <f t="array" ref="F13">IFERROR(_xll.BDP(A13&amp;" Equity","PX_LAST")/_xll.BDP(A13&amp;" Equity","PX_CLOSE_YTD")-1,"")</f>
        <v>-0.27158555729984291</v>
      </c>
      <c r="G13" s="11" cm="1">
        <f t="array" ref="G13">IFERROR(_xll.BDP(A13&amp;" Equity","PX_LAST")/_xll.BDP(A13&amp;" Equity","PX_CLOSE_YTD")-1,"")</f>
        <v>-0.27158555729984291</v>
      </c>
      <c r="H13" s="35"/>
      <c r="I13" s="24" t="s">
        <v>197</v>
      </c>
      <c r="J13" s="26">
        <v>1</v>
      </c>
      <c r="K13" s="26">
        <v>0</v>
      </c>
      <c r="L13" s="24"/>
      <c r="M13" s="24"/>
    </row>
    <row r="14" spans="1:13" x14ac:dyDescent="0.3">
      <c r="A14" s="25" t="s">
        <v>69</v>
      </c>
      <c r="B14" s="26">
        <v>1.5</v>
      </c>
      <c r="C14" s="26">
        <v>1.5</v>
      </c>
      <c r="D14" s="39">
        <v>-6.2828869999999997</v>
      </c>
      <c r="E14" s="26">
        <v>-0.38073259199999998</v>
      </c>
      <c r="F14" s="11" cm="1">
        <f t="array" ref="F14">IFERROR(_xll.BDP(A14&amp;" Equity","PX_LAST")/_xll.BDP(A14&amp;" Equity","PX_CLOSE_YTD")-1,"")</f>
        <v>-0.24145001547508516</v>
      </c>
      <c r="G14" s="11" cm="1">
        <f t="array" ref="G14">IFERROR(_xll.BDP(A14&amp;" Equity","PX_LAST")/_xll.BDP(A14&amp;" Equity","PX_CLOSE_YTD")-1,"")</f>
        <v>-0.24145001547508516</v>
      </c>
      <c r="H14" s="35"/>
      <c r="I14" s="24" t="s">
        <v>196</v>
      </c>
      <c r="J14" s="26">
        <v>2</v>
      </c>
      <c r="K14" s="26">
        <v>2</v>
      </c>
      <c r="L14" s="24"/>
      <c r="M14" s="24"/>
    </row>
    <row r="15" spans="1:13" x14ac:dyDescent="0.3">
      <c r="A15" s="25" t="s">
        <v>62</v>
      </c>
      <c r="B15" s="26">
        <v>1</v>
      </c>
      <c r="C15" s="26">
        <v>0.5</v>
      </c>
      <c r="D15" s="39">
        <v>-4.1852460000000002</v>
      </c>
      <c r="E15" s="26">
        <v>-0.38073259199999998</v>
      </c>
      <c r="F15" s="11" cm="1">
        <f t="array" ref="F15">IFERROR(_xll.BDP(A15&amp;" Equity","PX_LAST")/_xll.BDP(A15&amp;" Equity","PX_CLOSE_YTD")-1,"")</f>
        <v>-0.40051457975986271</v>
      </c>
      <c r="G15" s="11" cm="1">
        <f t="array" ref="G15">IFERROR(_xll.BDP(A15&amp;" Equity","PX_LAST")/_xll.BDP(A15&amp;" Equity","PX_CLOSE_YTD")-1,"")</f>
        <v>-0.40051457975986271</v>
      </c>
      <c r="H15" s="35"/>
      <c r="I15" s="24" t="s">
        <v>184</v>
      </c>
      <c r="J15" s="26">
        <v>3</v>
      </c>
      <c r="K15" s="26">
        <v>2</v>
      </c>
      <c r="L15" s="24"/>
      <c r="M15" s="24"/>
    </row>
    <row r="16" spans="1:13" x14ac:dyDescent="0.3">
      <c r="A16" s="25" t="s">
        <v>70</v>
      </c>
      <c r="B16" s="26">
        <v>1.5</v>
      </c>
      <c r="C16" s="26">
        <v>1.5</v>
      </c>
      <c r="D16" s="39">
        <v>-10.207750000000001</v>
      </c>
      <c r="E16" s="26">
        <v>-0.38073259199999998</v>
      </c>
      <c r="F16" s="11" cm="1">
        <f t="array" ref="F16">IFERROR(_xll.BDP(A16&amp;" Equity","PX_LAST")/_xll.BDP(A16&amp;" Equity","PX_CLOSE_YTD")-1,"")</f>
        <v>-0.37171924425066261</v>
      </c>
      <c r="G16" s="11" cm="1">
        <f t="array" ref="G16">IFERROR(_xll.BDP(A16&amp;" Equity","PX_LAST")/_xll.BDP(A16&amp;" Equity","PX_CLOSE_YTD")-1,"")</f>
        <v>-0.37171924425066261</v>
      </c>
      <c r="H16" s="35"/>
      <c r="I16" s="24" t="s">
        <v>195</v>
      </c>
      <c r="J16" s="26">
        <v>4</v>
      </c>
      <c r="K16" s="26">
        <v>6.5</v>
      </c>
      <c r="L16" s="24"/>
      <c r="M16" s="24"/>
    </row>
    <row r="17" spans="1:13" x14ac:dyDescent="0.3">
      <c r="A17" s="25" t="s">
        <v>65</v>
      </c>
      <c r="B17" s="26">
        <v>1</v>
      </c>
      <c r="C17" s="26">
        <v>0.5</v>
      </c>
      <c r="D17" s="39">
        <v>5.2976270000000003</v>
      </c>
      <c r="E17" s="26">
        <v>-0.38073259199999998</v>
      </c>
      <c r="F17" s="11" cm="1">
        <f t="array" ref="F17">IFERROR(_xll.BDP(A17&amp;" Equity","PX_LAST")/_xll.BDP(A17&amp;" Equity","PX_CLOSE_YTD")-1,"")</f>
        <v>-0.1702380952380953</v>
      </c>
      <c r="G17" s="11" cm="1">
        <f t="array" ref="G17">IFERROR(_xll.BDP(A17&amp;" Equity","PX_LAST")/_xll.BDP(A17&amp;" Equity","PX_CLOSE_YTD")-1,"")</f>
        <v>-0.1702380952380953</v>
      </c>
      <c r="H17" s="35"/>
      <c r="I17" s="24" t="s">
        <v>188</v>
      </c>
      <c r="J17" s="26">
        <v>2</v>
      </c>
      <c r="K17" s="26">
        <v>3</v>
      </c>
      <c r="L17" s="24"/>
      <c r="M17" s="24"/>
    </row>
    <row r="18" spans="1:13" x14ac:dyDescent="0.3">
      <c r="A18" s="25" t="s">
        <v>68</v>
      </c>
      <c r="B18" s="26">
        <v>1</v>
      </c>
      <c r="C18" s="26">
        <v>0</v>
      </c>
      <c r="D18" s="39">
        <v>-18.021070000000002</v>
      </c>
      <c r="E18" s="26">
        <v>-0.38073259199999998</v>
      </c>
      <c r="F18" s="11" cm="1">
        <f t="array" ref="F18">IFERROR(_xll.BDP(A18&amp;" Equity","PX_LAST")/_xll.BDP(A18&amp;" Equity","PX_CLOSE_YTD")-1,"")</f>
        <v>-0.6018279356248758</v>
      </c>
      <c r="G18" s="38" t="str" cm="1">
        <f t="array" ref="G18">IF(GETPIVOTDATA(" RV GLOBAL MODERADO",$A$3,"TICKER","XPEV US","ICB_INDUSTRY_NAME","Consumer Discretionary")=0,"0,00%",IFERROR(_xll.BDP(A18&amp;" Equity","PX_LAST")/_xll.BDP(A18&amp;" Equity","PX_CLOSE_YTD")-1,""))</f>
        <v>0,00%</v>
      </c>
      <c r="H18" s="35"/>
      <c r="I18" s="24" t="s">
        <v>194</v>
      </c>
      <c r="J18" s="26">
        <v>1</v>
      </c>
      <c r="K18" s="26">
        <v>1</v>
      </c>
      <c r="L18" s="24"/>
      <c r="M18" s="24"/>
    </row>
    <row r="19" spans="1:13" x14ac:dyDescent="0.3">
      <c r="A19" s="24" t="s">
        <v>177</v>
      </c>
      <c r="B19" s="26">
        <v>3.5</v>
      </c>
      <c r="C19" s="26">
        <v>4</v>
      </c>
      <c r="D19" s="39">
        <v>12.946155000000001</v>
      </c>
      <c r="E19" s="26">
        <v>0.42537162000000006</v>
      </c>
      <c r="F19" s="37" cm="1">
        <f t="array" ref="F19">SUMPRODUCT(B20:B22/100,F20:F22)</f>
        <v>2.7712153477668666E-3</v>
      </c>
      <c r="G19" s="19" cm="1">
        <f t="array" ref="G19">SUMPRODUCT(C20:C30/100,G20:G30)</f>
        <v>-1.6419869664537203E-2</v>
      </c>
      <c r="H19" s="34"/>
      <c r="I19" s="24" t="s">
        <v>183</v>
      </c>
      <c r="J19" s="26">
        <v>51</v>
      </c>
      <c r="K19" s="26">
        <v>52</v>
      </c>
      <c r="L19" s="24"/>
      <c r="M19" s="24"/>
    </row>
    <row r="20" spans="1:13" x14ac:dyDescent="0.3">
      <c r="A20" s="25" t="s">
        <v>79</v>
      </c>
      <c r="B20" s="26">
        <v>1</v>
      </c>
      <c r="C20" s="26">
        <v>1</v>
      </c>
      <c r="D20" s="39">
        <v>1.576241</v>
      </c>
      <c r="E20" s="26">
        <v>0.14179054000000002</v>
      </c>
      <c r="F20" s="11" cm="1">
        <f t="array" ref="F20">IFERROR(_xll.BDP(A20&amp;" Equity","PX_LAST")/_xll.BDP(A20&amp;" Equity","PX_CLOSE_YTD")-1,"")</f>
        <v>-7.1345611415297938E-2</v>
      </c>
      <c r="G20" s="11" cm="1">
        <f t="array" ref="G20">IFERROR(_xll.BDP(A20&amp;" Equity","PX_LAST")/_xll.BDP(A20&amp;" Equity","PX_CLOSE_YTD")-1,"")</f>
        <v>-7.1345611415297938E-2</v>
      </c>
      <c r="H20" s="35"/>
      <c r="I20" s="24" t="s">
        <v>171</v>
      </c>
      <c r="J20" s="26">
        <v>100</v>
      </c>
      <c r="K20" s="26">
        <v>100</v>
      </c>
      <c r="L20" s="24"/>
      <c r="M20" s="24"/>
    </row>
    <row r="21" spans="1:13" x14ac:dyDescent="0.3">
      <c r="A21" s="25" t="s">
        <v>80</v>
      </c>
      <c r="B21" s="26">
        <v>1.5</v>
      </c>
      <c r="C21" s="26">
        <v>2</v>
      </c>
      <c r="D21" s="39">
        <v>2.4657979999999999</v>
      </c>
      <c r="E21" s="26">
        <v>0.14179054000000002</v>
      </c>
      <c r="F21" s="11" cm="1">
        <f t="array" ref="F21">IFERROR(_xll.BDP(A21&amp;" Equity","PX_LAST")/_xll.BDP(A21&amp;" Equity","PX_CLOSE_YTD")-1,"")</f>
        <v>9.1200810673872645E-2</v>
      </c>
      <c r="G21" s="11" cm="1">
        <f t="array" ref="G21">IFERROR(_xll.BDP(A21&amp;" Equity","PX_LAST")/_xll.BDP(A21&amp;" Equity","PX_CLOSE_YTD")-1,"")</f>
        <v>9.1200810673872645E-2</v>
      </c>
      <c r="H21" s="35"/>
      <c r="L21" s="28"/>
      <c r="M21" s="24"/>
    </row>
    <row r="22" spans="1:13" x14ac:dyDescent="0.3">
      <c r="A22" s="25" t="s">
        <v>72</v>
      </c>
      <c r="B22" s="26">
        <v>1</v>
      </c>
      <c r="C22" s="26">
        <v>1</v>
      </c>
      <c r="D22" s="39">
        <v>8.9041160000000001</v>
      </c>
      <c r="E22" s="26">
        <v>0.14179054000000002</v>
      </c>
      <c r="F22" s="11" cm="1">
        <f t="array" ref="F22">IFERROR(_xll.BDP(A22&amp;" Equity","PX_LAST")/_xll.BDP(A22&amp;" Equity","PX_CLOSE_YTD")-1,"")</f>
        <v>0.21166593018117563</v>
      </c>
      <c r="G22" s="11" cm="1">
        <f t="array" ref="G22">IFERROR(_xll.BDP(A22&amp;" Equity","PX_LAST")/_xll.BDP(A22&amp;" Equity","PX_CLOSE_YTD")-1,"")</f>
        <v>0.21166593018117563</v>
      </c>
      <c r="H22" s="35"/>
    </row>
    <row r="23" spans="1:13" x14ac:dyDescent="0.3">
      <c r="A23" s="24" t="s">
        <v>179</v>
      </c>
      <c r="B23" s="26">
        <v>2</v>
      </c>
      <c r="C23" s="26">
        <v>2</v>
      </c>
      <c r="D23" s="39">
        <v>12.561138</v>
      </c>
      <c r="E23" s="26">
        <v>0.25122275999999999</v>
      </c>
      <c r="F23" s="37" cm="1">
        <f t="array" ref="F23">SUMPRODUCT(B24:B25/100,F24:F25)</f>
        <v>2.6441045427403427E-3</v>
      </c>
      <c r="G23" s="37" cm="1">
        <f t="array" ref="G23">SUMPRODUCT(C24:C25/100,G24:G25)</f>
        <v>2.6441045427403427E-3</v>
      </c>
      <c r="H23" s="34"/>
    </row>
    <row r="24" spans="1:13" x14ac:dyDescent="0.3">
      <c r="A24" s="25" t="s">
        <v>89</v>
      </c>
      <c r="B24" s="26">
        <v>1</v>
      </c>
      <c r="C24" s="26">
        <v>1</v>
      </c>
      <c r="D24" s="39">
        <v>7.3849869999999997</v>
      </c>
      <c r="E24" s="26">
        <v>0.12561137999999999</v>
      </c>
      <c r="F24" s="11" cm="1">
        <f t="array" ref="F24">IFERROR(_xll.BDP(A24&amp;" Equity","PX_LAST")/_xll.BDP(A24&amp;" Equity","PX_CLOSE_YTD")-1,"")</f>
        <v>0.7231638418079096</v>
      </c>
      <c r="G24" s="11" cm="1">
        <f t="array" ref="G24">IFERROR(_xll.BDP(A24&amp;" Equity","PX_LAST")/_xll.BDP(A24&amp;" Equity","PX_CLOSE_YTD")-1,"")</f>
        <v>0.7231638418079096</v>
      </c>
      <c r="H24" s="35"/>
    </row>
    <row r="25" spans="1:13" x14ac:dyDescent="0.3">
      <c r="A25" s="25" t="s">
        <v>83</v>
      </c>
      <c r="B25" s="26">
        <v>1</v>
      </c>
      <c r="C25" s="26">
        <v>1</v>
      </c>
      <c r="D25" s="39">
        <v>5.1761509999999999</v>
      </c>
      <c r="E25" s="26">
        <v>0.12561137999999999</v>
      </c>
      <c r="F25" s="11" cm="1">
        <f t="array" ref="F25">IFERROR(_xll.BDP(A25&amp;" Equity","PX_LAST")/_xll.BDP(A25&amp;" Equity","PX_CLOSE_YTD")-1,"")</f>
        <v>-0.45875338753387529</v>
      </c>
      <c r="G25" s="11" cm="1">
        <f t="array" ref="G25">IFERROR(_xll.BDP(A25&amp;" Equity","PX_LAST")/_xll.BDP(A25&amp;" Equity","PX_CLOSE_YTD")-1,"")</f>
        <v>-0.45875338753387529</v>
      </c>
      <c r="H25" s="35"/>
    </row>
    <row r="26" spans="1:13" x14ac:dyDescent="0.3">
      <c r="A26" s="24" t="s">
        <v>176</v>
      </c>
      <c r="B26" s="26">
        <v>12</v>
      </c>
      <c r="C26" s="26">
        <v>12</v>
      </c>
      <c r="D26" s="39">
        <v>-35.392076000000003</v>
      </c>
      <c r="E26" s="26">
        <v>-1.8066172800000002</v>
      </c>
      <c r="F26" s="19" cm="1">
        <f t="array" ref="F26">SUMPRODUCT(B27:B30/100,F27:F30)</f>
        <v>-1.9950067588632662E-2</v>
      </c>
      <c r="G26" s="19" cm="1">
        <f t="array" ref="G26">SUMPRODUCT(C27:C30/100,G27:G30)</f>
        <v>-1.9950067588632662E-2</v>
      </c>
      <c r="H26" s="34"/>
    </row>
    <row r="27" spans="1:13" x14ac:dyDescent="0.3">
      <c r="A27" s="25" t="s">
        <v>84</v>
      </c>
      <c r="B27" s="26">
        <v>6</v>
      </c>
      <c r="C27" s="26">
        <v>6</v>
      </c>
      <c r="D27" s="39">
        <v>6.4046799999999999</v>
      </c>
      <c r="E27" s="26">
        <v>-0.45165432000000005</v>
      </c>
      <c r="F27" s="11" cm="1">
        <f t="array" ref="F27">IFERROR(_xll.BDP(A27&amp;" Equity","PX_LAST")/_xll.BDP(A27&amp;" Equity","PX_CLOSE_YTD")-1,"")</f>
        <v>4.6688963210702372E-2</v>
      </c>
      <c r="G27" s="11" cm="1">
        <f t="array" ref="G27">IFERROR(_xll.BDP(A27&amp;" Equity","PX_LAST")/_xll.BDP(A27&amp;" Equity","PX_CLOSE_YTD")-1,"")</f>
        <v>4.6688963210702372E-2</v>
      </c>
      <c r="H27" s="35"/>
    </row>
    <row r="28" spans="1:13" x14ac:dyDescent="0.3">
      <c r="A28" s="25" t="s">
        <v>97</v>
      </c>
      <c r="B28" s="26">
        <v>2</v>
      </c>
      <c r="C28" s="26">
        <v>2</v>
      </c>
      <c r="D28" s="39">
        <v>-25.603449999999999</v>
      </c>
      <c r="E28" s="26">
        <v>-0.45165432000000005</v>
      </c>
      <c r="F28" s="11" cm="1">
        <f t="array" ref="F28">IFERROR(_xll.BDP(A28&amp;" Equity","PX_LAST")/_xll.BDP(A28&amp;" Equity","PX_CLOSE_YTD")-1,"")</f>
        <v>-0.56551724137931036</v>
      </c>
      <c r="G28" s="11" cm="1">
        <f t="array" ref="G28">IFERROR(_xll.BDP(A28&amp;" Equity","PX_LAST")/_xll.BDP(A28&amp;" Equity","PX_CLOSE_YTD")-1,"")</f>
        <v>-0.56551724137931036</v>
      </c>
      <c r="H28" s="35"/>
    </row>
    <row r="29" spans="1:13" x14ac:dyDescent="0.3">
      <c r="A29" s="25" t="s">
        <v>71</v>
      </c>
      <c r="B29" s="26">
        <v>2</v>
      </c>
      <c r="C29" s="26">
        <v>2</v>
      </c>
      <c r="D29" s="39">
        <v>-7.7640900000000004</v>
      </c>
      <c r="E29" s="26">
        <v>-0.45165432000000005</v>
      </c>
      <c r="F29" s="11" cm="1">
        <f t="array" ref="F29">IFERROR(_xll.BDP(A29&amp;" Equity","PX_LAST")/_xll.BDP(A29&amp;" Equity","PX_CLOSE_YTD")-1,"")</f>
        <v>-0.26870295458036764</v>
      </c>
      <c r="G29" s="11" cm="1">
        <f t="array" ref="G29">IFERROR(_xll.BDP(A29&amp;" Equity","PX_LAST")/_xll.BDP(A29&amp;" Equity","PX_CLOSE_YTD")-1,"")</f>
        <v>-0.26870295458036764</v>
      </c>
      <c r="H29" s="35"/>
    </row>
    <row r="30" spans="1:13" x14ac:dyDescent="0.3">
      <c r="A30" s="25" t="s">
        <v>77</v>
      </c>
      <c r="B30" s="26">
        <v>2</v>
      </c>
      <c r="C30" s="26">
        <v>2</v>
      </c>
      <c r="D30" s="39">
        <v>-8.4292160000000003</v>
      </c>
      <c r="E30" s="26">
        <v>-0.45165432000000005</v>
      </c>
      <c r="F30" s="11" cm="1">
        <f t="array" ref="F30">IFERROR(_xll.BDP(A30&amp;" Equity","PX_LAST")/_xll.BDP(A30&amp;" Equity","PX_CLOSE_YTD")-1,"")</f>
        <v>-0.30335007310406215</v>
      </c>
      <c r="G30" s="11" cm="1">
        <f t="array" ref="G30">IFERROR(_xll.BDP(A30&amp;" Equity","PX_LAST")/_xll.BDP(A30&amp;" Equity","PX_CLOSE_YTD")-1,"")</f>
        <v>-0.30335007310406215</v>
      </c>
      <c r="H30" s="35"/>
    </row>
    <row r="31" spans="1:13" x14ac:dyDescent="0.3">
      <c r="A31" s="24" t="s">
        <v>178</v>
      </c>
      <c r="B31" s="26">
        <v>7</v>
      </c>
      <c r="C31" s="26">
        <v>9</v>
      </c>
      <c r="D31" s="39">
        <v>-2.9207473000000008</v>
      </c>
      <c r="E31" s="26">
        <v>-0.7864735650000001</v>
      </c>
      <c r="F31" s="19" cm="1">
        <f t="array" ref="F31">SUMPRODUCT(B32:B36/100,F32:F36)</f>
        <v>1.0451511734534766E-3</v>
      </c>
      <c r="G31" s="19" cm="1">
        <f t="array" ref="G31">SUMPRODUCT(C32:C36/100,G32:G36)</f>
        <v>6.1522350731975741E-4</v>
      </c>
      <c r="H31" s="34"/>
    </row>
    <row r="32" spans="1:13" x14ac:dyDescent="0.3">
      <c r="A32" s="25" t="s">
        <v>78</v>
      </c>
      <c r="B32" s="26">
        <v>1</v>
      </c>
      <c r="C32" s="26">
        <v>1</v>
      </c>
      <c r="D32" s="39">
        <v>3.926552</v>
      </c>
      <c r="E32" s="26">
        <v>-0.15729471300000003</v>
      </c>
      <c r="F32" s="11" cm="1">
        <f t="array" ref="F32">IFERROR(_xll.BDP(A32&amp;" Equity","PX_LAST")/_xll.BDP(A32&amp;" Equity","PX_CLOSE_YTD")-1,"")</f>
        <v>-5.7909604519773894E-2</v>
      </c>
      <c r="G32" s="11" cm="1">
        <f t="array" ref="G32">IFERROR(_xll.BDP(A32&amp;" Equity","PX_LAST")/_xll.BDP(A32&amp;" Equity","PX_CLOSE_YTD")-1,"")</f>
        <v>-5.7909604519773894E-2</v>
      </c>
      <c r="H32" s="35"/>
    </row>
    <row r="33" spans="1:8" x14ac:dyDescent="0.3">
      <c r="A33" s="25" t="s">
        <v>73</v>
      </c>
      <c r="B33" s="26">
        <v>1</v>
      </c>
      <c r="C33" s="26">
        <v>1</v>
      </c>
      <c r="D33" s="39">
        <v>5.2163399999999998</v>
      </c>
      <c r="E33" s="26">
        <v>-0.15729471300000003</v>
      </c>
      <c r="F33" s="11" cm="1">
        <f t="array" ref="F33">IFERROR(_xll.BDP(A33&amp;" Equity","PX_LAST")/_xll.BDP(A33&amp;" Equity","PX_CLOSE_YTD")-1,"")</f>
        <v>0.14352818371607512</v>
      </c>
      <c r="G33" s="11" cm="1">
        <f t="array" ref="G33">IFERROR(_xll.BDP(A33&amp;" Equity","PX_LAST")/_xll.BDP(A33&amp;" Equity","PX_CLOSE_YTD")-1,"")</f>
        <v>0.14352818371607512</v>
      </c>
      <c r="H33" s="35"/>
    </row>
    <row r="34" spans="1:8" x14ac:dyDescent="0.3">
      <c r="A34" s="25" t="s">
        <v>74</v>
      </c>
      <c r="B34" s="26">
        <v>2</v>
      </c>
      <c r="C34" s="26">
        <v>3</v>
      </c>
      <c r="D34" s="39">
        <v>-10.843540000000001</v>
      </c>
      <c r="E34" s="26">
        <v>-0.15729471300000003</v>
      </c>
      <c r="F34" s="11" cm="1">
        <f t="array" ref="F34">IFERROR(_xll.BDP(A34&amp;" Equity","PX_LAST")/_xll.BDP(A34&amp;" Equity","PX_CLOSE_YTD")-1,"")</f>
        <v>2.5986394557823145E-2</v>
      </c>
      <c r="G34" s="11" cm="1">
        <f t="array" ref="G34">IFERROR(_xll.BDP(A34&amp;" Equity","PX_LAST")/_xll.BDP(A34&amp;" Equity","PX_CLOSE_YTD")-1,"")</f>
        <v>2.5986394557823145E-2</v>
      </c>
      <c r="H34" s="35"/>
    </row>
    <row r="35" spans="1:8" x14ac:dyDescent="0.3">
      <c r="A35" s="25" t="s">
        <v>81</v>
      </c>
      <c r="B35" s="26">
        <v>2</v>
      </c>
      <c r="C35" s="26">
        <v>3</v>
      </c>
      <c r="D35" s="39">
        <v>-1.965184</v>
      </c>
      <c r="E35" s="26">
        <v>-0.15729471300000003</v>
      </c>
      <c r="F35" s="11" cm="1">
        <f t="array" ref="F35">IFERROR(_xll.BDP(A35&amp;" Equity","PX_LAST")/_xll.BDP(A35&amp;" Equity","PX_CLOSE_YTD")-1,"")</f>
        <v>-6.8979161171195069E-2</v>
      </c>
      <c r="G35" s="11" cm="1">
        <f t="array" ref="G35">IFERROR(_xll.BDP(A35&amp;" Equity","PX_LAST")/_xll.BDP(A35&amp;" Equity","PX_CLOSE_YTD")-1,"")</f>
        <v>-6.8979161171195069E-2</v>
      </c>
      <c r="H35" s="35"/>
    </row>
    <row r="36" spans="1:8" x14ac:dyDescent="0.3">
      <c r="A36" s="25" t="s">
        <v>75</v>
      </c>
      <c r="B36" s="26">
        <v>1</v>
      </c>
      <c r="C36" s="26">
        <v>1</v>
      </c>
      <c r="D36" s="39">
        <v>0.74508470000000004</v>
      </c>
      <c r="E36" s="26">
        <v>-0.15729471300000003</v>
      </c>
      <c r="F36" s="11" cm="1">
        <f t="array" ref="F36">IFERROR(_xll.BDP(A36&amp;" Equity","PX_LAST")/_xll.BDP(A36&amp;" Equity","PX_CLOSE_YTD")-1,"")</f>
        <v>0.10488207137579031</v>
      </c>
      <c r="G36" s="11" cm="1">
        <f t="array" ref="G36">IFERROR(_xll.BDP(A36&amp;" Equity","PX_LAST")/_xll.BDP(A36&amp;" Equity","PX_CLOSE_YTD")-1,"")</f>
        <v>0.10488207137579031</v>
      </c>
      <c r="H36" s="35"/>
    </row>
    <row r="37" spans="1:8" x14ac:dyDescent="0.3">
      <c r="A37" s="24" t="s">
        <v>173</v>
      </c>
      <c r="B37" s="26">
        <v>12</v>
      </c>
      <c r="C37" s="26">
        <v>13</v>
      </c>
      <c r="D37" s="39">
        <v>31.273358000000002</v>
      </c>
      <c r="E37" s="26">
        <v>4.0247253200000008</v>
      </c>
      <c r="F37" s="19" cm="1">
        <f t="array" ref="F37">SUMPRODUCT(B38:B45/100,F38:F45)</f>
        <v>-1.6871320850901358E-2</v>
      </c>
      <c r="G37" s="19" cm="1">
        <f t="array" ref="G37">SUMPRODUCT(C38:C45/100,G38:G45)</f>
        <v>-1.7314717457518242E-2</v>
      </c>
      <c r="H37" s="34"/>
    </row>
    <row r="38" spans="1:8" x14ac:dyDescent="0.3">
      <c r="A38" s="25" t="s">
        <v>85</v>
      </c>
      <c r="B38" s="26">
        <v>2</v>
      </c>
      <c r="C38" s="26">
        <v>2</v>
      </c>
      <c r="D38" s="39">
        <v>5.4645780000000004</v>
      </c>
      <c r="E38" s="26">
        <v>0.5030906650000001</v>
      </c>
      <c r="F38" s="11" cm="1">
        <f t="array" ref="F38">IFERROR(_xll.BDP(A38&amp;" Equity","PX_LAST")/_xll.BDP(A38&amp;" Equity","PX_CLOSE_YTD")-1,"")</f>
        <v>-5.8561765752936923E-2</v>
      </c>
      <c r="G38" s="11" cm="1">
        <f t="array" ref="G38">IFERROR(_xll.BDP(A38&amp;" Equity","PX_LAST")/_xll.BDP(A38&amp;" Equity","PX_CLOSE_YTD")-1,"")</f>
        <v>-5.8561765752936923E-2</v>
      </c>
      <c r="H38" s="35"/>
    </row>
    <row r="39" spans="1:8" x14ac:dyDescent="0.3">
      <c r="A39" s="25" t="s">
        <v>86</v>
      </c>
      <c r="B39" s="26">
        <v>1.5</v>
      </c>
      <c r="C39" s="26">
        <v>1.5</v>
      </c>
      <c r="D39" s="39">
        <v>9.6842070000000007</v>
      </c>
      <c r="E39" s="26">
        <v>0.5030906650000001</v>
      </c>
      <c r="F39" s="11" cm="1">
        <f t="array" ref="F39">IFERROR(_xll.BDP(A39&amp;" Equity","PX_LAST")/_xll.BDP(A39&amp;" Equity","PX_CLOSE_YTD")-1,"")</f>
        <v>0.61473684210526325</v>
      </c>
      <c r="G39" s="11" cm="1">
        <f t="array" ref="G39">IFERROR(_xll.BDP(A39&amp;" Equity","PX_LAST")/_xll.BDP(A39&amp;" Equity","PX_CLOSE_YTD")-1,"")</f>
        <v>0.61473684210526325</v>
      </c>
      <c r="H39" s="35"/>
    </row>
    <row r="40" spans="1:8" x14ac:dyDescent="0.3">
      <c r="A40" s="25" t="s">
        <v>87</v>
      </c>
      <c r="B40" s="26">
        <v>2</v>
      </c>
      <c r="C40" s="26">
        <v>2</v>
      </c>
      <c r="D40" s="39">
        <v>3.7701150000000001</v>
      </c>
      <c r="E40" s="26">
        <v>0.5030906650000001</v>
      </c>
      <c r="F40" s="11" cm="1">
        <f t="array" ref="F40">IFERROR(_xll.BDP(A40&amp;" Equity","PX_LAST")/_xll.BDP(A40&amp;" Equity","PX_CLOSE_YTD")-1,"")</f>
        <v>-0.33782038545599047</v>
      </c>
      <c r="G40" s="11" cm="1">
        <f t="array" ref="G40">IFERROR(_xll.BDP(A40&amp;" Equity","PX_LAST")/_xll.BDP(A40&amp;" Equity","PX_CLOSE_YTD")-1,"")</f>
        <v>-0.33782038545599047</v>
      </c>
      <c r="H40" s="35"/>
    </row>
    <row r="41" spans="1:8" x14ac:dyDescent="0.3">
      <c r="A41" s="25" t="s">
        <v>104</v>
      </c>
      <c r="B41" s="26">
        <v>1</v>
      </c>
      <c r="C41" s="26">
        <v>1.5</v>
      </c>
      <c r="D41" s="39">
        <v>5.1989400000000003</v>
      </c>
      <c r="E41" s="26">
        <v>0.5030906650000001</v>
      </c>
      <c r="F41" s="11" cm="1">
        <f t="array" ref="F41">IFERROR(_xll.BDP(A41&amp;" Equity","PX_LAST")/_xll.BDP(A41&amp;" Equity","PX_CLOSE_YTD")-1,"")</f>
        <v>-1.0881512420312212E-2</v>
      </c>
      <c r="G41" s="11" cm="1">
        <f t="array" ref="G41">IFERROR(_xll.BDP(A41&amp;" Equity","PX_LAST")/_xll.BDP(A41&amp;" Equity","PX_CLOSE_YTD")-1,"")</f>
        <v>-1.0881512420312212E-2</v>
      </c>
      <c r="H41" s="35"/>
    </row>
    <row r="42" spans="1:8" x14ac:dyDescent="0.3">
      <c r="A42" s="25" t="s">
        <v>96</v>
      </c>
      <c r="B42" s="26">
        <v>1</v>
      </c>
      <c r="C42" s="26">
        <v>1</v>
      </c>
      <c r="D42" s="39">
        <v>2.061855</v>
      </c>
      <c r="E42" s="26">
        <v>0.5030906650000001</v>
      </c>
      <c r="F42" s="11" cm="1">
        <f t="array" ref="F42">IFERROR(_xll.BDP(A42&amp;" Equity","PX_LAST")/_xll.BDP(A42&amp;" Equity","PX_CLOSE_YTD")-1,"")</f>
        <v>-9.7889970131997406E-2</v>
      </c>
      <c r="G42" s="11" cm="1">
        <f t="array" ref="G42">IFERROR(_xll.BDP(A42&amp;" Equity","PX_LAST")/_xll.BDP(A42&amp;" Equity","PX_CLOSE_YTD")-1,"")</f>
        <v>-9.7889970131997406E-2</v>
      </c>
      <c r="H42" s="35"/>
    </row>
    <row r="43" spans="1:8" x14ac:dyDescent="0.3">
      <c r="A43" s="25" t="s">
        <v>88</v>
      </c>
      <c r="B43" s="26">
        <v>1</v>
      </c>
      <c r="C43" s="26">
        <v>1.5</v>
      </c>
      <c r="D43" s="39">
        <v>2.5316139999999998</v>
      </c>
      <c r="E43" s="26">
        <v>0.5030906650000001</v>
      </c>
      <c r="F43" s="11" cm="1">
        <f t="array" ref="F43">IFERROR(_xll.BDP(A43&amp;" Equity","PX_LAST")/_xll.BDP(A43&amp;" Equity","PX_CLOSE_YTD")-1,"")</f>
        <v>-7.7797808903064758E-2</v>
      </c>
      <c r="G43" s="11" cm="1">
        <f t="array" ref="G43">IFERROR(_xll.BDP(A43&amp;" Equity","PX_LAST")/_xll.BDP(A43&amp;" Equity","PX_CLOSE_YTD")-1,"")</f>
        <v>-7.7797808903064758E-2</v>
      </c>
      <c r="H43" s="35"/>
    </row>
    <row r="44" spans="1:8" x14ac:dyDescent="0.3">
      <c r="A44" s="25" t="s">
        <v>82</v>
      </c>
      <c r="B44" s="26">
        <v>2</v>
      </c>
      <c r="C44" s="26">
        <v>2</v>
      </c>
      <c r="D44" s="39">
        <v>7.3557750000000004</v>
      </c>
      <c r="E44" s="26">
        <v>0.5030906650000001</v>
      </c>
      <c r="F44" s="11" cm="1">
        <f t="array" ref="F44">IFERROR(_xll.BDP(A44&amp;" Equity","PX_LAST")/_xll.BDP(A44&amp;" Equity","PX_CLOSE_YTD")-1,"")</f>
        <v>-0.38125000000000009</v>
      </c>
      <c r="G44" s="11" cm="1">
        <f t="array" ref="G44">IFERROR(_xll.BDP(A44&amp;" Equity","PX_LAST")/_xll.BDP(A44&amp;" Equity","PX_CLOSE_YTD")-1,"")</f>
        <v>-0.38125000000000009</v>
      </c>
      <c r="H44" s="35"/>
    </row>
    <row r="45" spans="1:8" x14ac:dyDescent="0.3">
      <c r="A45" s="25" t="s">
        <v>76</v>
      </c>
      <c r="B45" s="26">
        <v>1.5</v>
      </c>
      <c r="C45" s="26">
        <v>1.5</v>
      </c>
      <c r="D45" s="39">
        <v>-4.7937260000000004</v>
      </c>
      <c r="E45" s="26">
        <v>0.5030906650000001</v>
      </c>
      <c r="F45" s="11" cm="1">
        <f t="array" ref="F45">IFERROR(_xll.BDP(A45&amp;" Equity","PX_LAST")/_xll.BDP(A45&amp;" Equity","PX_CLOSE_YTD")-1,"")</f>
        <v>-0.57826916958320074</v>
      </c>
      <c r="G45" s="11" cm="1">
        <f t="array" ref="G45">IFERROR(_xll.BDP(A45&amp;" Equity","PX_LAST")/_xll.BDP(A45&amp;" Equity","PX_CLOSE_YTD")-1,"")</f>
        <v>-0.57826916958320074</v>
      </c>
      <c r="H45" s="35"/>
    </row>
    <row r="46" spans="1:8" x14ac:dyDescent="0.3">
      <c r="A46" s="24" t="s">
        <v>175</v>
      </c>
      <c r="B46" s="26">
        <v>39</v>
      </c>
      <c r="C46" s="26">
        <v>37.5</v>
      </c>
      <c r="D46" s="39">
        <v>-67.574725700000002</v>
      </c>
      <c r="E46" s="26">
        <v>-32.184092064000012</v>
      </c>
      <c r="F46" s="19" cm="1">
        <f t="array" ref="F46">SUMPRODUCT(B47:B62/100,F47:F62)</f>
        <v>-9.2080089155644029E-2</v>
      </c>
      <c r="G46" s="19" cm="1">
        <f t="array" ref="G46">SUMPRODUCT(C47:C62/100,G47:G62)</f>
        <v>-8.64226891814944E-2</v>
      </c>
      <c r="H46" s="34"/>
    </row>
    <row r="47" spans="1:8" x14ac:dyDescent="0.3">
      <c r="A47" s="25" t="s">
        <v>99</v>
      </c>
      <c r="B47" s="26">
        <v>3</v>
      </c>
      <c r="C47" s="26">
        <v>3</v>
      </c>
      <c r="D47" s="39">
        <v>-4.5953730000000004</v>
      </c>
      <c r="E47" s="26">
        <v>-2.0115057540000003</v>
      </c>
      <c r="F47" s="31" cm="1">
        <f t="array" ref="F47">IFERROR(_xll.BDP(A47&amp;" Equity","PX_LAST")/_xll.BDP(A47&amp;" Equity","PX_CLOSE_YTD")-1,"")</f>
        <v>-0.14366165455876556</v>
      </c>
      <c r="G47" s="11" cm="1">
        <f t="array" ref="G47">IFERROR(_xll.BDP(A47&amp;" Equity","PX_LAST")/_xll.BDP(A47&amp;" Equity","PX_CLOSE_YTD")-1,"")</f>
        <v>-0.14366165455876556</v>
      </c>
      <c r="H47" s="35"/>
    </row>
    <row r="48" spans="1:8" x14ac:dyDescent="0.3">
      <c r="A48" s="25" t="s">
        <v>46</v>
      </c>
      <c r="B48" s="26">
        <v>2</v>
      </c>
      <c r="C48" s="26">
        <v>2</v>
      </c>
      <c r="D48" s="39">
        <v>3.8229359999999999</v>
      </c>
      <c r="E48" s="26">
        <v>-2.0115057540000003</v>
      </c>
      <c r="F48" s="31" cm="1">
        <f t="array" ref="F48">IFERROR(_xll.BDP(A48&amp;" Equity","PX_LAST")/_xll.BDP(A48&amp;" Equity","PX_CLOSE_YTD")-1,"")</f>
        <v>-1.9785378940308518E-2</v>
      </c>
      <c r="G48" s="11" cm="1">
        <f t="array" ref="G48">IFERROR(_xll.BDP(A48&amp;" Equity","PX_LAST")/_xll.BDP(A48&amp;" Equity","PX_CLOSE_YTD")-1,"")</f>
        <v>-1.9785378940308518E-2</v>
      </c>
      <c r="H48" s="35"/>
    </row>
    <row r="49" spans="1:8" x14ac:dyDescent="0.3">
      <c r="A49" s="25" t="s">
        <v>92</v>
      </c>
      <c r="B49" s="26">
        <v>2</v>
      </c>
      <c r="C49" s="26">
        <v>2</v>
      </c>
      <c r="D49" s="39">
        <v>2.275223</v>
      </c>
      <c r="E49" s="26">
        <v>-2.0115057540000003</v>
      </c>
      <c r="F49" s="31" cm="1">
        <f t="array" ref="F49">IFERROR(_xll.BDP(A49&amp;" Equity","PX_LAST")/_xll.BDP(A49&amp;" Equity","PX_CLOSE_YTD")-1,"")</f>
        <v>2.3421413864104457E-2</v>
      </c>
      <c r="G49" s="11" cm="1">
        <f t="array" ref="G49">IFERROR(_xll.BDP(A49&amp;" Equity","PX_LAST")/_xll.BDP(A49&amp;" Equity","PX_CLOSE_YTD")-1,"")</f>
        <v>2.3421413864104457E-2</v>
      </c>
      <c r="H49" s="35"/>
    </row>
    <row r="50" spans="1:8" x14ac:dyDescent="0.3">
      <c r="A50" s="25" t="s">
        <v>93</v>
      </c>
      <c r="B50" s="26">
        <v>2</v>
      </c>
      <c r="C50" s="26">
        <v>2</v>
      </c>
      <c r="D50" s="39">
        <v>-8.9159109999999995</v>
      </c>
      <c r="E50" s="26">
        <v>-2.0115057540000003</v>
      </c>
      <c r="F50" s="31" cm="1">
        <f t="array" ref="F50">IFERROR(_xll.BDP(A50&amp;" Equity","PX_LAST")/_xll.BDP(A50&amp;" Equity","PX_CLOSE_YTD")-1,"")</f>
        <v>-0.37960148598446464</v>
      </c>
      <c r="G50" s="11" cm="1">
        <f t="array" ref="G50">IFERROR(_xll.BDP(A50&amp;" Equity","PX_LAST")/_xll.BDP(A50&amp;" Equity","PX_CLOSE_YTD")-1,"")</f>
        <v>-0.37960148598446464</v>
      </c>
      <c r="H50" s="35"/>
    </row>
    <row r="51" spans="1:8" x14ac:dyDescent="0.3">
      <c r="A51" s="25" t="s">
        <v>102</v>
      </c>
      <c r="B51" s="26">
        <v>2</v>
      </c>
      <c r="C51" s="26">
        <v>2</v>
      </c>
      <c r="D51" s="39">
        <v>-10.86777</v>
      </c>
      <c r="E51" s="26">
        <v>-2.0115057540000003</v>
      </c>
      <c r="F51" s="31" cm="1">
        <f t="array" ref="F51">IFERROR(_xll.BDP(A51&amp;" Equity","PX_LAST")/_xll.BDP(A51&amp;" Equity","PX_CLOSE_YTD")-1,"")</f>
        <v>-0.17764834209651714</v>
      </c>
      <c r="G51" s="11" cm="1">
        <f t="array" ref="G51">IFERROR(_xll.BDP(A51&amp;" Equity","PX_LAST")/_xll.BDP(A51&amp;" Equity","PX_CLOSE_YTD")-1,"")</f>
        <v>-0.17764834209651714</v>
      </c>
      <c r="H51" s="35"/>
    </row>
    <row r="52" spans="1:8" x14ac:dyDescent="0.3">
      <c r="A52" s="25" t="s">
        <v>67</v>
      </c>
      <c r="B52" s="26">
        <v>6</v>
      </c>
      <c r="C52" s="26">
        <v>6</v>
      </c>
      <c r="D52" s="39">
        <v>-5.4615710000000002</v>
      </c>
      <c r="E52" s="26">
        <v>-2.0115057540000003</v>
      </c>
      <c r="F52" s="31" cm="1">
        <f t="array" ref="F52">IFERROR(_xll.BDP(A52&amp;" Equity","PX_LAST")/_xll.BDP(A52&amp;" Equity","PX_CLOSE_YTD")-1,"")</f>
        <v>-0.41664932362122786</v>
      </c>
      <c r="G52" s="11" cm="1">
        <f t="array" ref="G52">IFERROR(_xll.BDP(A52&amp;" Equity","PX_LAST")/_xll.BDP(A52&amp;" Equity","PX_CLOSE_YTD")-1,"")</f>
        <v>-0.41664932362122786</v>
      </c>
      <c r="H52" s="35"/>
    </row>
    <row r="53" spans="1:8" x14ac:dyDescent="0.3">
      <c r="A53" s="25" t="s">
        <v>59</v>
      </c>
      <c r="B53" s="26">
        <v>6</v>
      </c>
      <c r="C53" s="26">
        <v>6</v>
      </c>
      <c r="D53" s="39">
        <v>-6.9567569999999996</v>
      </c>
      <c r="E53" s="26">
        <v>-2.0115057540000003</v>
      </c>
      <c r="F53" s="31" cm="1">
        <f t="array" ref="F53">IFERROR(_xll.BDP(A53&amp;" Equity","PX_LAST")/_xll.BDP(A53&amp;" Equity","PX_CLOSE_YTD")-1,"")</f>
        <v>-0.22326926794245161</v>
      </c>
      <c r="G53" s="11" cm="1">
        <f t="array" ref="G53">IFERROR(_xll.BDP(A53&amp;" Equity","PX_LAST")/_xll.BDP(A53&amp;" Equity","PX_CLOSE_YTD")-1,"")</f>
        <v>-0.22326926794245161</v>
      </c>
      <c r="H53" s="35"/>
    </row>
    <row r="54" spans="1:8" x14ac:dyDescent="0.3">
      <c r="A54" s="25" t="s">
        <v>94</v>
      </c>
      <c r="B54" s="26">
        <v>2</v>
      </c>
      <c r="C54" s="26">
        <v>2</v>
      </c>
      <c r="D54" s="39">
        <v>-9.9623069999999991</v>
      </c>
      <c r="E54" s="26">
        <v>-2.0115057540000003</v>
      </c>
      <c r="F54" s="31" cm="1">
        <f t="array" ref="F54">IFERROR(_xll.BDP(A54&amp;" Equity","PX_LAST")/_xll.BDP(A54&amp;" Equity","PX_CLOSE_YTD")-1,"")</f>
        <v>-0.33225632740980071</v>
      </c>
      <c r="G54" s="11" cm="1">
        <f t="array" ref="G54">IFERROR(_xll.BDP(A54&amp;" Equity","PX_LAST")/_xll.BDP(A54&amp;" Equity","PX_CLOSE_YTD")-1,"")</f>
        <v>-0.33225632740980071</v>
      </c>
      <c r="H54" s="35"/>
    </row>
    <row r="55" spans="1:8" x14ac:dyDescent="0.3">
      <c r="A55" s="25" t="s">
        <v>100</v>
      </c>
      <c r="B55" s="26">
        <v>4</v>
      </c>
      <c r="C55" s="26">
        <v>4</v>
      </c>
      <c r="D55" s="39">
        <v>-8.4291470000000004</v>
      </c>
      <c r="E55" s="26">
        <v>-2.0115057540000003</v>
      </c>
      <c r="F55" s="31" cm="1">
        <f t="array" ref="F55">IFERROR(_xll.BDP(A55&amp;" Equity","PX_LAST")/_xll.BDP(A55&amp;" Equity","PX_CLOSE_YTD")-1,"")</f>
        <v>-0.21330875356803047</v>
      </c>
      <c r="G55" s="11" cm="1">
        <f t="array" ref="G55">IFERROR(_xll.BDP(A55&amp;" Equity","PX_LAST")/_xll.BDP(A55&amp;" Equity","PX_CLOSE_YTD")-1,"")</f>
        <v>-0.21330875356803047</v>
      </c>
      <c r="H55" s="35"/>
    </row>
    <row r="56" spans="1:8" x14ac:dyDescent="0.3">
      <c r="A56" s="25" t="s">
        <v>101</v>
      </c>
      <c r="B56" s="26">
        <v>2</v>
      </c>
      <c r="C56" s="26">
        <v>2</v>
      </c>
      <c r="D56" s="39">
        <v>0.79071230000000003</v>
      </c>
      <c r="E56" s="26">
        <v>-2.0115057540000003</v>
      </c>
      <c r="F56" s="31" cm="1">
        <f t="array" ref="F56">IFERROR(_xll.BDP(A56&amp;" Equity","PX_LAST")/_xll.BDP(A56&amp;" Equity","PX_CLOSE_YTD")-1,"")</f>
        <v>-0.17968122921683283</v>
      </c>
      <c r="G56" s="11" cm="1">
        <f t="array" ref="G56">IFERROR(_xll.BDP(A56&amp;" Equity","PX_LAST")/_xll.BDP(A56&amp;" Equity","PX_CLOSE_YTD")-1,"")</f>
        <v>-0.17968122921683283</v>
      </c>
      <c r="H56" s="35"/>
    </row>
    <row r="57" spans="1:8" x14ac:dyDescent="0.3">
      <c r="A57" s="25" t="s">
        <v>61</v>
      </c>
      <c r="B57" s="26">
        <v>2</v>
      </c>
      <c r="C57" s="26">
        <v>2</v>
      </c>
      <c r="D57" s="39">
        <v>-10.735329999999999</v>
      </c>
      <c r="E57" s="26">
        <v>-2.0115057540000003</v>
      </c>
      <c r="F57" s="31" cm="1">
        <f t="array" ref="F57">IFERROR(_xll.BDP(A57&amp;" Equity","PX_LAST")/_xll.BDP(A57&amp;" Equity","PX_CLOSE_YTD")-1,"")</f>
        <v>-0.17467131259429558</v>
      </c>
      <c r="G57" s="11" cm="1">
        <f t="array" ref="G57">IFERROR(_xll.BDP(A57&amp;" Equity","PX_LAST")/_xll.BDP(A57&amp;" Equity","PX_CLOSE_YTD")-1,"")</f>
        <v>-0.17467131259429558</v>
      </c>
      <c r="H57" s="35"/>
    </row>
    <row r="58" spans="1:8" x14ac:dyDescent="0.3">
      <c r="A58" s="25" t="s">
        <v>63</v>
      </c>
      <c r="B58" s="26">
        <v>2</v>
      </c>
      <c r="C58" s="26">
        <v>1</v>
      </c>
      <c r="D58" s="39">
        <v>-3.4135759999999999</v>
      </c>
      <c r="E58" s="26">
        <v>-2.0115057540000003</v>
      </c>
      <c r="F58" s="31" cm="1">
        <f t="array" ref="F58">IFERROR(_xll.BDP(A58&amp;" Equity","PX_LAST")/_xll.BDP(A58&amp;" Equity","PX_CLOSE_YTD")-1,"")</f>
        <v>-0.43295253637970899</v>
      </c>
      <c r="G58" s="11" cm="1">
        <f t="array" ref="G58">IFERROR(_xll.BDP(A58&amp;" Equity","PX_LAST")/_xll.BDP(A58&amp;" Equity","PX_CLOSE_YTD")-1,"")</f>
        <v>-0.43295253637970899</v>
      </c>
      <c r="H58" s="35"/>
    </row>
    <row r="59" spans="1:8" x14ac:dyDescent="0.3">
      <c r="A59" s="25" t="s">
        <v>95</v>
      </c>
      <c r="B59" s="26">
        <v>1</v>
      </c>
      <c r="C59" s="26">
        <v>1</v>
      </c>
      <c r="D59" s="39">
        <v>-3.8199149999999999</v>
      </c>
      <c r="E59" s="26">
        <v>-2.0115057540000003</v>
      </c>
      <c r="F59" s="31" cm="1">
        <f t="array" ref="F59">IFERROR(_xll.BDP(A59&amp;" Equity","PX_LAST")/_xll.BDP(A59&amp;" Equity","PX_CLOSE_YTD")-1,"")</f>
        <v>6.0709413369713472E-2</v>
      </c>
      <c r="G59" s="11" cm="1">
        <f t="array" ref="G59">IFERROR(_xll.BDP(A59&amp;" Equity","PX_LAST")/_xll.BDP(A59&amp;" Equity","PX_CLOSE_YTD")-1,"")</f>
        <v>6.0709413369713472E-2</v>
      </c>
      <c r="H59" s="35"/>
    </row>
    <row r="60" spans="1:8" x14ac:dyDescent="0.3">
      <c r="A60" s="25" t="s">
        <v>98</v>
      </c>
      <c r="B60" s="26">
        <v>1</v>
      </c>
      <c r="C60" s="26">
        <v>1</v>
      </c>
      <c r="D60" s="39">
        <v>-2.8342679999999998</v>
      </c>
      <c r="E60" s="26">
        <v>-2.0115057540000003</v>
      </c>
      <c r="F60" s="31" cm="1">
        <f t="array" ref="F60">IFERROR(_xll.BDP(A60&amp;" Equity","PX_LAST")/_xll.BDP(A60&amp;" Equity","PX_CLOSE_YTD")-1,"")</f>
        <v>-0.25868694955964777</v>
      </c>
      <c r="G60" s="11" cm="1">
        <f t="array" ref="G60">IFERROR(_xll.BDP(A60&amp;" Equity","PX_LAST")/_xll.BDP(A60&amp;" Equity","PX_CLOSE_YTD")-1,"")</f>
        <v>-0.25868694955964777</v>
      </c>
      <c r="H60" s="35"/>
    </row>
    <row r="61" spans="1:8" x14ac:dyDescent="0.3">
      <c r="A61" s="25" t="s">
        <v>64</v>
      </c>
      <c r="B61" s="26">
        <v>1</v>
      </c>
      <c r="C61" s="26">
        <v>0.5</v>
      </c>
      <c r="D61" s="39">
        <v>-1.9210959999999999</v>
      </c>
      <c r="E61" s="26">
        <v>-2.0115057540000003</v>
      </c>
      <c r="F61" s="31" cm="1">
        <f t="array" ref="F61">IFERROR(_xll.BDP(A61&amp;" Equity","PX_LAST")/_xll.BDP(A61&amp;" Equity","PX_CLOSE_YTD")-1,"")</f>
        <v>-0.2655749220705097</v>
      </c>
      <c r="G61" s="11" cm="1">
        <f t="array" ref="G61">IFERROR(_xll.BDP(A61&amp;" Equity","PX_LAST")/_xll.BDP(A61&amp;" Equity","PX_CLOSE_YTD")-1,"")</f>
        <v>-0.2655749220705097</v>
      </c>
      <c r="H61" s="35"/>
    </row>
    <row r="62" spans="1:8" x14ac:dyDescent="0.3">
      <c r="A62" s="25" t="s">
        <v>103</v>
      </c>
      <c r="B62" s="26">
        <v>1</v>
      </c>
      <c r="C62" s="26">
        <v>1</v>
      </c>
      <c r="D62" s="39">
        <v>3.449424</v>
      </c>
      <c r="E62" s="26">
        <v>-2.0115057540000003</v>
      </c>
      <c r="F62" s="31" cm="1">
        <f t="array" ref="F62">IFERROR(_xll.BDP(A62&amp;" Equity","PX_LAST")/_xll.BDP(A62&amp;" Equity","PX_CLOSE_YTD")-1,"")</f>
        <v>-0.27437453245781729</v>
      </c>
      <c r="G62" s="11" cm="1">
        <f t="array" ref="G62">IFERROR(_xll.BDP(A62&amp;" Equity","PX_LAST")/_xll.BDP(A62&amp;" Equity","PX_CLOSE_YTD")-1,"")</f>
        <v>-0.27437453245781729</v>
      </c>
      <c r="H62" s="35"/>
    </row>
    <row r="63" spans="1:8" x14ac:dyDescent="0.3">
      <c r="A63" s="24" t="s">
        <v>180</v>
      </c>
      <c r="B63" s="26">
        <v>1</v>
      </c>
      <c r="C63" s="26">
        <v>0</v>
      </c>
      <c r="D63" s="39">
        <v>1.012146</v>
      </c>
      <c r="E63" s="26">
        <v>1.0121460000000001E-2</v>
      </c>
      <c r="F63" s="19">
        <f>SUMPRODUCT(B64/100,F64)</f>
        <v>-9.8270150901729868E-4</v>
      </c>
      <c r="G63" s="19">
        <f>SUMPRODUCT(C64/100,G64)</f>
        <v>0</v>
      </c>
      <c r="H63" s="34"/>
    </row>
    <row r="64" spans="1:8" x14ac:dyDescent="0.3">
      <c r="A64" s="25" t="s">
        <v>111</v>
      </c>
      <c r="B64" s="26">
        <v>1</v>
      </c>
      <c r="C64" s="26">
        <v>0</v>
      </c>
      <c r="D64" s="39">
        <v>1.012146</v>
      </c>
      <c r="E64" s="26">
        <v>1.0121460000000001E-2</v>
      </c>
      <c r="F64" s="31" cm="1">
        <f t="array" ref="F64">IFERROR(_xll.BDP(A64&amp;" Equity","PX_LAST")/_xll.BDP(A64&amp;" Equity","PX_CLOSE_YTD")-1,"")</f>
        <v>-9.8270150901729858E-2</v>
      </c>
      <c r="G64" s="11" cm="1">
        <f t="array" ref="G64">IFERROR(_xll.BDP(A64&amp;" Equity","PX_LAST")/_xll.BDP(A64&amp;" Equity","PX_CLOSE_YTD")-1,"")</f>
        <v>-9.8270150901729858E-2</v>
      </c>
      <c r="H64" s="35"/>
    </row>
    <row r="65" spans="1:8" x14ac:dyDescent="0.3">
      <c r="A65" s="24" t="s">
        <v>171</v>
      </c>
      <c r="B65" s="26">
        <v>100</v>
      </c>
      <c r="C65" s="26">
        <v>100</v>
      </c>
      <c r="D65" s="39">
        <v>-84.832550699999999</v>
      </c>
      <c r="E65" s="26">
        <v>-34.279987081000009</v>
      </c>
      <c r="F65" s="31" t="str" cm="1">
        <f t="array" ref="F65">IFERROR(_xll.BDP(A65&amp;" Equity","PX_LAST")/_xll.BDP(A65&amp;" Equity","PX_CLOSE_YTD")-1,"")</f>
        <v/>
      </c>
      <c r="G65" s="11" t="str" cm="1">
        <f t="array" ref="G65">IFERROR(_xll.BDP(A65&amp;" Equity","PX_LAST")/_xll.BDP(A65&amp;" Equity","PX_CLOSE_YTD")-1,"")</f>
        <v/>
      </c>
      <c r="H65" s="35"/>
    </row>
  </sheetData>
  <conditionalFormatting sqref="F4:G65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pageSetup paperSize="9" scale="34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SPAIN</vt:lpstr>
      <vt:lpstr>Spain Performance</vt:lpstr>
      <vt:lpstr>CHALLENGE</vt:lpstr>
      <vt:lpstr>Challenge Performance</vt:lpstr>
      <vt:lpstr>SMALL&amp;MID</vt:lpstr>
      <vt:lpstr>GLOBAL CONSERVADOR</vt:lpstr>
      <vt:lpstr>GLOBAL</vt:lpstr>
      <vt:lpstr>Global Performance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Morales | Trea AM</dc:creator>
  <cp:lastModifiedBy>Victor Morales | Trea AM</cp:lastModifiedBy>
  <cp:lastPrinted>2022-01-10T16:11:04Z</cp:lastPrinted>
  <dcterms:created xsi:type="dcterms:W3CDTF">2021-11-16T10:10:54Z</dcterms:created>
  <dcterms:modified xsi:type="dcterms:W3CDTF">2022-05-10T13:19:50Z</dcterms:modified>
</cp:coreProperties>
</file>